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emaire sophie\Documents\VosgiensThierry\PROJET 2\"/>
    </mc:Choice>
  </mc:AlternateContent>
  <bookViews>
    <workbookView xWindow="0" yWindow="0" windowWidth="24000" windowHeight="9510" activeTab="2"/>
  </bookViews>
  <sheets>
    <sheet name="Feuil1" sheetId="1" r:id="rId1"/>
    <sheet name="Feuil2" sheetId="7" r:id="rId2"/>
    <sheet name="Feuil3" sheetId="8" r:id="rId3"/>
  </sheets>
  <calcPr calcId="171027"/>
</workbook>
</file>

<file path=xl/calcChain.xml><?xml version="1.0" encoding="utf-8"?>
<calcChain xmlns="http://schemas.openxmlformats.org/spreadsheetml/2006/main">
  <c r="D37" i="8" l="1"/>
  <c r="E37" i="8" s="1"/>
  <c r="D31" i="8"/>
  <c r="D29" i="8"/>
  <c r="D25" i="8"/>
  <c r="E25" i="8" s="1"/>
  <c r="D21" i="8"/>
  <c r="E21" i="8" s="1"/>
  <c r="D14" i="8"/>
  <c r="D9" i="8"/>
  <c r="D7" i="8"/>
  <c r="E7" i="8" s="1"/>
  <c r="E38" i="8"/>
  <c r="E36" i="8"/>
  <c r="E35" i="8"/>
  <c r="E34" i="8"/>
  <c r="E33" i="8"/>
  <c r="E32" i="8"/>
  <c r="E31" i="8"/>
  <c r="E30" i="8"/>
  <c r="E29" i="8"/>
  <c r="E28" i="8"/>
  <c r="E27" i="8"/>
  <c r="E26" i="8"/>
  <c r="E24" i="8"/>
  <c r="E23" i="8"/>
  <c r="E22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6" i="8"/>
  <c r="E38" i="7" l="1"/>
  <c r="E36" i="7"/>
  <c r="E35" i="7"/>
  <c r="E34" i="7"/>
  <c r="E33" i="7"/>
  <c r="E32" i="7"/>
  <c r="E30" i="7"/>
  <c r="E28" i="7"/>
  <c r="E27" i="7"/>
  <c r="E26" i="7"/>
  <c r="E24" i="7"/>
  <c r="E23" i="7"/>
  <c r="E22" i="7"/>
  <c r="E20" i="7"/>
  <c r="E19" i="7"/>
  <c r="E18" i="7"/>
  <c r="E17" i="7"/>
  <c r="E16" i="7"/>
  <c r="E15" i="7"/>
  <c r="E13" i="7"/>
  <c r="E12" i="7"/>
  <c r="E11" i="7"/>
  <c r="E10" i="7"/>
  <c r="E8" i="7"/>
  <c r="E6" i="7"/>
  <c r="D21" i="7"/>
  <c r="E21" i="7" s="1"/>
  <c r="D25" i="7"/>
  <c r="E25" i="7" s="1"/>
  <c r="D29" i="7"/>
  <c r="E29" i="7" s="1"/>
  <c r="D31" i="7"/>
  <c r="E31" i="7" s="1"/>
  <c r="D37" i="7"/>
  <c r="E37" i="7" s="1"/>
  <c r="D14" i="7"/>
  <c r="E14" i="7" s="1"/>
  <c r="D9" i="7"/>
  <c r="E9" i="7" s="1"/>
  <c r="D7" i="7"/>
  <c r="E7" i="7" s="1"/>
  <c r="M32" i="1" l="1"/>
  <c r="M31" i="1"/>
  <c r="I36" i="1" l="1"/>
  <c r="M35" i="1"/>
  <c r="K34" i="1"/>
  <c r="I34" i="1"/>
  <c r="K28" i="1"/>
  <c r="I28" i="1"/>
  <c r="K26" i="1"/>
  <c r="K18" i="1"/>
  <c r="I18" i="1"/>
  <c r="I11" i="1"/>
  <c r="K11" i="1"/>
  <c r="K6" i="1"/>
  <c r="I6" i="1"/>
  <c r="K4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I4" i="1"/>
  <c r="K22" i="1"/>
  <c r="M19" i="1"/>
  <c r="K37" i="1" l="1"/>
  <c r="L31" i="1"/>
  <c r="L32" i="1" s="1"/>
  <c r="L33" i="1" s="1"/>
  <c r="L34" i="1" s="1"/>
  <c r="L35" i="1" s="1"/>
  <c r="L36" i="1" s="1"/>
  <c r="L37" i="1" s="1"/>
  <c r="M34" i="1"/>
  <c r="M18" i="1"/>
  <c r="M33" i="1"/>
  <c r="M30" i="1"/>
  <c r="M29" i="1"/>
  <c r="M27" i="1"/>
  <c r="M25" i="1"/>
  <c r="M24" i="1"/>
  <c r="M23" i="1"/>
  <c r="M21" i="1"/>
  <c r="M20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J4" i="1"/>
  <c r="J5" i="1" s="1"/>
  <c r="I22" i="1"/>
  <c r="M22" i="1" s="1"/>
  <c r="I26" i="1"/>
  <c r="M26" i="1" s="1"/>
  <c r="M28" i="1"/>
  <c r="M36" i="1"/>
  <c r="J6" i="1" l="1"/>
  <c r="J7" i="1" s="1"/>
  <c r="J8" i="1" s="1"/>
  <c r="J9" i="1" s="1"/>
  <c r="J10" i="1" s="1"/>
  <c r="I37" i="1"/>
  <c r="M37" i="1" s="1"/>
  <c r="J11" i="1" l="1"/>
  <c r="J12" i="1" s="1"/>
  <c r="J13" i="1" s="1"/>
  <c r="J14" i="1" s="1"/>
  <c r="J15" i="1" s="1"/>
  <c r="J16" i="1" s="1"/>
  <c r="J17" i="1" s="1"/>
  <c r="J18" i="1" l="1"/>
  <c r="J19" i="1" s="1"/>
  <c r="J20" i="1" s="1"/>
  <c r="J21" i="1" s="1"/>
  <c r="J22" i="1" s="1"/>
  <c r="J23" i="1" s="1"/>
  <c r="J24" i="1" s="1"/>
  <c r="J25" i="1" s="1"/>
  <c r="J26" i="1" l="1"/>
  <c r="J27" i="1" s="1"/>
  <c r="J28" i="1" s="1"/>
  <c r="J29" i="1" s="1"/>
  <c r="J30" i="1" s="1"/>
  <c r="J31" i="1" l="1"/>
  <c r="J32" i="1" s="1"/>
  <c r="J33" i="1" s="1"/>
  <c r="J34" i="1" s="1"/>
  <c r="J35" i="1" s="1"/>
  <c r="J36" i="1" s="1"/>
  <c r="J37" i="1" s="1"/>
</calcChain>
</file>

<file path=xl/sharedStrings.xml><?xml version="1.0" encoding="utf-8"?>
<sst xmlns="http://schemas.openxmlformats.org/spreadsheetml/2006/main" count="269" uniqueCount="117">
  <si>
    <t>N° Taches</t>
  </si>
  <si>
    <t>N° Demandes</t>
  </si>
  <si>
    <t>Temps estimés</t>
  </si>
  <si>
    <t>Temps réels</t>
  </si>
  <si>
    <t>Commentaires</t>
  </si>
  <si>
    <t>TOTAL</t>
  </si>
  <si>
    <t>TOTAUX</t>
  </si>
  <si>
    <t>Demandes</t>
  </si>
  <si>
    <t>Taches</t>
  </si>
  <si>
    <t>Détails de la tache</t>
  </si>
  <si>
    <t>Cumuls estimés</t>
  </si>
  <si>
    <t>Cumuls réels</t>
  </si>
  <si>
    <t xml:space="preserve">Ecarts </t>
  </si>
  <si>
    <t>ECHEANCE</t>
  </si>
  <si>
    <t>EN COURS</t>
  </si>
  <si>
    <t>Travail</t>
  </si>
  <si>
    <t>choix du sujet à réaliser</t>
  </si>
  <si>
    <t>choiix de l'application</t>
  </si>
  <si>
    <t>A FAIRE</t>
  </si>
  <si>
    <t>Regroupement pour discuter et décider du projet</t>
  </si>
  <si>
    <t>présentation du sujet</t>
  </si>
  <si>
    <t>montrer que notre sujet correspond à la demande</t>
  </si>
  <si>
    <t>attendre l'aval du projet</t>
  </si>
  <si>
    <t>plan projet</t>
  </si>
  <si>
    <t>planning de Gantt ou autres</t>
  </si>
  <si>
    <t>visibilité de la durée totale du projet+ différentes étapes</t>
  </si>
  <si>
    <t>présentation plan projet</t>
  </si>
  <si>
    <t>planning complet avec tous les détails</t>
  </si>
  <si>
    <t>durée,étapes(analyse,scénario,Base Données,etc)</t>
  </si>
  <si>
    <t>documents divers</t>
  </si>
  <si>
    <t>présenter un scénario cohérent</t>
  </si>
  <si>
    <t>scénario de notre projet valide</t>
  </si>
  <si>
    <t>schémas relationnels</t>
  </si>
  <si>
    <t>schémas relationnels de la base de données</t>
  </si>
  <si>
    <t>dictionnaire de données</t>
  </si>
  <si>
    <t>mini charte</t>
  </si>
  <si>
    <t>mini charte: couleurs, polices, logo</t>
  </si>
  <si>
    <t>présentation des documents</t>
  </si>
  <si>
    <t>schémas,dictionnaire,mini charte</t>
  </si>
  <si>
    <t xml:space="preserve">TABLEAU D'ESTIMATION DU TEMPS ET DES TACHES POUR LE PROJET 2 </t>
  </si>
  <si>
    <t>cahier des spécifications</t>
  </si>
  <si>
    <t>architecture logicielle</t>
  </si>
  <si>
    <t>charte graphique</t>
  </si>
  <si>
    <t>infrastruture materielle</t>
  </si>
  <si>
    <t>règles de codage et de nommage</t>
  </si>
  <si>
    <t>types et modeles de données à traiter</t>
  </si>
  <si>
    <t>Présentation de la bdd</t>
  </si>
  <si>
    <t>développement de la bdd</t>
  </si>
  <si>
    <t>présentation du cahier</t>
  </si>
  <si>
    <t>cahier + présentation de la bdd</t>
  </si>
  <si>
    <t>finir la bdd</t>
  </si>
  <si>
    <t>la finaliser complètement</t>
  </si>
  <si>
    <t>faire des essais de la bdd</t>
  </si>
  <si>
    <t>faire une page d'accueil</t>
  </si>
  <si>
    <t>page d'accueil</t>
  </si>
  <si>
    <t>la complèter</t>
  </si>
  <si>
    <t>menus de navigation</t>
  </si>
  <si>
    <t>faire un menu de navigation fonctionnel</t>
  </si>
  <si>
    <t>faire le menu de navigation sur les pages</t>
  </si>
  <si>
    <t xml:space="preserve">présenter avec un jeu d'essai </t>
  </si>
  <si>
    <t>présenter la page d'accueil et le menu de navigation</t>
  </si>
  <si>
    <t>préparer un élément</t>
  </si>
  <si>
    <t>il doit avoir son image</t>
  </si>
  <si>
    <t>des critères de recherches</t>
  </si>
  <si>
    <t>des critères de tris</t>
  </si>
  <si>
    <t>faire une fiche complète</t>
  </si>
  <si>
    <t>présenter la fiche complète</t>
  </si>
  <si>
    <t xml:space="preserve">fiche complète </t>
  </si>
  <si>
    <t>photo + details de la fiche + fonction de recherche</t>
  </si>
  <si>
    <t>finalisation gestion des droits</t>
  </si>
  <si>
    <t>authentification</t>
  </si>
  <si>
    <t>gestionnaire et utilisateurs</t>
  </si>
  <si>
    <t>présentation gestion</t>
  </si>
  <si>
    <t>rendre</t>
  </si>
  <si>
    <t>codage et développement développeur</t>
  </si>
  <si>
    <t xml:space="preserve">fiches journalières </t>
  </si>
  <si>
    <t>sur la gestion du projet</t>
  </si>
  <si>
    <t>développeur</t>
  </si>
  <si>
    <t>rapport de veille</t>
  </si>
  <si>
    <t>fait en groupe</t>
  </si>
  <si>
    <t>tout le travail fait</t>
  </si>
  <si>
    <t>préparation en groupe</t>
  </si>
  <si>
    <t>soutenance</t>
  </si>
  <si>
    <t>soutenance 1h30 + questons</t>
  </si>
  <si>
    <t>tout le groupe</t>
  </si>
  <si>
    <t>TERMINER</t>
  </si>
  <si>
    <t>Affectation de Taches</t>
  </si>
  <si>
    <t>Tout le monde</t>
  </si>
  <si>
    <t>Sophie</t>
  </si>
  <si>
    <t>Alexandre</t>
  </si>
  <si>
    <t>Pierre</t>
  </si>
  <si>
    <t>dictionnaire de données pour chaque table</t>
  </si>
  <si>
    <t>veille smarty</t>
  </si>
  <si>
    <t>veille des différents langages</t>
  </si>
  <si>
    <t>recherche internet</t>
  </si>
  <si>
    <t>Quentin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</si>
  <si>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</si>
  <si>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</si>
  <si>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</si>
  <si>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</si>
  <si>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</si>
  <si>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</si>
  <si>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</si>
  <si>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</si>
  <si>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</si>
  <si>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</si>
  <si>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Colonne11</t>
  </si>
  <si>
    <t>Colonne12</t>
  </si>
  <si>
    <t>Colonne13</t>
  </si>
  <si>
    <t>Anthony</t>
  </si>
  <si>
    <t>choix de l'application</t>
  </si>
  <si>
    <t>Date Début</t>
  </si>
  <si>
    <t>Date Fin</t>
  </si>
  <si>
    <t>Minimum Axe</t>
  </si>
  <si>
    <t>Maximum Axe</t>
  </si>
  <si>
    <t>https://www.youtube.com/watch?v=UYe1XJkNh2I</t>
  </si>
  <si>
    <t>: lien qui m'a permis de faire mon graphique de Gantt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</si>
</sst>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theme="4" tint="0.39997558519241921"/>
      </bottom>
      <diagonal/>
    </border>
    <border>
      <left/>
      <right style="medium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/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14" fontId="1" fillId="2" borderId="3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6" xfId="0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4" fontId="1" fillId="2" borderId="2" xfId="0" applyNumberFormat="1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0" fontId="0" fillId="4" borderId="5" xfId="0" applyFill="1" applyBorder="1"/>
    <xf numFmtId="14" fontId="4" fillId="2" borderId="3" xfId="0" applyNumberFormat="1" applyFont="1" applyFill="1" applyBorder="1" applyAlignment="1">
      <alignment horizontal="center"/>
    </xf>
    <xf numFmtId="14" fontId="4" fillId="4" borderId="3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3" borderId="7" xfId="0" applyFill="1" applyBorder="1"/>
    <xf numFmtId="0" fontId="0" fillId="4" borderId="1" xfId="0" applyFont="1" applyFill="1" applyBorder="1"/>
    <xf numFmtId="0" fontId="0" fillId="4" borderId="6" xfId="0" applyFill="1" applyBorder="1"/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0" fillId="3" borderId="5" xfId="0" applyFill="1" applyBorder="1"/>
    <xf numFmtId="0" fontId="2" fillId="3" borderId="5" xfId="0" applyFont="1" applyFill="1" applyBorder="1" applyAlignment="1">
      <alignment horizontal="center"/>
    </xf>
    <xf numFmtId="14" fontId="2" fillId="3" borderId="5" xfId="0" applyNumberFormat="1" applyFont="1" applyFill="1" applyBorder="1" applyAlignment="1">
      <alignment horizontal="center"/>
    </xf>
    <xf numFmtId="164" fontId="0" fillId="0" borderId="12" xfId="0" applyNumberFormat="1" applyBorder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vertical="center"/>
    </xf>
    <xf numFmtId="0" fontId="0" fillId="0" borderId="13" xfId="0" applyFont="1" applyBorder="1"/>
    <xf numFmtId="0" fontId="0" fillId="0" borderId="11" xfId="0" applyFont="1" applyBorder="1"/>
    <xf numFmtId="14" fontId="1" fillId="2" borderId="11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 vertical="center"/>
    </xf>
    <xf numFmtId="0" fontId="0" fillId="5" borderId="11" xfId="0" applyFont="1" applyFill="1" applyBorder="1"/>
    <xf numFmtId="14" fontId="4" fillId="2" borderId="11" xfId="0" applyNumberFormat="1" applyFont="1" applyFill="1" applyBorder="1" applyAlignment="1">
      <alignment horizontal="center"/>
    </xf>
    <xf numFmtId="14" fontId="4" fillId="4" borderId="11" xfId="0" applyNumberFormat="1" applyFont="1" applyFill="1" applyBorder="1" applyAlignment="1">
      <alignment horizontal="center"/>
    </xf>
    <xf numFmtId="1" fontId="0" fillId="0" borderId="2" xfId="0" applyNumberFormat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3" borderId="3" xfId="0" applyNumberFormat="1" applyFill="1" applyBorder="1" applyAlignment="1">
      <alignment horizontal="center" vertical="center"/>
    </xf>
    <xf numFmtId="1" fontId="0" fillId="4" borderId="4" xfId="0" applyNumberFormat="1" applyFill="1" applyBorder="1" applyAlignment="1">
      <alignment horizontal="center" vertical="center"/>
    </xf>
    <xf numFmtId="1" fontId="0" fillId="0" borderId="11" xfId="0" applyNumberFormat="1" applyFont="1" applyBorder="1" applyAlignment="1">
      <alignment horizontal="center" vertical="center"/>
    </xf>
    <xf numFmtId="1" fontId="0" fillId="4" borderId="1" xfId="0" applyNumberFormat="1" applyFont="1" applyFill="1" applyBorder="1" applyAlignment="1">
      <alignment horizontal="center" vertical="center"/>
    </xf>
    <xf numFmtId="1" fontId="0" fillId="5" borderId="11" xfId="0" applyNumberFormat="1" applyFont="1" applyFill="1" applyBorder="1" applyAlignment="1">
      <alignment horizontal="center" vertical="center"/>
    </xf>
    <xf numFmtId="1" fontId="0" fillId="3" borderId="1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/>
    </xf>
    <xf numFmtId="0" fontId="0" fillId="5" borderId="17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164" fontId="0" fillId="5" borderId="4" xfId="0" applyNumberFormat="1" applyFont="1" applyFill="1" applyBorder="1" applyAlignment="1">
      <alignment horizontal="center" vertical="center"/>
    </xf>
    <xf numFmtId="14" fontId="4" fillId="2" borderId="18" xfId="0" applyNumberFormat="1" applyFont="1" applyFill="1" applyBorder="1" applyAlignment="1">
      <alignment horizontal="center"/>
    </xf>
    <xf numFmtId="14" fontId="1" fillId="2" borderId="19" xfId="0" applyNumberFormat="1" applyFont="1" applyFill="1" applyBorder="1" applyAlignment="1">
      <alignment horizontal="center"/>
    </xf>
    <xf numFmtId="0" fontId="0" fillId="5" borderId="14" xfId="0" applyFont="1" applyFill="1" applyBorder="1" applyAlignment="1">
      <alignment horizontal="center" vertical="center"/>
    </xf>
    <xf numFmtId="1" fontId="0" fillId="6" borderId="1" xfId="0" applyNumberFormat="1" applyFont="1" applyFill="1" applyBorder="1" applyAlignment="1">
      <alignment horizontal="center" vertical="center"/>
    </xf>
    <xf numFmtId="14" fontId="1" fillId="4" borderId="19" xfId="0" applyNumberFormat="1" applyFont="1" applyFill="1" applyBorder="1" applyAlignment="1">
      <alignment horizontal="center"/>
    </xf>
    <xf numFmtId="2" fontId="0" fillId="0" borderId="0" xfId="0" applyNumberFormat="1"/>
    <xf numFmtId="0" fontId="0" fillId="0" borderId="21" xfId="0" applyBorder="1"/>
    <xf numFmtId="0" fontId="0" fillId="3" borderId="9" xfId="0" applyFont="1" applyFill="1" applyBorder="1" applyAlignment="1">
      <alignment horizontal="center"/>
    </xf>
    <xf numFmtId="0" fontId="0" fillId="3" borderId="2" xfId="0" applyFont="1" applyFill="1" applyBorder="1"/>
    <xf numFmtId="1" fontId="0" fillId="3" borderId="18" xfId="0" applyNumberFormat="1" applyFont="1" applyFill="1" applyBorder="1" applyAlignment="1">
      <alignment horizontal="center" vertical="center"/>
    </xf>
    <xf numFmtId="14" fontId="1" fillId="2" borderId="20" xfId="0" applyNumberFormat="1" applyFont="1" applyFill="1" applyBorder="1" applyAlignment="1">
      <alignment horizontal="center"/>
    </xf>
  </cellXfs>
  <cellStyles count="1">
    <cellStyle name="Normal" xfId="0" builtinId="0"/>
  </cellStyles>
  <dxfs count="46">
    <dxf>
      <font>
        <color theme="9" tint="-0.499984740745262"/>
      </font>
      <fill>
        <patternFill>
          <bgColor rgb="FF92D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rgb="FF92D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rgb="FF92D050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rgb="FF92D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rgb="FF92D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rgb="FF92D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rgb="FF92D050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 style="medium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  <vertical style="medium">
          <color indexed="64"/>
        </vertical>
        <horizontal/>
      </border>
    </dxf>
    <dxf>
      <border diagonalUp="0" diagonalDown="0">
        <left style="medium">
          <color indexed="64"/>
        </left>
        <right style="medium">
          <color indexed="64"/>
        </right>
        <vertical style="medium">
          <color indexed="64"/>
        </vertical>
      </border>
    </dxf>
    <dxf>
      <border diagonalUp="0" diagonalDown="0">
        <left/>
        <right style="medium">
          <color indexed="64"/>
        </right>
        <vertical style="medium">
          <color indexed="64"/>
        </vertical>
      </border>
    </dxf>
    <dxf>
      <border outline="0">
        <bottom style="medium">
          <color rgb="FF000000"/>
        </bottom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 style="medium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  <vertical style="medium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  <vertical style="medium">
          <color indexed="64"/>
        </vertical>
        <horizontal/>
      </border>
    </dxf>
    <dxf>
      <border diagonalUp="0" diagonalDown="0">
        <left style="medium">
          <color indexed="64"/>
        </left>
        <right style="medium">
          <color indexed="64"/>
        </right>
        <vertical style="medium">
          <color indexed="64"/>
        </vertical>
      </border>
    </dxf>
    <dxf>
      <border diagonalUp="0" diagonalDown="0">
        <left/>
        <right style="medium">
          <color indexed="64"/>
        </right>
        <vertical style="medium">
          <color indexed="64"/>
        </vertic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</border>
    </dxf>
    <dxf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numFmt numFmtId="164" formatCode="[h]:mm"/>
      <fill>
        <patternFill patternType="solid">
          <fgColor indexed="64"/>
          <bgColor rgb="FFFFFF00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numFmt numFmtId="164" formatCode="[h]:mm"/>
      <fill>
        <patternFill patternType="solid">
          <fgColor indexed="64"/>
          <bgColor rgb="FFFFFF00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numFmt numFmtId="164" formatCode="[h]:mm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068302011424394"/>
          <c:y val="9.6733648868426114E-2"/>
          <c:w val="0.75631860279395247"/>
          <c:h val="0.9029996429443932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Feuil2!$C$5</c:f>
              <c:strCache>
                <c:ptCount val="1"/>
                <c:pt idx="0">
                  <c:v>Date Début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Feuil2!$A$6:$B$38</c15:sqref>
                  </c15:fullRef>
                </c:ext>
              </c:extLst>
              <c:f>(Feuil2!$A$6:$B$6,Feuil2!$A$8:$B$8,Feuil2!$A$10:$B$13,Feuil2!$A$15:$B$20,Feuil2!$A$22:$B$24,Feuil2!$A$26:$B$28,Feuil2!$A$30:$B$30,Feuil2!$A$32:$B$36,Feuil2!$A$38:$B$38)</c:f>
              <c:multiLvlStrCache>
                <c:ptCount val="25"/>
                <c:lvl>
                  <c:pt idx="0">
                    <c:v>choix de l'application</c:v>
                  </c:pt>
                  <c:pt idx="1">
                    <c:v>planning de Gantt ou autres</c:v>
                  </c:pt>
                  <c:pt idx="2">
                    <c:v>présenter un scénario cohérent</c:v>
                  </c:pt>
                  <c:pt idx="3">
                    <c:v>schémas relationnels</c:v>
                  </c:pt>
                  <c:pt idx="4">
                    <c:v>dictionnaire de données</c:v>
                  </c:pt>
                  <c:pt idx="5">
                    <c:v>mini charte</c:v>
                  </c:pt>
                  <c:pt idx="6">
                    <c:v>architecture logicielle</c:v>
                  </c:pt>
                  <c:pt idx="7">
                    <c:v>charte graphique</c:v>
                  </c:pt>
                  <c:pt idx="8">
                    <c:v>infrastruture materielle</c:v>
                  </c:pt>
                  <c:pt idx="9">
                    <c:v>règles de codage et de nommage</c:v>
                  </c:pt>
                  <c:pt idx="10">
                    <c:v>types et modeles de données à traiter</c:v>
                  </c:pt>
                  <c:pt idx="11">
                    <c:v>développement de la bdd</c:v>
                  </c:pt>
                  <c:pt idx="12">
                    <c:v>la finaliser complètement</c:v>
                  </c:pt>
                  <c:pt idx="13">
                    <c:v>faire une page d'accueil</c:v>
                  </c:pt>
                  <c:pt idx="14">
                    <c:v>faire un menu de navigation fonctionnel</c:v>
                  </c:pt>
                  <c:pt idx="15">
                    <c:v>il doit avoir son image</c:v>
                  </c:pt>
                  <c:pt idx="16">
                    <c:v>des critères de recherches</c:v>
                  </c:pt>
                  <c:pt idx="17">
                    <c:v>des critères de tris</c:v>
                  </c:pt>
                  <c:pt idx="18">
                    <c:v>authentification</c:v>
                  </c:pt>
                  <c:pt idx="19">
                    <c:v>codage et développement développeur</c:v>
                  </c:pt>
                  <c:pt idx="20">
                    <c:v>fiches journalières </c:v>
                  </c:pt>
                  <c:pt idx="21">
                    <c:v>veille smarty</c:v>
                  </c:pt>
                  <c:pt idx="22">
                    <c:v>veille des différents langages</c:v>
                  </c:pt>
                  <c:pt idx="23">
                    <c:v>rapport de veille</c:v>
                  </c:pt>
                  <c:pt idx="24">
                    <c:v>soutenance 1h30 + questons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8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13</c:v>
                  </c:pt>
                  <c:pt idx="10">
                    <c:v>14</c:v>
                  </c:pt>
                  <c:pt idx="11">
                    <c:v>15</c:v>
                  </c:pt>
                  <c:pt idx="12">
                    <c:v>17</c:v>
                  </c:pt>
                  <c:pt idx="13">
                    <c:v>18</c:v>
                  </c:pt>
                  <c:pt idx="14">
                    <c:v>19</c:v>
                  </c:pt>
                  <c:pt idx="15">
                    <c:v>21</c:v>
                  </c:pt>
                  <c:pt idx="16">
                    <c:v>22</c:v>
                  </c:pt>
                  <c:pt idx="17">
                    <c:v>23</c:v>
                  </c:pt>
                  <c:pt idx="18">
                    <c:v>25</c:v>
                  </c:pt>
                  <c:pt idx="19">
                    <c:v>27</c:v>
                  </c:pt>
                  <c:pt idx="20">
                    <c:v>28</c:v>
                  </c:pt>
                  <c:pt idx="21">
                    <c:v>29</c:v>
                  </c:pt>
                  <c:pt idx="22">
                    <c:v>30</c:v>
                  </c:pt>
                  <c:pt idx="23">
                    <c:v>31</c:v>
                  </c:pt>
                  <c:pt idx="24">
                    <c:v>33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Feuil2!$C$6:$C$38</c15:sqref>
                  </c15:fullRef>
                </c:ext>
              </c:extLst>
              <c:f>(Feuil2!$C$6,Feuil2!$C$8,Feuil2!$C$10:$C$13,Feuil2!$C$15:$C$20,Feuil2!$C$22:$C$24,Feuil2!$C$26:$C$28,Feuil2!$C$30,Feuil2!$C$32:$C$36,Feuil2!$C$38)</c:f>
              <c:numCache>
                <c:formatCode>m/d/yyyy</c:formatCode>
                <c:ptCount val="25"/>
                <c:pt idx="0">
                  <c:v>42740</c:v>
                </c:pt>
                <c:pt idx="1">
                  <c:v>42742</c:v>
                </c:pt>
                <c:pt idx="2">
                  <c:v>42753</c:v>
                </c:pt>
                <c:pt idx="3">
                  <c:v>42753</c:v>
                </c:pt>
                <c:pt idx="4">
                  <c:v>42752</c:v>
                </c:pt>
                <c:pt idx="5">
                  <c:v>42752</c:v>
                </c:pt>
                <c:pt idx="6">
                  <c:v>42755</c:v>
                </c:pt>
                <c:pt idx="7">
                  <c:v>42762</c:v>
                </c:pt>
                <c:pt idx="8">
                  <c:v>42762</c:v>
                </c:pt>
                <c:pt idx="9">
                  <c:v>42762</c:v>
                </c:pt>
                <c:pt idx="10">
                  <c:v>42762</c:v>
                </c:pt>
                <c:pt idx="11">
                  <c:v>42762</c:v>
                </c:pt>
                <c:pt idx="12">
                  <c:v>42768</c:v>
                </c:pt>
                <c:pt idx="13">
                  <c:v>42768</c:v>
                </c:pt>
                <c:pt idx="14">
                  <c:v>42768</c:v>
                </c:pt>
                <c:pt idx="15">
                  <c:v>42772</c:v>
                </c:pt>
                <c:pt idx="16">
                  <c:v>42772</c:v>
                </c:pt>
                <c:pt idx="17">
                  <c:v>42772</c:v>
                </c:pt>
                <c:pt idx="18">
                  <c:v>42779</c:v>
                </c:pt>
                <c:pt idx="19">
                  <c:v>42787</c:v>
                </c:pt>
                <c:pt idx="20">
                  <c:v>42750</c:v>
                </c:pt>
                <c:pt idx="21">
                  <c:v>42753</c:v>
                </c:pt>
                <c:pt idx="22">
                  <c:v>42752</c:v>
                </c:pt>
                <c:pt idx="23">
                  <c:v>42787</c:v>
                </c:pt>
                <c:pt idx="24">
                  <c:v>42795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DF-40F8-869D-7627C23A6627}"/>
            </c:ext>
          </c:extLst>
        </c:ser>
        <c:ser>
          <c:idx val="1"/>
          <c:order val="1"/>
          <c:tx>
            <c:strRef>
              <c:f>Feuil2!$D$5</c:f>
              <c:strCache>
                <c:ptCount val="1"/>
                <c:pt idx="0">
                  <c:v>Temps estimés</c:v>
                </c:pt>
              </c:strCache>
            </c:strRef>
          </c:tx>
          <c:spPr>
            <a:solidFill>
              <a:srgbClr val="FF0000"/>
            </a:solidFill>
            <a:ln w="9525" cmpd="sng">
              <a:solidFill>
                <a:schemeClr val="tx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Feuil2!$A$6:$B$38</c15:sqref>
                  </c15:fullRef>
                </c:ext>
              </c:extLst>
              <c:f>(Feuil2!$A$6:$B$6,Feuil2!$A$8:$B$8,Feuil2!$A$10:$B$13,Feuil2!$A$15:$B$20,Feuil2!$A$22:$B$24,Feuil2!$A$26:$B$28,Feuil2!$A$30:$B$30,Feuil2!$A$32:$B$36,Feuil2!$A$38:$B$38)</c:f>
              <c:multiLvlStrCache>
                <c:ptCount val="25"/>
                <c:lvl>
                  <c:pt idx="0">
                    <c:v>choix de l'application</c:v>
                  </c:pt>
                  <c:pt idx="1">
                    <c:v>planning de Gantt ou autres</c:v>
                  </c:pt>
                  <c:pt idx="2">
                    <c:v>présenter un scénario cohérent</c:v>
                  </c:pt>
                  <c:pt idx="3">
                    <c:v>schémas relationnels</c:v>
                  </c:pt>
                  <c:pt idx="4">
                    <c:v>dictionnaire de données</c:v>
                  </c:pt>
                  <c:pt idx="5">
                    <c:v>mini charte</c:v>
                  </c:pt>
                  <c:pt idx="6">
                    <c:v>architecture logicielle</c:v>
                  </c:pt>
                  <c:pt idx="7">
                    <c:v>charte graphique</c:v>
                  </c:pt>
                  <c:pt idx="8">
                    <c:v>infrastruture materielle</c:v>
                  </c:pt>
                  <c:pt idx="9">
                    <c:v>règles de codage et de nommage</c:v>
                  </c:pt>
                  <c:pt idx="10">
                    <c:v>types et modeles de données à traiter</c:v>
                  </c:pt>
                  <c:pt idx="11">
                    <c:v>développement de la bdd</c:v>
                  </c:pt>
                  <c:pt idx="12">
                    <c:v>la finaliser complètement</c:v>
                  </c:pt>
                  <c:pt idx="13">
                    <c:v>faire une page d'accueil</c:v>
                  </c:pt>
                  <c:pt idx="14">
                    <c:v>faire un menu de navigation fonctionnel</c:v>
                  </c:pt>
                  <c:pt idx="15">
                    <c:v>il doit avoir son image</c:v>
                  </c:pt>
                  <c:pt idx="16">
                    <c:v>des critères de recherches</c:v>
                  </c:pt>
                  <c:pt idx="17">
                    <c:v>des critères de tris</c:v>
                  </c:pt>
                  <c:pt idx="18">
                    <c:v>authentification</c:v>
                  </c:pt>
                  <c:pt idx="19">
                    <c:v>codage et développement développeur</c:v>
                  </c:pt>
                  <c:pt idx="20">
                    <c:v>fiches journalières </c:v>
                  </c:pt>
                  <c:pt idx="21">
                    <c:v>veille smarty</c:v>
                  </c:pt>
                  <c:pt idx="22">
                    <c:v>veille des différents langages</c:v>
                  </c:pt>
                  <c:pt idx="23">
                    <c:v>rapport de veille</c:v>
                  </c:pt>
                  <c:pt idx="24">
                    <c:v>soutenance 1h30 + questons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8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13</c:v>
                  </c:pt>
                  <c:pt idx="10">
                    <c:v>14</c:v>
                  </c:pt>
                  <c:pt idx="11">
                    <c:v>15</c:v>
                  </c:pt>
                  <c:pt idx="12">
                    <c:v>17</c:v>
                  </c:pt>
                  <c:pt idx="13">
                    <c:v>18</c:v>
                  </c:pt>
                  <c:pt idx="14">
                    <c:v>19</c:v>
                  </c:pt>
                  <c:pt idx="15">
                    <c:v>21</c:v>
                  </c:pt>
                  <c:pt idx="16">
                    <c:v>22</c:v>
                  </c:pt>
                  <c:pt idx="17">
                    <c:v>23</c:v>
                  </c:pt>
                  <c:pt idx="18">
                    <c:v>25</c:v>
                  </c:pt>
                  <c:pt idx="19">
                    <c:v>27</c:v>
                  </c:pt>
                  <c:pt idx="20">
                    <c:v>28</c:v>
                  </c:pt>
                  <c:pt idx="21">
                    <c:v>29</c:v>
                  </c:pt>
                  <c:pt idx="22">
                    <c:v>30</c:v>
                  </c:pt>
                  <c:pt idx="23">
                    <c:v>31</c:v>
                  </c:pt>
                  <c:pt idx="24">
                    <c:v>33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Feuil2!$D$6:$D$38</c15:sqref>
                  </c15:fullRef>
                </c:ext>
              </c:extLst>
              <c:f>(Feuil2!$D$6,Feuil2!$D$8,Feuil2!$D$10:$D$13,Feuil2!$D$15:$D$20,Feuil2!$D$22:$D$24,Feuil2!$D$26:$D$28,Feuil2!$D$30,Feuil2!$D$32:$D$36,Feuil2!$D$38)</c:f>
              <c:numCache>
                <c:formatCode>0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DF-40F8-869D-7627C23A6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497355808"/>
        <c:axId val="497356464"/>
      </c:barChart>
      <c:catAx>
        <c:axId val="4973558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7356464"/>
        <c:crossesAt val="42740"/>
        <c:auto val="1"/>
        <c:lblAlgn val="ctr"/>
        <c:lblOffset val="100"/>
        <c:noMultiLvlLbl val="0"/>
      </c:catAx>
      <c:valAx>
        <c:axId val="497356464"/>
        <c:scaling>
          <c:orientation val="minMax"/>
          <c:min val="42740"/>
        </c:scaling>
        <c:delete val="0"/>
        <c:axPos val="t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73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068302011424394"/>
          <c:y val="9.6733648868426114E-2"/>
          <c:w val="0.75631860279395247"/>
          <c:h val="0.9029996429443932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Feuil3!$C$5</c:f>
              <c:strCache>
                <c:ptCount val="1"/>
                <c:pt idx="0">
                  <c:v>Date Début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Feuil3!$A$6:$B$38</c15:sqref>
                  </c15:fullRef>
                </c:ext>
              </c:extLst>
              <c:f>(Feuil3!$A$6:$B$6,Feuil3!$A$8:$B$8,Feuil3!$A$10:$B$13,Feuil3!$A$15:$B$20,Feuil3!$A$22:$B$24,Feuil3!$A$26:$B$28,Feuil3!$A$30:$B$30,Feuil3!$A$32:$B$36,Feuil3!$A$38:$B$38)</c:f>
              <c:multiLvlStrCache>
                <c:ptCount val="25"/>
                <c:lvl>
                  <c:pt idx="0">
                    <c:v>choix de l'application</c:v>
                  </c:pt>
                  <c:pt idx="1">
                    <c:v>planning de Gantt ou autres</c:v>
                  </c:pt>
                  <c:pt idx="2">
                    <c:v>présenter un scénario cohérent</c:v>
                  </c:pt>
                  <c:pt idx="3">
                    <c:v>schémas relationnels</c:v>
                  </c:pt>
                  <c:pt idx="4">
                    <c:v>dictionnaire de données</c:v>
                  </c:pt>
                  <c:pt idx="5">
                    <c:v>mini charte</c:v>
                  </c:pt>
                  <c:pt idx="6">
                    <c:v>architecture logicielle</c:v>
                  </c:pt>
                  <c:pt idx="7">
                    <c:v>charte graphique</c:v>
                  </c:pt>
                  <c:pt idx="8">
                    <c:v>infrastruture materielle</c:v>
                  </c:pt>
                  <c:pt idx="9">
                    <c:v>règles de codage et de nommage</c:v>
                  </c:pt>
                  <c:pt idx="10">
                    <c:v>types et modeles de données à traiter</c:v>
                  </c:pt>
                  <c:pt idx="11">
                    <c:v>développement de la bdd</c:v>
                  </c:pt>
                  <c:pt idx="12">
                    <c:v>la finaliser complètement</c:v>
                  </c:pt>
                  <c:pt idx="13">
                    <c:v>faire une page d'accueil</c:v>
                  </c:pt>
                  <c:pt idx="14">
                    <c:v>faire un menu de navigation fonctionnel</c:v>
                  </c:pt>
                  <c:pt idx="15">
                    <c:v>il doit avoir son image</c:v>
                  </c:pt>
                  <c:pt idx="16">
                    <c:v>des critères de recherches</c:v>
                  </c:pt>
                  <c:pt idx="17">
                    <c:v>des critères de tris</c:v>
                  </c:pt>
                  <c:pt idx="18">
                    <c:v>authentification</c:v>
                  </c:pt>
                  <c:pt idx="19">
                    <c:v>codage et développement développeur</c:v>
                  </c:pt>
                  <c:pt idx="20">
                    <c:v>fiches journalières </c:v>
                  </c:pt>
                  <c:pt idx="21">
                    <c:v>veille smarty</c:v>
                  </c:pt>
                  <c:pt idx="22">
                    <c:v>veille des différents langages</c:v>
                  </c:pt>
                  <c:pt idx="23">
                    <c:v>rapport de veille</c:v>
                  </c:pt>
                  <c:pt idx="24">
                    <c:v>soutenance 1h30 + questons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8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13</c:v>
                  </c:pt>
                  <c:pt idx="10">
                    <c:v>14</c:v>
                  </c:pt>
                  <c:pt idx="11">
                    <c:v>15</c:v>
                  </c:pt>
                  <c:pt idx="12">
                    <c:v>17</c:v>
                  </c:pt>
                  <c:pt idx="13">
                    <c:v>18</c:v>
                  </c:pt>
                  <c:pt idx="14">
                    <c:v>19</c:v>
                  </c:pt>
                  <c:pt idx="15">
                    <c:v>21</c:v>
                  </c:pt>
                  <c:pt idx="16">
                    <c:v>22</c:v>
                  </c:pt>
                  <c:pt idx="17">
                    <c:v>23</c:v>
                  </c:pt>
                  <c:pt idx="18">
                    <c:v>25</c:v>
                  </c:pt>
                  <c:pt idx="19">
                    <c:v>27</c:v>
                  </c:pt>
                  <c:pt idx="20">
                    <c:v>28</c:v>
                  </c:pt>
                  <c:pt idx="21">
                    <c:v>29</c:v>
                  </c:pt>
                  <c:pt idx="22">
                    <c:v>30</c:v>
                  </c:pt>
                  <c:pt idx="23">
                    <c:v>31</c:v>
                  </c:pt>
                  <c:pt idx="24">
                    <c:v>33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Feuil3!$C$6:$C$38</c15:sqref>
                  </c15:fullRef>
                </c:ext>
              </c:extLst>
              <c:f>(Feuil3!$C$6,Feuil3!$C$8,Feuil3!$C$10:$C$13,Feuil3!$C$15:$C$20,Feuil3!$C$22:$C$24,Feuil3!$C$26:$C$28,Feuil3!$C$30,Feuil3!$C$32:$C$36,Feuil3!$C$38)</c:f>
              <c:numCache>
                <c:formatCode>m/d/yyyy</c:formatCode>
                <c:ptCount val="25"/>
                <c:pt idx="0">
                  <c:v>42740</c:v>
                </c:pt>
                <c:pt idx="1">
                  <c:v>42742</c:v>
                </c:pt>
                <c:pt idx="2">
                  <c:v>42753</c:v>
                </c:pt>
                <c:pt idx="3">
                  <c:v>42753</c:v>
                </c:pt>
                <c:pt idx="4">
                  <c:v>42752</c:v>
                </c:pt>
                <c:pt idx="5">
                  <c:v>42752</c:v>
                </c:pt>
                <c:pt idx="6">
                  <c:v>42755</c:v>
                </c:pt>
                <c:pt idx="7">
                  <c:v>42762</c:v>
                </c:pt>
                <c:pt idx="8">
                  <c:v>42762</c:v>
                </c:pt>
                <c:pt idx="9">
                  <c:v>42762</c:v>
                </c:pt>
                <c:pt idx="10">
                  <c:v>42762</c:v>
                </c:pt>
                <c:pt idx="11">
                  <c:v>42762</c:v>
                </c:pt>
                <c:pt idx="12">
                  <c:v>42768</c:v>
                </c:pt>
                <c:pt idx="13">
                  <c:v>42768</c:v>
                </c:pt>
                <c:pt idx="14">
                  <c:v>42768</c:v>
                </c:pt>
                <c:pt idx="15">
                  <c:v>42772</c:v>
                </c:pt>
                <c:pt idx="16">
                  <c:v>42772</c:v>
                </c:pt>
                <c:pt idx="17">
                  <c:v>42772</c:v>
                </c:pt>
                <c:pt idx="18">
                  <c:v>42779</c:v>
                </c:pt>
                <c:pt idx="19">
                  <c:v>42787</c:v>
                </c:pt>
                <c:pt idx="20">
                  <c:v>42750</c:v>
                </c:pt>
                <c:pt idx="21">
                  <c:v>42753</c:v>
                </c:pt>
                <c:pt idx="22">
                  <c:v>42752</c:v>
                </c:pt>
                <c:pt idx="23">
                  <c:v>42787</c:v>
                </c:pt>
                <c:pt idx="24">
                  <c:v>42795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1C-4FD3-9C43-4F0FE55ABA4F}"/>
            </c:ext>
          </c:extLst>
        </c:ser>
        <c:ser>
          <c:idx val="1"/>
          <c:order val="1"/>
          <c:tx>
            <c:strRef>
              <c:f>Feuil3!$D$5</c:f>
              <c:strCache>
                <c:ptCount val="1"/>
                <c:pt idx="0">
                  <c:v>Temps réels</c:v>
                </c:pt>
              </c:strCache>
            </c:strRef>
          </c:tx>
          <c:spPr>
            <a:solidFill>
              <a:srgbClr val="FF0000"/>
            </a:solidFill>
            <a:ln w="9525" cmpd="sng">
              <a:solidFill>
                <a:schemeClr val="tx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Feuil3!$A$6:$B$38</c15:sqref>
                  </c15:fullRef>
                </c:ext>
              </c:extLst>
              <c:f>(Feuil3!$A$6:$B$6,Feuil3!$A$8:$B$8,Feuil3!$A$10:$B$13,Feuil3!$A$15:$B$20,Feuil3!$A$22:$B$24,Feuil3!$A$26:$B$28,Feuil3!$A$30:$B$30,Feuil3!$A$32:$B$36,Feuil3!$A$38:$B$38)</c:f>
              <c:multiLvlStrCache>
                <c:ptCount val="25"/>
                <c:lvl>
                  <c:pt idx="0">
                    <c:v>choix de l'application</c:v>
                  </c:pt>
                  <c:pt idx="1">
                    <c:v>planning de Gantt ou autres</c:v>
                  </c:pt>
                  <c:pt idx="2">
                    <c:v>présenter un scénario cohérent</c:v>
                  </c:pt>
                  <c:pt idx="3">
                    <c:v>schémas relationnels</c:v>
                  </c:pt>
                  <c:pt idx="4">
                    <c:v>dictionnaire de données</c:v>
                  </c:pt>
                  <c:pt idx="5">
                    <c:v>mini charte</c:v>
                  </c:pt>
                  <c:pt idx="6">
                    <c:v>architecture logicielle</c:v>
                  </c:pt>
                  <c:pt idx="7">
                    <c:v>charte graphique</c:v>
                  </c:pt>
                  <c:pt idx="8">
                    <c:v>infrastruture materielle</c:v>
                  </c:pt>
                  <c:pt idx="9">
                    <c:v>règles de codage et de nommage</c:v>
                  </c:pt>
                  <c:pt idx="10">
                    <c:v>types et modeles de données à traiter</c:v>
                  </c:pt>
                  <c:pt idx="11">
                    <c:v>développement de la bdd</c:v>
                  </c:pt>
                  <c:pt idx="12">
                    <c:v>la finaliser complètement</c:v>
                  </c:pt>
                  <c:pt idx="13">
                    <c:v>faire une page d'accueil</c:v>
                  </c:pt>
                  <c:pt idx="14">
                    <c:v>faire un menu de navigation fonctionnel</c:v>
                  </c:pt>
                  <c:pt idx="15">
                    <c:v>il doit avoir son image</c:v>
                  </c:pt>
                  <c:pt idx="16">
                    <c:v>des critères de recherches</c:v>
                  </c:pt>
                  <c:pt idx="17">
                    <c:v>des critères de tris</c:v>
                  </c:pt>
                  <c:pt idx="18">
                    <c:v>authentification</c:v>
                  </c:pt>
                  <c:pt idx="19">
                    <c:v>codage et développement développeur</c:v>
                  </c:pt>
                  <c:pt idx="20">
                    <c:v>fiches journalières </c:v>
                  </c:pt>
                  <c:pt idx="21">
                    <c:v>veille smarty</c:v>
                  </c:pt>
                  <c:pt idx="22">
                    <c:v>veille des différents langages</c:v>
                  </c:pt>
                  <c:pt idx="23">
                    <c:v>rapport de veille</c:v>
                  </c:pt>
                  <c:pt idx="24">
                    <c:v>soutenance 1h30 + questons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8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13</c:v>
                  </c:pt>
                  <c:pt idx="10">
                    <c:v>14</c:v>
                  </c:pt>
                  <c:pt idx="11">
                    <c:v>15</c:v>
                  </c:pt>
                  <c:pt idx="12">
                    <c:v>17</c:v>
                  </c:pt>
                  <c:pt idx="13">
                    <c:v>18</c:v>
                  </c:pt>
                  <c:pt idx="14">
                    <c:v>19</c:v>
                  </c:pt>
                  <c:pt idx="15">
                    <c:v>21</c:v>
                  </c:pt>
                  <c:pt idx="16">
                    <c:v>22</c:v>
                  </c:pt>
                  <c:pt idx="17">
                    <c:v>23</c:v>
                  </c:pt>
                  <c:pt idx="18">
                    <c:v>25</c:v>
                  </c:pt>
                  <c:pt idx="19">
                    <c:v>27</c:v>
                  </c:pt>
                  <c:pt idx="20">
                    <c:v>28</c:v>
                  </c:pt>
                  <c:pt idx="21">
                    <c:v>29</c:v>
                  </c:pt>
                  <c:pt idx="22">
                    <c:v>30</c:v>
                  </c:pt>
                  <c:pt idx="23">
                    <c:v>31</c:v>
                  </c:pt>
                  <c:pt idx="24">
                    <c:v>33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Feuil3!$D$6:$D$38</c15:sqref>
                  </c15:fullRef>
                </c:ext>
              </c:extLst>
              <c:f>(Feuil3!$D$6,Feuil3!$D$8,Feuil3!$D$10:$D$13,Feuil3!$D$15:$D$20,Feuil3!$D$22:$D$24,Feuil3!$D$26:$D$28,Feuil3!$D$30,Feuil3!$D$32:$D$36,Feuil3!$D$38)</c:f>
              <c:numCache>
                <c:formatCode>0</c:formatCode>
                <c:ptCount val="25"/>
                <c:pt idx="0">
                  <c:v>3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1C-4FD3-9C43-4F0FE55AB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497355808"/>
        <c:axId val="497356464"/>
      </c:barChart>
      <c:catAx>
        <c:axId val="4973558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7356464"/>
        <c:crossesAt val="42740"/>
        <c:auto val="1"/>
        <c:lblAlgn val="ctr"/>
        <c:lblOffset val="100"/>
        <c:noMultiLvlLbl val="0"/>
      </c:catAx>
      <c:valAx>
        <c:axId val="497356464"/>
        <c:scaling>
          <c:orientation val="minMax"/>
          <c:min val="42740"/>
        </c:scaling>
        <c:delete val="0"/>
        <c:axPos val="t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73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61911</xdr:colOff>
      <xdr:row>40</xdr:row>
      <xdr:rowOff>35718</xdr:rowOff>
    </xdr:from>
    <xdr:to>
      <xdr:col>11</xdr:col>
      <xdr:colOff>261937</xdr:colOff>
      <xdr:row>67</xdr:row>
      <xdr:rowOff>83343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86E839A-1224-4C1A-88F9-E00CDCB6E1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61911</xdr:colOff>
      <xdr:row>38</xdr:row>
      <xdr:rowOff>35718</xdr:rowOff>
    </xdr:from>
    <xdr:to>
      <xdr:col>11</xdr:col>
      <xdr:colOff>261937</xdr:colOff>
      <xdr:row>65</xdr:row>
      <xdr:rowOff>83343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0B4BFCF-7743-4048-8365-89363BA0F8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au1" displayName="Tableau1" ref="A1:N37" totalsRowShown="0" headerRowDxfId="45" headerRowBorderDxfId="44" tableBorderDxfId="43">
  <autoFilter ref="A1:N37"/>
  <tableColumns count="14">
    <tableColumn id="1" name="TABLEAU D'ESTIMATION DU TEMPS ET DES TACHES POUR LE PROJET 2 "/>
    <tableColumn id="2" name="Colonne1"/>
    <tableColumn id="3" name="Colonne2"/>
    <tableColumn id="4" name="Colonne3"/>
    <tableColumn id="5" name="Colonne4"/>
    <tableColumn id="6" name="Colonne5"/>
    <tableColumn id="7" name="Colonne6" dataDxfId="42"/>
    <tableColumn id="8" name="Colonne7"/>
    <tableColumn id="9" name="Colonne8"/>
    <tableColumn id="10" name="Colonne9" dataDxfId="41"/>
    <tableColumn id="11" name="Colonne10"/>
    <tableColumn id="12" name="Colonne11" dataDxfId="40"/>
    <tableColumn id="13" name="Colonne12">
      <calculatedColumnFormula>ABS(K2-I2)</calculatedColumnFormula>
    </tableColumn>
    <tableColumn id="14" name="Colonne13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au4" displayName="Tableau4" ref="A5:E38" totalsRowShown="0" headerRowDxfId="38" headerRowBorderDxfId="37" tableBorderDxfId="36">
  <autoFilter ref="A5:E38"/>
  <tableColumns count="5">
    <tableColumn id="1" name="N° Taches" dataDxfId="35"/>
    <tableColumn id="2" name="Taches" dataDxfId="34"/>
    <tableColumn id="3" name="Date Début" dataDxfId="33"/>
    <tableColumn id="4" name="Temps estimés" dataDxfId="32"/>
    <tableColumn id="5" name="Date Fin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au43" displayName="Tableau43" ref="A5:E38" totalsRowShown="0" headerRowDxfId="30" headerRowBorderDxfId="28" tableBorderDxfId="29">
  <autoFilter ref="A5:E38"/>
  <tableColumns count="5">
    <tableColumn id="1" name="N° Taches" dataDxfId="27"/>
    <tableColumn id="2" name="Taches" dataDxfId="26"/>
    <tableColumn id="3" name="Date Début" dataDxfId="25"/>
    <tableColumn id="4" name="Temps réels" dataDxfId="23"/>
    <tableColumn id="5" name="Date Fin" dataDxfId="24">
      <calculatedColumnFormula>C6+D6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opLeftCell="D10" zoomScale="82" zoomScaleNormal="82" workbookViewId="0">
      <selection activeCell="K17" sqref="K17"/>
    </sheetView>
  </sheetViews>
  <sheetFormatPr baseColWidth="10" defaultRowHeight="15" x14ac:dyDescent="0.25"/>
  <cols>
    <col min="1" max="1" width="65.28515625" customWidth="1"/>
    <col min="2" max="2" width="28.5703125" customWidth="1"/>
    <col min="3" max="3" width="12.85546875" customWidth="1"/>
    <col min="4" max="4" width="43.140625" customWidth="1"/>
    <col min="5" max="5" width="56.140625" customWidth="1"/>
    <col min="6" max="6" width="25.5703125" customWidth="1"/>
    <col min="7" max="7" width="24.7109375" customWidth="1"/>
    <col min="8" max="8" width="20.5703125" customWidth="1"/>
    <col min="9" max="13" width="17.28515625" style="13" customWidth="1"/>
    <col min="14" max="14" width="42.42578125" customWidth="1"/>
  </cols>
  <sheetData>
    <row r="1" spans="1:14" ht="31.5" customHeight="1" thickBot="1" x14ac:dyDescent="0.3">
      <c r="A1" s="37" t="s">
        <v>39</v>
      </c>
      <c r="B1" s="37" t="s">
        <v>96</v>
      </c>
      <c r="C1" s="37" t="s">
        <v>97</v>
      </c>
      <c r="D1" s="37" t="s">
        <v>98</v>
      </c>
      <c r="E1" s="37" t="s">
        <v>99</v>
      </c>
      <c r="F1" s="37" t="s">
        <v>100</v>
      </c>
      <c r="G1" s="37" t="s">
        <v>101</v>
      </c>
      <c r="H1" s="37" t="s">
        <v>102</v>
      </c>
      <c r="I1" s="37" t="s">
        <v>103</v>
      </c>
      <c r="J1" s="37" t="s">
        <v>104</v>
      </c>
      <c r="K1" s="37" t="s">
        <v>105</v>
      </c>
      <c r="L1" s="37" t="s">
        <v>106</v>
      </c>
      <c r="M1" s="37" t="s">
        <v>107</v>
      </c>
      <c r="N1" s="37" t="s">
        <v>108</v>
      </c>
    </row>
    <row r="2" spans="1:14" ht="31.5" customHeight="1" thickBot="1" x14ac:dyDescent="0.3">
      <c r="A2" s="23" t="s">
        <v>1</v>
      </c>
      <c r="B2" s="1" t="s">
        <v>7</v>
      </c>
      <c r="C2" s="1" t="s">
        <v>0</v>
      </c>
      <c r="D2" s="1" t="s">
        <v>8</v>
      </c>
      <c r="E2" s="1" t="s">
        <v>9</v>
      </c>
      <c r="F2" s="1" t="s">
        <v>86</v>
      </c>
      <c r="G2" s="1" t="s">
        <v>15</v>
      </c>
      <c r="H2" s="1" t="s">
        <v>13</v>
      </c>
      <c r="I2" s="12" t="s">
        <v>2</v>
      </c>
      <c r="J2" s="12" t="s">
        <v>10</v>
      </c>
      <c r="K2" s="12" t="s">
        <v>3</v>
      </c>
      <c r="L2" s="12" t="s">
        <v>11</v>
      </c>
      <c r="M2" s="12" t="s">
        <v>12</v>
      </c>
      <c r="N2" s="33" t="s">
        <v>4</v>
      </c>
    </row>
    <row r="3" spans="1:14" ht="15.75" thickBot="1" x14ac:dyDescent="0.3">
      <c r="A3" s="25">
        <v>1</v>
      </c>
      <c r="B3" s="4" t="s">
        <v>16</v>
      </c>
      <c r="C3" s="5">
        <v>1</v>
      </c>
      <c r="D3" s="6" t="s">
        <v>17</v>
      </c>
      <c r="E3" s="6" t="s">
        <v>19</v>
      </c>
      <c r="F3" s="6" t="s">
        <v>87</v>
      </c>
      <c r="G3" s="6" t="s">
        <v>85</v>
      </c>
      <c r="H3" s="7">
        <v>42751</v>
      </c>
      <c r="I3" s="48">
        <v>2</v>
      </c>
      <c r="J3" s="49">
        <v>0</v>
      </c>
      <c r="K3" s="48">
        <v>3</v>
      </c>
      <c r="L3" s="49">
        <v>0</v>
      </c>
      <c r="M3" s="48">
        <f>ABS(K3-I3)</f>
        <v>1</v>
      </c>
      <c r="N3" s="26"/>
    </row>
    <row r="4" spans="1:14" ht="15.75" thickBot="1" x14ac:dyDescent="0.3">
      <c r="A4" s="10" t="s">
        <v>5</v>
      </c>
      <c r="B4" s="9" t="s">
        <v>20</v>
      </c>
      <c r="C4" s="10">
        <v>2</v>
      </c>
      <c r="D4" s="9" t="s">
        <v>22</v>
      </c>
      <c r="E4" s="9" t="s">
        <v>21</v>
      </c>
      <c r="F4" s="9" t="s">
        <v>87</v>
      </c>
      <c r="G4" s="2" t="s">
        <v>85</v>
      </c>
      <c r="H4" s="11">
        <v>42751</v>
      </c>
      <c r="I4" s="50">
        <f>SUM(I3)</f>
        <v>2</v>
      </c>
      <c r="J4" s="49">
        <f t="shared" ref="J4:L35" si="0">J3+I4</f>
        <v>2</v>
      </c>
      <c r="K4" s="50">
        <f>SUM(K3)</f>
        <v>3</v>
      </c>
      <c r="L4" s="49">
        <f t="shared" si="0"/>
        <v>3</v>
      </c>
      <c r="M4" s="48">
        <f t="shared" ref="M4:M37" si="1">ABS(K4-I4)</f>
        <v>1</v>
      </c>
      <c r="N4" s="34"/>
    </row>
    <row r="5" spans="1:14" ht="15.75" thickBot="1" x14ac:dyDescent="0.3">
      <c r="A5" s="25">
        <v>2</v>
      </c>
      <c r="B5" s="6" t="s">
        <v>23</v>
      </c>
      <c r="C5" s="5">
        <v>3</v>
      </c>
      <c r="D5" s="6" t="s">
        <v>24</v>
      </c>
      <c r="E5" s="6" t="s">
        <v>25</v>
      </c>
      <c r="F5" s="6" t="s">
        <v>88</v>
      </c>
      <c r="G5" s="6" t="s">
        <v>85</v>
      </c>
      <c r="H5" s="7">
        <v>42759</v>
      </c>
      <c r="I5" s="51">
        <v>2</v>
      </c>
      <c r="J5" s="49">
        <f t="shared" si="0"/>
        <v>4</v>
      </c>
      <c r="K5" s="48">
        <v>3</v>
      </c>
      <c r="L5" s="49">
        <f t="shared" si="0"/>
        <v>6</v>
      </c>
      <c r="M5" s="48">
        <f t="shared" si="1"/>
        <v>1</v>
      </c>
      <c r="N5" s="34"/>
    </row>
    <row r="6" spans="1:14" ht="15.75" thickBot="1" x14ac:dyDescent="0.3">
      <c r="A6" s="10" t="s">
        <v>5</v>
      </c>
      <c r="B6" s="9" t="s">
        <v>26</v>
      </c>
      <c r="C6" s="8">
        <v>4</v>
      </c>
      <c r="D6" s="9" t="s">
        <v>27</v>
      </c>
      <c r="E6" s="9" t="s">
        <v>28</v>
      </c>
      <c r="F6" s="9" t="s">
        <v>87</v>
      </c>
      <c r="G6" s="2" t="s">
        <v>14</v>
      </c>
      <c r="H6" s="11">
        <v>42759</v>
      </c>
      <c r="I6" s="50">
        <f>SUM(I5)</f>
        <v>2</v>
      </c>
      <c r="J6" s="49">
        <f>J5</f>
        <v>4</v>
      </c>
      <c r="K6" s="50">
        <f>SUM(K5)</f>
        <v>3</v>
      </c>
      <c r="L6" s="49">
        <f>L5</f>
        <v>6</v>
      </c>
      <c r="M6" s="48">
        <f t="shared" si="1"/>
        <v>1</v>
      </c>
      <c r="N6" s="34"/>
    </row>
    <row r="7" spans="1:14" ht="15.75" thickBot="1" x14ac:dyDescent="0.3">
      <c r="A7" s="24">
        <v>3</v>
      </c>
      <c r="B7" s="4" t="s">
        <v>29</v>
      </c>
      <c r="C7" s="3">
        <v>5</v>
      </c>
      <c r="D7" s="4" t="s">
        <v>30</v>
      </c>
      <c r="E7" s="4" t="s">
        <v>31</v>
      </c>
      <c r="F7" s="6"/>
      <c r="G7" s="6" t="s">
        <v>14</v>
      </c>
      <c r="H7" s="14">
        <v>42762</v>
      </c>
      <c r="I7" s="51">
        <v>3</v>
      </c>
      <c r="J7" s="49">
        <f t="shared" si="0"/>
        <v>7</v>
      </c>
      <c r="K7" s="46">
        <v>0</v>
      </c>
      <c r="L7" s="49">
        <f t="shared" si="0"/>
        <v>6</v>
      </c>
      <c r="M7" s="48">
        <f t="shared" si="1"/>
        <v>3</v>
      </c>
      <c r="N7" s="34"/>
    </row>
    <row r="8" spans="1:14" ht="15.75" thickBot="1" x14ac:dyDescent="0.3">
      <c r="A8" s="25">
        <v>3</v>
      </c>
      <c r="B8" s="6" t="s">
        <v>29</v>
      </c>
      <c r="C8" s="5">
        <v>6</v>
      </c>
      <c r="D8" s="6" t="s">
        <v>32</v>
      </c>
      <c r="E8" s="6" t="s">
        <v>33</v>
      </c>
      <c r="F8" s="6" t="s">
        <v>90</v>
      </c>
      <c r="G8" s="6" t="s">
        <v>14</v>
      </c>
      <c r="H8" s="7">
        <v>42762</v>
      </c>
      <c r="I8" s="51">
        <v>2</v>
      </c>
      <c r="J8" s="49">
        <f t="shared" si="0"/>
        <v>9</v>
      </c>
      <c r="K8" s="48">
        <v>0</v>
      </c>
      <c r="L8" s="49">
        <f t="shared" si="0"/>
        <v>6</v>
      </c>
      <c r="M8" s="48">
        <f t="shared" si="1"/>
        <v>2</v>
      </c>
      <c r="N8" s="34"/>
    </row>
    <row r="9" spans="1:14" ht="15.75" thickBot="1" x14ac:dyDescent="0.3">
      <c r="A9" s="25">
        <v>3</v>
      </c>
      <c r="B9" s="6" t="s">
        <v>29</v>
      </c>
      <c r="C9" s="5">
        <v>7</v>
      </c>
      <c r="D9" s="6" t="s">
        <v>34</v>
      </c>
      <c r="E9" s="6" t="s">
        <v>91</v>
      </c>
      <c r="F9" s="6" t="s">
        <v>88</v>
      </c>
      <c r="G9" s="6" t="s">
        <v>85</v>
      </c>
      <c r="H9" s="7">
        <v>42762</v>
      </c>
      <c r="I9" s="51">
        <v>1</v>
      </c>
      <c r="J9" s="49">
        <f t="shared" si="0"/>
        <v>10</v>
      </c>
      <c r="K9" s="48">
        <v>0</v>
      </c>
      <c r="L9" s="49">
        <f t="shared" si="0"/>
        <v>6</v>
      </c>
      <c r="M9" s="48">
        <f t="shared" si="1"/>
        <v>1</v>
      </c>
      <c r="N9" s="34"/>
    </row>
    <row r="10" spans="1:14" ht="15.75" thickBot="1" x14ac:dyDescent="0.3">
      <c r="A10" s="25">
        <v>3</v>
      </c>
      <c r="B10" s="6" t="s">
        <v>29</v>
      </c>
      <c r="C10" s="5">
        <v>8</v>
      </c>
      <c r="D10" s="6" t="s">
        <v>35</v>
      </c>
      <c r="E10" s="6" t="s">
        <v>36</v>
      </c>
      <c r="F10" s="6" t="s">
        <v>89</v>
      </c>
      <c r="G10" s="6" t="s">
        <v>14</v>
      </c>
      <c r="H10" s="7">
        <v>42762</v>
      </c>
      <c r="I10" s="51">
        <v>2</v>
      </c>
      <c r="J10" s="49">
        <f t="shared" si="0"/>
        <v>12</v>
      </c>
      <c r="K10" s="48">
        <v>0</v>
      </c>
      <c r="L10" s="49">
        <f t="shared" si="0"/>
        <v>6</v>
      </c>
      <c r="M10" s="48">
        <f t="shared" si="1"/>
        <v>2</v>
      </c>
      <c r="N10" s="34"/>
    </row>
    <row r="11" spans="1:14" ht="15.75" thickBot="1" x14ac:dyDescent="0.3">
      <c r="A11" s="10" t="s">
        <v>5</v>
      </c>
      <c r="B11" s="9" t="s">
        <v>29</v>
      </c>
      <c r="C11" s="8">
        <v>9</v>
      </c>
      <c r="D11" s="9" t="s">
        <v>37</v>
      </c>
      <c r="E11" s="9" t="s">
        <v>38</v>
      </c>
      <c r="F11" s="9" t="s">
        <v>87</v>
      </c>
      <c r="G11" s="2" t="s">
        <v>14</v>
      </c>
      <c r="H11" s="11">
        <v>42762</v>
      </c>
      <c r="I11" s="50">
        <f>SUM(I7:I10)</f>
        <v>8</v>
      </c>
      <c r="J11" s="49">
        <f>J10</f>
        <v>12</v>
      </c>
      <c r="K11" s="50">
        <f>SUM(K7:K10)</f>
        <v>0</v>
      </c>
      <c r="L11" s="49">
        <f>L10</f>
        <v>6</v>
      </c>
      <c r="M11" s="50">
        <f t="shared" si="1"/>
        <v>8</v>
      </c>
      <c r="N11" s="34"/>
    </row>
    <row r="12" spans="1:14" ht="15.75" thickBot="1" x14ac:dyDescent="0.3">
      <c r="A12" s="25">
        <v>4</v>
      </c>
      <c r="B12" s="6" t="s">
        <v>40</v>
      </c>
      <c r="C12" s="5">
        <v>10</v>
      </c>
      <c r="D12" s="6" t="s">
        <v>41</v>
      </c>
      <c r="E12" s="6" t="s">
        <v>41</v>
      </c>
      <c r="F12" s="6"/>
      <c r="G12" s="2" t="s">
        <v>18</v>
      </c>
      <c r="H12" s="7">
        <v>42768</v>
      </c>
      <c r="I12" s="48">
        <v>2</v>
      </c>
      <c r="J12" s="49">
        <f t="shared" si="0"/>
        <v>14</v>
      </c>
      <c r="K12" s="48">
        <v>0</v>
      </c>
      <c r="L12" s="49">
        <f t="shared" si="0"/>
        <v>6</v>
      </c>
      <c r="M12" s="48">
        <f t="shared" si="1"/>
        <v>2</v>
      </c>
      <c r="N12" s="26"/>
    </row>
    <row r="13" spans="1:14" ht="15.75" thickBot="1" x14ac:dyDescent="0.3">
      <c r="A13" s="25">
        <v>4</v>
      </c>
      <c r="B13" s="6" t="s">
        <v>40</v>
      </c>
      <c r="C13" s="5">
        <v>11</v>
      </c>
      <c r="D13" s="6" t="s">
        <v>42</v>
      </c>
      <c r="E13" s="6" t="s">
        <v>42</v>
      </c>
      <c r="F13" s="6"/>
      <c r="G13" s="2" t="s">
        <v>18</v>
      </c>
      <c r="H13" s="7">
        <v>42768</v>
      </c>
      <c r="I13" s="48">
        <v>2</v>
      </c>
      <c r="J13" s="49">
        <f t="shared" si="0"/>
        <v>16</v>
      </c>
      <c r="K13" s="48">
        <v>0</v>
      </c>
      <c r="L13" s="49">
        <f t="shared" si="0"/>
        <v>6</v>
      </c>
      <c r="M13" s="48">
        <f t="shared" si="1"/>
        <v>2</v>
      </c>
      <c r="N13" s="26"/>
    </row>
    <row r="14" spans="1:14" ht="15.75" thickBot="1" x14ac:dyDescent="0.3">
      <c r="A14" s="25">
        <v>4</v>
      </c>
      <c r="B14" s="6" t="s">
        <v>40</v>
      </c>
      <c r="C14" s="5">
        <v>12</v>
      </c>
      <c r="D14" s="6" t="s">
        <v>43</v>
      </c>
      <c r="E14" s="6" t="s">
        <v>43</v>
      </c>
      <c r="F14" s="6"/>
      <c r="G14" s="2" t="s">
        <v>18</v>
      </c>
      <c r="H14" s="7">
        <v>42768</v>
      </c>
      <c r="I14" s="48">
        <v>2</v>
      </c>
      <c r="J14" s="49">
        <f t="shared" si="0"/>
        <v>18</v>
      </c>
      <c r="K14" s="48">
        <v>0</v>
      </c>
      <c r="L14" s="49">
        <f t="shared" si="0"/>
        <v>6</v>
      </c>
      <c r="M14" s="48">
        <f t="shared" si="1"/>
        <v>2</v>
      </c>
      <c r="N14" s="26"/>
    </row>
    <row r="15" spans="1:14" ht="15.75" thickBot="1" x14ac:dyDescent="0.3">
      <c r="A15" s="25">
        <v>4</v>
      </c>
      <c r="B15" s="6" t="s">
        <v>40</v>
      </c>
      <c r="C15" s="5">
        <v>13</v>
      </c>
      <c r="D15" s="6" t="s">
        <v>44</v>
      </c>
      <c r="E15" s="6" t="s">
        <v>44</v>
      </c>
      <c r="F15" s="6"/>
      <c r="G15" s="2" t="s">
        <v>18</v>
      </c>
      <c r="H15" s="7">
        <v>42768</v>
      </c>
      <c r="I15" s="48">
        <v>1</v>
      </c>
      <c r="J15" s="49">
        <f t="shared" si="0"/>
        <v>19</v>
      </c>
      <c r="K15" s="48">
        <v>0</v>
      </c>
      <c r="L15" s="49">
        <f t="shared" si="0"/>
        <v>6</v>
      </c>
      <c r="M15" s="48">
        <f t="shared" si="1"/>
        <v>1</v>
      </c>
      <c r="N15" s="26"/>
    </row>
    <row r="16" spans="1:14" ht="15.75" thickBot="1" x14ac:dyDescent="0.3">
      <c r="A16" s="25">
        <v>4</v>
      </c>
      <c r="B16" s="6" t="s">
        <v>40</v>
      </c>
      <c r="C16" s="5">
        <v>14</v>
      </c>
      <c r="D16" s="6" t="s">
        <v>45</v>
      </c>
      <c r="E16" s="6" t="s">
        <v>45</v>
      </c>
      <c r="F16" s="6"/>
      <c r="G16" s="2" t="s">
        <v>18</v>
      </c>
      <c r="H16" s="7">
        <v>42768</v>
      </c>
      <c r="I16" s="48">
        <v>1</v>
      </c>
      <c r="J16" s="49">
        <f t="shared" si="0"/>
        <v>20</v>
      </c>
      <c r="K16" s="48">
        <v>0</v>
      </c>
      <c r="L16" s="49">
        <f t="shared" si="0"/>
        <v>6</v>
      </c>
      <c r="M16" s="48">
        <f t="shared" si="1"/>
        <v>1</v>
      </c>
      <c r="N16" s="26"/>
    </row>
    <row r="17" spans="1:14" ht="15.75" thickBot="1" x14ac:dyDescent="0.3">
      <c r="A17" s="25">
        <v>4</v>
      </c>
      <c r="B17" s="6" t="s">
        <v>46</v>
      </c>
      <c r="C17" s="5">
        <v>15</v>
      </c>
      <c r="D17" s="6" t="s">
        <v>47</v>
      </c>
      <c r="E17" s="6" t="s">
        <v>47</v>
      </c>
      <c r="F17" s="6"/>
      <c r="G17" s="2" t="s">
        <v>18</v>
      </c>
      <c r="H17" s="7">
        <v>42768</v>
      </c>
      <c r="I17" s="48">
        <v>3</v>
      </c>
      <c r="J17" s="47">
        <f t="shared" si="0"/>
        <v>23</v>
      </c>
      <c r="K17" s="48">
        <v>0</v>
      </c>
      <c r="L17" s="47">
        <f t="shared" si="0"/>
        <v>6</v>
      </c>
      <c r="M17" s="48">
        <f t="shared" si="1"/>
        <v>3</v>
      </c>
      <c r="N17" s="26"/>
    </row>
    <row r="18" spans="1:14" ht="15.75" thickBot="1" x14ac:dyDescent="0.3">
      <c r="A18" s="10" t="s">
        <v>5</v>
      </c>
      <c r="B18" s="9" t="s">
        <v>48</v>
      </c>
      <c r="C18" s="8">
        <v>16</v>
      </c>
      <c r="D18" s="9" t="s">
        <v>37</v>
      </c>
      <c r="E18" s="9" t="s">
        <v>49</v>
      </c>
      <c r="F18" s="9"/>
      <c r="G18" s="2" t="s">
        <v>18</v>
      </c>
      <c r="H18" s="11">
        <v>42768</v>
      </c>
      <c r="I18" s="50">
        <f>SUM(I12:I17)</f>
        <v>11</v>
      </c>
      <c r="J18" s="49">
        <f>J17</f>
        <v>23</v>
      </c>
      <c r="K18" s="50">
        <f>SUM(K12:K17)</f>
        <v>0</v>
      </c>
      <c r="L18" s="49">
        <f>L17</f>
        <v>6</v>
      </c>
      <c r="M18" s="50">
        <f t="shared" si="1"/>
        <v>11</v>
      </c>
      <c r="N18" s="26"/>
    </row>
    <row r="19" spans="1:14" ht="15.75" thickBot="1" x14ac:dyDescent="0.3">
      <c r="A19" s="25">
        <v>5</v>
      </c>
      <c r="B19" s="6" t="s">
        <v>50</v>
      </c>
      <c r="C19" s="5">
        <v>17</v>
      </c>
      <c r="D19" s="6" t="s">
        <v>51</v>
      </c>
      <c r="E19" s="6" t="s">
        <v>52</v>
      </c>
      <c r="F19" s="6"/>
      <c r="G19" s="6" t="s">
        <v>18</v>
      </c>
      <c r="H19" s="15">
        <v>42772</v>
      </c>
      <c r="I19" s="48">
        <v>1</v>
      </c>
      <c r="J19" s="52">
        <f t="shared" si="0"/>
        <v>24</v>
      </c>
      <c r="K19" s="48">
        <v>0</v>
      </c>
      <c r="L19" s="52">
        <f t="shared" si="0"/>
        <v>6</v>
      </c>
      <c r="M19" s="48">
        <f t="shared" si="1"/>
        <v>1</v>
      </c>
      <c r="N19" s="26"/>
    </row>
    <row r="20" spans="1:14" ht="15.75" thickBot="1" x14ac:dyDescent="0.3">
      <c r="A20" s="25">
        <v>5</v>
      </c>
      <c r="B20" s="6" t="s">
        <v>54</v>
      </c>
      <c r="C20" s="5">
        <v>18</v>
      </c>
      <c r="D20" s="6" t="s">
        <v>53</v>
      </c>
      <c r="E20" s="6" t="s">
        <v>55</v>
      </c>
      <c r="F20" s="6"/>
      <c r="G20" s="6" t="s">
        <v>18</v>
      </c>
      <c r="H20" s="15">
        <v>42772</v>
      </c>
      <c r="I20" s="48">
        <v>1</v>
      </c>
      <c r="J20" s="49">
        <f t="shared" si="0"/>
        <v>25</v>
      </c>
      <c r="K20" s="48">
        <v>0</v>
      </c>
      <c r="L20" s="49">
        <f t="shared" si="0"/>
        <v>6</v>
      </c>
      <c r="M20" s="48">
        <f t="shared" si="1"/>
        <v>1</v>
      </c>
      <c r="N20" s="35"/>
    </row>
    <row r="21" spans="1:14" ht="15.75" thickBot="1" x14ac:dyDescent="0.3">
      <c r="A21" s="25">
        <v>5</v>
      </c>
      <c r="B21" s="6" t="s">
        <v>56</v>
      </c>
      <c r="C21" s="5">
        <v>19</v>
      </c>
      <c r="D21" s="6" t="s">
        <v>57</v>
      </c>
      <c r="E21" s="6" t="s">
        <v>58</v>
      </c>
      <c r="F21" s="6"/>
      <c r="G21" s="6" t="s">
        <v>18</v>
      </c>
      <c r="H21" s="15">
        <v>42772</v>
      </c>
      <c r="I21" s="48">
        <v>2</v>
      </c>
      <c r="J21" s="49">
        <f t="shared" si="0"/>
        <v>27</v>
      </c>
      <c r="K21" s="48">
        <v>0</v>
      </c>
      <c r="L21" s="49">
        <f t="shared" si="0"/>
        <v>6</v>
      </c>
      <c r="M21" s="48">
        <f t="shared" si="1"/>
        <v>2</v>
      </c>
      <c r="N21" s="26"/>
    </row>
    <row r="22" spans="1:14" ht="15.75" thickBot="1" x14ac:dyDescent="0.3">
      <c r="A22" s="10" t="s">
        <v>5</v>
      </c>
      <c r="B22" s="9" t="s">
        <v>46</v>
      </c>
      <c r="C22" s="8">
        <v>20</v>
      </c>
      <c r="D22" s="9" t="s">
        <v>59</v>
      </c>
      <c r="E22" s="17" t="s">
        <v>60</v>
      </c>
      <c r="F22" s="17"/>
      <c r="G22" s="2" t="s">
        <v>18</v>
      </c>
      <c r="H22" s="16">
        <v>42772</v>
      </c>
      <c r="I22" s="50">
        <f>SUM(I19:I21)</f>
        <v>4</v>
      </c>
      <c r="J22" s="49">
        <f>J21</f>
        <v>27</v>
      </c>
      <c r="K22" s="50">
        <f>SUM(K19:K21)</f>
        <v>0</v>
      </c>
      <c r="L22" s="49">
        <f>L21</f>
        <v>6</v>
      </c>
      <c r="M22" s="50">
        <f t="shared" si="1"/>
        <v>4</v>
      </c>
      <c r="N22" s="26"/>
    </row>
    <row r="23" spans="1:14" ht="15.75" thickBot="1" x14ac:dyDescent="0.3">
      <c r="A23" s="25">
        <v>6</v>
      </c>
      <c r="B23" s="6" t="s">
        <v>61</v>
      </c>
      <c r="C23" s="5">
        <v>21</v>
      </c>
      <c r="D23" s="6" t="s">
        <v>62</v>
      </c>
      <c r="E23" s="6" t="s">
        <v>65</v>
      </c>
      <c r="F23" s="6"/>
      <c r="G23" s="6" t="s">
        <v>18</v>
      </c>
      <c r="H23" s="18">
        <v>42779</v>
      </c>
      <c r="I23" s="48">
        <v>1</v>
      </c>
      <c r="J23" s="49">
        <f t="shared" si="0"/>
        <v>28</v>
      </c>
      <c r="K23" s="48">
        <v>0</v>
      </c>
      <c r="L23" s="49">
        <f t="shared" si="0"/>
        <v>6</v>
      </c>
      <c r="M23" s="48">
        <f t="shared" si="1"/>
        <v>1</v>
      </c>
      <c r="N23" s="36"/>
    </row>
    <row r="24" spans="1:14" ht="15.75" thickBot="1" x14ac:dyDescent="0.3">
      <c r="A24" s="25">
        <v>6</v>
      </c>
      <c r="B24" s="6" t="s">
        <v>61</v>
      </c>
      <c r="C24" s="5">
        <v>22</v>
      </c>
      <c r="D24" s="6" t="s">
        <v>63</v>
      </c>
      <c r="E24" s="6" t="s">
        <v>65</v>
      </c>
      <c r="F24" s="6"/>
      <c r="G24" s="6" t="s">
        <v>18</v>
      </c>
      <c r="H24" s="18">
        <v>42779</v>
      </c>
      <c r="I24" s="48">
        <v>1</v>
      </c>
      <c r="J24" s="49">
        <f t="shared" si="0"/>
        <v>29</v>
      </c>
      <c r="K24" s="48">
        <v>0</v>
      </c>
      <c r="L24" s="49">
        <f t="shared" si="0"/>
        <v>6</v>
      </c>
      <c r="M24" s="48">
        <f t="shared" si="1"/>
        <v>1</v>
      </c>
      <c r="N24" s="34"/>
    </row>
    <row r="25" spans="1:14" ht="15.75" thickBot="1" x14ac:dyDescent="0.3">
      <c r="A25" s="25">
        <v>6</v>
      </c>
      <c r="B25" s="6" t="s">
        <v>61</v>
      </c>
      <c r="C25" s="5">
        <v>23</v>
      </c>
      <c r="D25" s="6" t="s">
        <v>64</v>
      </c>
      <c r="E25" s="6" t="s">
        <v>65</v>
      </c>
      <c r="F25" s="6"/>
      <c r="G25" s="6" t="s">
        <v>18</v>
      </c>
      <c r="H25" s="18">
        <v>42779</v>
      </c>
      <c r="I25" s="48">
        <v>1</v>
      </c>
      <c r="J25" s="49">
        <f t="shared" si="0"/>
        <v>30</v>
      </c>
      <c r="K25" s="48">
        <v>0</v>
      </c>
      <c r="L25" s="49">
        <f t="shared" si="0"/>
        <v>6</v>
      </c>
      <c r="M25" s="48">
        <f t="shared" si="1"/>
        <v>1</v>
      </c>
      <c r="N25" s="34"/>
    </row>
    <row r="26" spans="1:14" ht="15.75" thickBot="1" x14ac:dyDescent="0.3">
      <c r="A26" s="10" t="s">
        <v>5</v>
      </c>
      <c r="B26" s="9" t="s">
        <v>66</v>
      </c>
      <c r="C26" s="8">
        <v>24</v>
      </c>
      <c r="D26" s="9" t="s">
        <v>67</v>
      </c>
      <c r="E26" s="9" t="s">
        <v>68</v>
      </c>
      <c r="F26" s="9"/>
      <c r="G26" s="2" t="s">
        <v>18</v>
      </c>
      <c r="H26" s="19">
        <v>42779</v>
      </c>
      <c r="I26" s="50">
        <f>SUM(I23:I25)</f>
        <v>3</v>
      </c>
      <c r="J26" s="49">
        <f>J25</f>
        <v>30</v>
      </c>
      <c r="K26" s="50">
        <f>SUM(K23:K25)</f>
        <v>0</v>
      </c>
      <c r="L26" s="49">
        <f>L25</f>
        <v>6</v>
      </c>
      <c r="M26" s="50">
        <f t="shared" si="1"/>
        <v>3</v>
      </c>
      <c r="N26" s="34"/>
    </row>
    <row r="27" spans="1:14" ht="15.75" thickBot="1" x14ac:dyDescent="0.3">
      <c r="A27" s="25">
        <v>7</v>
      </c>
      <c r="B27" s="6" t="s">
        <v>69</v>
      </c>
      <c r="C27" s="5">
        <v>25</v>
      </c>
      <c r="D27" s="6" t="s">
        <v>70</v>
      </c>
      <c r="E27" s="6" t="s">
        <v>71</v>
      </c>
      <c r="F27" s="6"/>
      <c r="G27" s="6" t="s">
        <v>18</v>
      </c>
      <c r="H27" s="18">
        <v>42787</v>
      </c>
      <c r="I27" s="48">
        <v>2</v>
      </c>
      <c r="J27" s="49">
        <f t="shared" si="0"/>
        <v>32</v>
      </c>
      <c r="K27" s="48">
        <v>0</v>
      </c>
      <c r="L27" s="49">
        <f t="shared" si="0"/>
        <v>6</v>
      </c>
      <c r="M27" s="48">
        <f t="shared" si="1"/>
        <v>2</v>
      </c>
      <c r="N27" s="35"/>
    </row>
    <row r="28" spans="1:14" ht="15.75" thickBot="1" x14ac:dyDescent="0.3">
      <c r="A28" s="10" t="s">
        <v>5</v>
      </c>
      <c r="B28" s="9" t="s">
        <v>72</v>
      </c>
      <c r="C28" s="8">
        <v>26</v>
      </c>
      <c r="D28" s="9" t="s">
        <v>70</v>
      </c>
      <c r="E28" s="9" t="s">
        <v>71</v>
      </c>
      <c r="F28" s="9"/>
      <c r="G28" s="2" t="s">
        <v>18</v>
      </c>
      <c r="H28" s="11">
        <v>42787</v>
      </c>
      <c r="I28" s="50">
        <f>SUM(I27)</f>
        <v>2</v>
      </c>
      <c r="J28" s="49">
        <f>J27</f>
        <v>32</v>
      </c>
      <c r="K28" s="50">
        <f>SUM(K27)</f>
        <v>0</v>
      </c>
      <c r="L28" s="49">
        <f>L27</f>
        <v>6</v>
      </c>
      <c r="M28" s="50">
        <f t="shared" si="1"/>
        <v>2</v>
      </c>
      <c r="N28" s="34"/>
    </row>
    <row r="29" spans="1:14" ht="15.75" thickBot="1" x14ac:dyDescent="0.3">
      <c r="A29" s="24">
        <v>8</v>
      </c>
      <c r="B29" s="4" t="s">
        <v>73</v>
      </c>
      <c r="C29" s="3">
        <v>27</v>
      </c>
      <c r="D29" s="4" t="s">
        <v>74</v>
      </c>
      <c r="E29" s="4" t="s">
        <v>77</v>
      </c>
      <c r="F29" s="6"/>
      <c r="G29" s="6" t="s">
        <v>18</v>
      </c>
      <c r="H29" s="18">
        <v>42795</v>
      </c>
      <c r="I29" s="48">
        <v>4</v>
      </c>
      <c r="J29" s="49">
        <f t="shared" si="0"/>
        <v>36</v>
      </c>
      <c r="K29" s="48">
        <v>0</v>
      </c>
      <c r="L29" s="49">
        <f t="shared" si="0"/>
        <v>6</v>
      </c>
      <c r="M29" s="48">
        <f t="shared" si="1"/>
        <v>4</v>
      </c>
      <c r="N29" s="35"/>
    </row>
    <row r="30" spans="1:14" ht="15" customHeight="1" thickBot="1" x14ac:dyDescent="0.3">
      <c r="A30" s="25">
        <v>8</v>
      </c>
      <c r="B30" s="6" t="s">
        <v>73</v>
      </c>
      <c r="C30" s="5">
        <v>28</v>
      </c>
      <c r="D30" s="6" t="s">
        <v>75</v>
      </c>
      <c r="E30" s="6" t="s">
        <v>76</v>
      </c>
      <c r="F30" s="6" t="s">
        <v>109</v>
      </c>
      <c r="G30" s="6" t="s">
        <v>85</v>
      </c>
      <c r="H30" s="18">
        <v>42795</v>
      </c>
      <c r="I30" s="48">
        <v>1</v>
      </c>
      <c r="J30" s="49">
        <f t="shared" si="0"/>
        <v>37</v>
      </c>
      <c r="K30" s="48">
        <v>1</v>
      </c>
      <c r="L30" s="49">
        <f t="shared" si="0"/>
        <v>7</v>
      </c>
      <c r="M30" s="48">
        <f t="shared" si="1"/>
        <v>0</v>
      </c>
      <c r="N30" s="34"/>
    </row>
    <row r="31" spans="1:14" ht="15.75" thickBot="1" x14ac:dyDescent="0.3">
      <c r="A31" s="25">
        <v>8</v>
      </c>
      <c r="B31" s="6" t="s">
        <v>73</v>
      </c>
      <c r="C31" s="5">
        <v>29</v>
      </c>
      <c r="D31" s="6" t="s">
        <v>92</v>
      </c>
      <c r="E31" s="6" t="s">
        <v>94</v>
      </c>
      <c r="F31" s="6" t="s">
        <v>89</v>
      </c>
      <c r="G31" s="6" t="s">
        <v>85</v>
      </c>
      <c r="H31" s="18">
        <v>42795</v>
      </c>
      <c r="I31" s="48">
        <v>2</v>
      </c>
      <c r="J31" s="49">
        <f t="shared" si="0"/>
        <v>39</v>
      </c>
      <c r="K31" s="48">
        <v>2</v>
      </c>
      <c r="L31" s="49">
        <f t="shared" si="0"/>
        <v>9</v>
      </c>
      <c r="M31" s="48">
        <f t="shared" si="1"/>
        <v>0</v>
      </c>
      <c r="N31" s="34"/>
    </row>
    <row r="32" spans="1:14" ht="15.75" thickBot="1" x14ac:dyDescent="0.3">
      <c r="A32" s="25">
        <v>8</v>
      </c>
      <c r="B32" s="6" t="s">
        <v>73</v>
      </c>
      <c r="C32" s="5">
        <v>30</v>
      </c>
      <c r="D32" s="6" t="s">
        <v>93</v>
      </c>
      <c r="E32" s="6" t="s">
        <v>94</v>
      </c>
      <c r="F32" s="6" t="s">
        <v>95</v>
      </c>
      <c r="G32" s="6" t="s">
        <v>14</v>
      </c>
      <c r="H32" s="18">
        <v>42795</v>
      </c>
      <c r="I32" s="48">
        <v>2</v>
      </c>
      <c r="J32" s="49">
        <f t="shared" si="0"/>
        <v>41</v>
      </c>
      <c r="K32" s="48">
        <v>3</v>
      </c>
      <c r="L32" s="49">
        <f t="shared" si="0"/>
        <v>12</v>
      </c>
      <c r="M32" s="48">
        <f t="shared" si="1"/>
        <v>1</v>
      </c>
      <c r="N32" s="34"/>
    </row>
    <row r="33" spans="1:14" ht="15.75" thickBot="1" x14ac:dyDescent="0.3">
      <c r="A33" s="25">
        <v>8</v>
      </c>
      <c r="B33" s="6" t="s">
        <v>73</v>
      </c>
      <c r="C33" s="5">
        <v>31</v>
      </c>
      <c r="D33" s="6" t="s">
        <v>78</v>
      </c>
      <c r="E33" s="6" t="s">
        <v>79</v>
      </c>
      <c r="F33" s="6"/>
      <c r="G33" s="6" t="s">
        <v>18</v>
      </c>
      <c r="H33" s="18">
        <v>42795</v>
      </c>
      <c r="I33" s="48">
        <v>2</v>
      </c>
      <c r="J33" s="49">
        <f t="shared" si="0"/>
        <v>43</v>
      </c>
      <c r="K33" s="48">
        <v>0</v>
      </c>
      <c r="L33" s="49">
        <f t="shared" si="0"/>
        <v>12</v>
      </c>
      <c r="M33" s="48">
        <f t="shared" si="1"/>
        <v>2</v>
      </c>
      <c r="N33" s="34"/>
    </row>
    <row r="34" spans="1:14" ht="15.75" thickBot="1" x14ac:dyDescent="0.3">
      <c r="A34" s="31" t="s">
        <v>5</v>
      </c>
      <c r="B34" s="9" t="s">
        <v>73</v>
      </c>
      <c r="C34" s="20">
        <v>32</v>
      </c>
      <c r="D34" s="9" t="s">
        <v>80</v>
      </c>
      <c r="E34" s="9" t="s">
        <v>81</v>
      </c>
      <c r="F34" s="9"/>
      <c r="G34" s="2" t="s">
        <v>18</v>
      </c>
      <c r="H34" s="19">
        <v>42795</v>
      </c>
      <c r="I34" s="50">
        <f>SUM(I29:I33)</f>
        <v>11</v>
      </c>
      <c r="J34" s="49">
        <f>J33</f>
        <v>43</v>
      </c>
      <c r="K34" s="50">
        <f>SUM(K29:K33)</f>
        <v>6</v>
      </c>
      <c r="L34" s="49">
        <f>L33</f>
        <v>12</v>
      </c>
      <c r="M34" s="50">
        <f t="shared" si="1"/>
        <v>5</v>
      </c>
      <c r="N34" s="34"/>
    </row>
    <row r="35" spans="1:14" ht="15.75" thickBot="1" x14ac:dyDescent="0.3">
      <c r="A35" s="24">
        <v>9</v>
      </c>
      <c r="B35" s="4" t="s">
        <v>82</v>
      </c>
      <c r="C35" s="21">
        <v>33</v>
      </c>
      <c r="D35" s="4" t="s">
        <v>83</v>
      </c>
      <c r="E35" s="4" t="s">
        <v>84</v>
      </c>
      <c r="F35" s="6"/>
      <c r="G35" s="6" t="s">
        <v>18</v>
      </c>
      <c r="H35" s="18">
        <v>42797</v>
      </c>
      <c r="I35" s="48">
        <v>1</v>
      </c>
      <c r="J35" s="49">
        <f t="shared" si="0"/>
        <v>44</v>
      </c>
      <c r="K35" s="48">
        <v>0</v>
      </c>
      <c r="L35" s="49">
        <f t="shared" si="0"/>
        <v>12</v>
      </c>
      <c r="M35" s="48">
        <f t="shared" si="1"/>
        <v>1</v>
      </c>
      <c r="N35" s="35"/>
    </row>
    <row r="36" spans="1:14" ht="15.75" thickBot="1" x14ac:dyDescent="0.3">
      <c r="A36" s="32" t="s">
        <v>5</v>
      </c>
      <c r="B36" s="4" t="s">
        <v>82</v>
      </c>
      <c r="C36" s="22">
        <v>34</v>
      </c>
      <c r="D36" s="4" t="s">
        <v>83</v>
      </c>
      <c r="E36" s="4" t="s">
        <v>84</v>
      </c>
      <c r="F36" s="4"/>
      <c r="G36" s="2" t="s">
        <v>18</v>
      </c>
      <c r="H36" s="16">
        <v>42797</v>
      </c>
      <c r="I36" s="50">
        <f>SUM(I35)</f>
        <v>1</v>
      </c>
      <c r="J36" s="49">
        <f>J35</f>
        <v>44</v>
      </c>
      <c r="K36" s="50">
        <v>0</v>
      </c>
      <c r="L36" s="49">
        <f>L35</f>
        <v>12</v>
      </c>
      <c r="M36" s="50">
        <f t="shared" si="1"/>
        <v>1</v>
      </c>
      <c r="N36" s="34"/>
    </row>
    <row r="37" spans="1:14" ht="32.25" customHeight="1" x14ac:dyDescent="0.25">
      <c r="A37" s="27" t="s">
        <v>6</v>
      </c>
      <c r="B37" s="27"/>
      <c r="C37" s="27"/>
      <c r="D37" s="27"/>
      <c r="E37" s="28"/>
      <c r="F37" s="28"/>
      <c r="G37" s="4"/>
      <c r="H37" s="38">
        <v>42797</v>
      </c>
      <c r="I37" s="46">
        <f>SUM(I4+I6+I11+I18+I22+I26+I28+I34+I36)</f>
        <v>44</v>
      </c>
      <c r="J37" s="47">
        <f>J36</f>
        <v>44</v>
      </c>
      <c r="K37" s="46">
        <f>SUM(K4+K6+K11+K18+K22+K26+K28+K34+K36)</f>
        <v>12</v>
      </c>
      <c r="L37" s="47">
        <f>L36</f>
        <v>12</v>
      </c>
      <c r="M37" s="46">
        <f t="shared" si="1"/>
        <v>32</v>
      </c>
      <c r="N37" s="29"/>
    </row>
  </sheetData>
  <conditionalFormatting sqref="G3:G6 G8:G11 G18:G37">
    <cfRule type="containsText" dxfId="22" priority="54" stopIfTrue="1" operator="containsText" text="TERMINER">
      <formula>NOT(ISERROR(SEARCH("TERMINER",G3)))</formula>
    </cfRule>
    <cfRule type="containsText" dxfId="21" priority="55" stopIfTrue="1" operator="containsText" text="A FAIRE">
      <formula>NOT(ISERROR(SEARCH("A FAIRE",G3)))</formula>
    </cfRule>
    <cfRule type="containsText" dxfId="20" priority="56" stopIfTrue="1" operator="containsText" text="EN COURS">
      <formula>NOT(ISERROR(SEARCH("EN COURS",G3)))</formula>
    </cfRule>
  </conditionalFormatting>
  <conditionalFormatting sqref="G7">
    <cfRule type="containsText" dxfId="19" priority="51" stopIfTrue="1" operator="containsText" text="TERMINER">
      <formula>NOT(ISERROR(SEARCH("TERMINER",G7)))</formula>
    </cfRule>
    <cfRule type="containsText" dxfId="18" priority="52" stopIfTrue="1" operator="containsText" text="A FAIRE">
      <formula>NOT(ISERROR(SEARCH("A FAIRE",G7)))</formula>
    </cfRule>
    <cfRule type="containsText" dxfId="17" priority="53" stopIfTrue="1" operator="containsText" text="EN COURS">
      <formula>NOT(ISERROR(SEARCH("EN COURS",G7)))</formula>
    </cfRule>
  </conditionalFormatting>
  <conditionalFormatting sqref="M3:M17 M35:M37 M26:M33">
    <cfRule type="expression" dxfId="16" priority="47" stopIfTrue="1">
      <formula>$K3&gt;$I3</formula>
    </cfRule>
    <cfRule type="expression" dxfId="15" priority="48" stopIfTrue="1">
      <formula>$K3&lt;$I3</formula>
    </cfRule>
  </conditionalFormatting>
  <conditionalFormatting sqref="M20:M21">
    <cfRule type="expression" dxfId="14" priority="37" stopIfTrue="1">
      <formula>$K20&gt;$I20</formula>
    </cfRule>
    <cfRule type="expression" dxfId="13" priority="38" stopIfTrue="1">
      <formula>$K20&lt;$I20</formula>
    </cfRule>
  </conditionalFormatting>
  <conditionalFormatting sqref="M23:M25">
    <cfRule type="expression" dxfId="12" priority="35" stopIfTrue="1">
      <formula>$K23&gt;$I23</formula>
    </cfRule>
    <cfRule type="expression" dxfId="11" priority="36" stopIfTrue="1">
      <formula>$K23&lt;$I23</formula>
    </cfRule>
  </conditionalFormatting>
  <conditionalFormatting sqref="M22">
    <cfRule type="expression" dxfId="10" priority="25" stopIfTrue="1">
      <formula>$K22&gt;$I22</formula>
    </cfRule>
    <cfRule type="expression" dxfId="9" priority="26" stopIfTrue="1">
      <formula>$K22&lt;$I22</formula>
    </cfRule>
  </conditionalFormatting>
  <conditionalFormatting sqref="G12:G17">
    <cfRule type="containsText" dxfId="8" priority="9" stopIfTrue="1" operator="containsText" text="TERMINER">
      <formula>NOT(ISERROR(SEARCH("TERMINER",G12)))</formula>
    </cfRule>
    <cfRule type="containsText" dxfId="7" priority="10" stopIfTrue="1" operator="containsText" text="A FAIRE">
      <formula>NOT(ISERROR(SEARCH("A FAIRE",G12)))</formula>
    </cfRule>
    <cfRule type="containsText" dxfId="6" priority="11" stopIfTrue="1" operator="containsText" text="EN COURS">
      <formula>NOT(ISERROR(SEARCH("EN COURS",G12)))</formula>
    </cfRule>
  </conditionalFormatting>
  <conditionalFormatting sqref="M18">
    <cfRule type="expression" dxfId="5" priority="7" stopIfTrue="1">
      <formula>$K18&gt;$I18</formula>
    </cfRule>
    <cfRule type="expression" dxfId="4" priority="8" stopIfTrue="1">
      <formula>$K18&lt;$I18</formula>
    </cfRule>
  </conditionalFormatting>
  <conditionalFormatting sqref="M19">
    <cfRule type="expression" dxfId="3" priority="5" stopIfTrue="1">
      <formula>$K19&gt;$I19</formula>
    </cfRule>
    <cfRule type="expression" dxfId="2" priority="6" stopIfTrue="1">
      <formula>$K19&lt;$I19</formula>
    </cfRule>
  </conditionalFormatting>
  <conditionalFormatting sqref="M34">
    <cfRule type="expression" dxfId="1" priority="1" stopIfTrue="1">
      <formula>$K34&gt;$I34</formula>
    </cfRule>
    <cfRule type="expression" dxfId="0" priority="2" stopIfTrue="1">
      <formula>$K34&lt;$I34</formula>
    </cfRule>
  </conditionalFormatting>
  <dataValidations count="2">
    <dataValidation type="list" allowBlank="1" showInputMessage="1" showErrorMessage="1" sqref="G3:G37">
      <formula1>"A FAIRE,EN COURS,TERMINER"</formula1>
    </dataValidation>
    <dataValidation type="list" allowBlank="1" showInputMessage="1" showErrorMessage="1" sqref="F3:F36">
      <formula1>"Tout le monde,Alexandre,Anthony,Sophie,Pierre,Quentin"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9" scale="40" orientation="landscape" r:id="rId1"/>
  <headerFooter>
    <oddHeader>&amp;LFormation CCI DISII 2016&amp;R&amp;D</oddHeader>
    <oddFooter>&amp;LLEMAIRE&amp;R&amp;F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showGridLines="0" topLeftCell="A40" zoomScale="80" zoomScaleNormal="80" workbookViewId="0">
      <selection activeCell="G4" sqref="G4"/>
    </sheetView>
  </sheetViews>
  <sheetFormatPr baseColWidth="10" defaultRowHeight="15" x14ac:dyDescent="0.25"/>
  <cols>
    <col min="1" max="1" width="11.7109375" customWidth="1"/>
    <col min="2" max="2" width="37.85546875" customWidth="1"/>
    <col min="3" max="3" width="13.140625" customWidth="1"/>
    <col min="4" max="4" width="16.42578125" customWidth="1"/>
    <col min="7" max="7" width="16.140625" customWidth="1"/>
    <col min="8" max="8" width="15.140625" customWidth="1"/>
  </cols>
  <sheetData>
    <row r="2" spans="1:5" x14ac:dyDescent="0.25">
      <c r="B2" t="s">
        <v>115</v>
      </c>
      <c r="D2" t="s">
        <v>116</v>
      </c>
    </row>
    <row r="5" spans="1:5" ht="15.75" thickBot="1" x14ac:dyDescent="0.3">
      <c r="A5" s="62" t="s">
        <v>0</v>
      </c>
      <c r="B5" s="63" t="s">
        <v>8</v>
      </c>
      <c r="C5" s="63" t="s">
        <v>111</v>
      </c>
      <c r="D5" s="64" t="s">
        <v>2</v>
      </c>
      <c r="E5" s="67" t="s">
        <v>112</v>
      </c>
    </row>
    <row r="6" spans="1:5" ht="15.75" thickBot="1" x14ac:dyDescent="0.3">
      <c r="A6" s="58">
        <v>1</v>
      </c>
      <c r="B6" s="40" t="s">
        <v>110</v>
      </c>
      <c r="C6" s="41">
        <v>42740</v>
      </c>
      <c r="D6" s="53">
        <v>2</v>
      </c>
      <c r="E6" s="66">
        <f>C6+D6</f>
        <v>42742</v>
      </c>
    </row>
    <row r="7" spans="1:5" ht="15.75" thickBot="1" x14ac:dyDescent="0.3">
      <c r="A7" s="42">
        <v>2</v>
      </c>
      <c r="B7" s="30" t="s">
        <v>22</v>
      </c>
      <c r="C7" s="11">
        <v>42740</v>
      </c>
      <c r="D7" s="68">
        <f>SUM(D6)</f>
        <v>2</v>
      </c>
      <c r="E7" s="69">
        <f t="shared" ref="E7:E38" si="0">C7+D7</f>
        <v>42742</v>
      </c>
    </row>
    <row r="8" spans="1:5" ht="15.75" thickBot="1" x14ac:dyDescent="0.3">
      <c r="A8" s="58">
        <v>3</v>
      </c>
      <c r="B8" s="40" t="s">
        <v>24</v>
      </c>
      <c r="C8" s="41">
        <v>42742</v>
      </c>
      <c r="D8" s="56">
        <v>2</v>
      </c>
      <c r="E8" s="66">
        <f t="shared" si="0"/>
        <v>42744</v>
      </c>
    </row>
    <row r="9" spans="1:5" ht="15.75" thickBot="1" x14ac:dyDescent="0.3">
      <c r="A9" s="42">
        <v>4</v>
      </c>
      <c r="B9" s="30" t="s">
        <v>27</v>
      </c>
      <c r="C9" s="11">
        <v>42751</v>
      </c>
      <c r="D9" s="68">
        <f>SUM(D8)</f>
        <v>2</v>
      </c>
      <c r="E9" s="69">
        <f t="shared" si="0"/>
        <v>42753</v>
      </c>
    </row>
    <row r="10" spans="1:5" ht="15.75" thickBot="1" x14ac:dyDescent="0.3">
      <c r="A10" s="59">
        <v>5</v>
      </c>
      <c r="B10" s="39" t="s">
        <v>30</v>
      </c>
      <c r="C10" s="57">
        <v>42753</v>
      </c>
      <c r="D10" s="56">
        <v>3</v>
      </c>
      <c r="E10" s="66">
        <f t="shared" si="0"/>
        <v>42756</v>
      </c>
    </row>
    <row r="11" spans="1:5" ht="15.75" thickBot="1" x14ac:dyDescent="0.3">
      <c r="A11" s="60">
        <v>6</v>
      </c>
      <c r="B11" s="43" t="s">
        <v>32</v>
      </c>
      <c r="C11" s="57">
        <v>42753</v>
      </c>
      <c r="D11" s="56">
        <v>2</v>
      </c>
      <c r="E11" s="66">
        <f t="shared" si="0"/>
        <v>42755</v>
      </c>
    </row>
    <row r="12" spans="1:5" ht="15.75" thickBot="1" x14ac:dyDescent="0.3">
      <c r="A12" s="58">
        <v>7</v>
      </c>
      <c r="B12" s="40" t="s">
        <v>34</v>
      </c>
      <c r="C12" s="57">
        <v>42752</v>
      </c>
      <c r="D12" s="56">
        <v>1</v>
      </c>
      <c r="E12" s="66">
        <f t="shared" si="0"/>
        <v>42753</v>
      </c>
    </row>
    <row r="13" spans="1:5" ht="15.75" thickBot="1" x14ac:dyDescent="0.3">
      <c r="A13" s="60">
        <v>8</v>
      </c>
      <c r="B13" s="43" t="s">
        <v>35</v>
      </c>
      <c r="C13" s="57">
        <v>42752</v>
      </c>
      <c r="D13" s="56">
        <v>2</v>
      </c>
      <c r="E13" s="66">
        <f t="shared" si="0"/>
        <v>42754</v>
      </c>
    </row>
    <row r="14" spans="1:5" ht="15.75" thickBot="1" x14ac:dyDescent="0.3">
      <c r="A14" s="42">
        <v>9</v>
      </c>
      <c r="B14" s="30" t="s">
        <v>37</v>
      </c>
      <c r="C14" s="11">
        <v>42753</v>
      </c>
      <c r="D14" s="54">
        <f>SUM(D10:D13)</f>
        <v>8</v>
      </c>
      <c r="E14" s="69">
        <f t="shared" si="0"/>
        <v>42761</v>
      </c>
    </row>
    <row r="15" spans="1:5" x14ac:dyDescent="0.25">
      <c r="A15" s="60">
        <v>10</v>
      </c>
      <c r="B15" s="43" t="s">
        <v>41</v>
      </c>
      <c r="C15" s="41">
        <v>42755</v>
      </c>
      <c r="D15" s="55">
        <v>2</v>
      </c>
      <c r="E15" s="66">
        <f t="shared" si="0"/>
        <v>42757</v>
      </c>
    </row>
    <row r="16" spans="1:5" x14ac:dyDescent="0.25">
      <c r="A16" s="58">
        <v>11</v>
      </c>
      <c r="B16" s="40" t="s">
        <v>42</v>
      </c>
      <c r="C16" s="41">
        <v>42762</v>
      </c>
      <c r="D16" s="53">
        <v>2</v>
      </c>
      <c r="E16" s="66">
        <f t="shared" si="0"/>
        <v>42764</v>
      </c>
    </row>
    <row r="17" spans="1:7" x14ac:dyDescent="0.25">
      <c r="A17" s="60">
        <v>12</v>
      </c>
      <c r="B17" s="43" t="s">
        <v>43</v>
      </c>
      <c r="C17" s="41">
        <v>42762</v>
      </c>
      <c r="D17" s="55">
        <v>2</v>
      </c>
      <c r="E17" s="66">
        <f t="shared" si="0"/>
        <v>42764</v>
      </c>
      <c r="G17" s="70"/>
    </row>
    <row r="18" spans="1:7" x14ac:dyDescent="0.25">
      <c r="A18" s="58">
        <v>13</v>
      </c>
      <c r="B18" s="40" t="s">
        <v>44</v>
      </c>
      <c r="C18" s="41">
        <v>42762</v>
      </c>
      <c r="D18" s="53">
        <v>1</v>
      </c>
      <c r="E18" s="66">
        <f t="shared" si="0"/>
        <v>42763</v>
      </c>
    </row>
    <row r="19" spans="1:7" x14ac:dyDescent="0.25">
      <c r="A19" s="60">
        <v>14</v>
      </c>
      <c r="B19" s="43" t="s">
        <v>45</v>
      </c>
      <c r="C19" s="41">
        <v>42762</v>
      </c>
      <c r="D19" s="55">
        <v>1</v>
      </c>
      <c r="E19" s="66">
        <f t="shared" si="0"/>
        <v>42763</v>
      </c>
    </row>
    <row r="20" spans="1:7" ht="15.75" thickBot="1" x14ac:dyDescent="0.3">
      <c r="A20" s="58">
        <v>15</v>
      </c>
      <c r="B20" s="40" t="s">
        <v>47</v>
      </c>
      <c r="C20" s="41">
        <v>42762</v>
      </c>
      <c r="D20" s="53">
        <v>3</v>
      </c>
      <c r="E20" s="66">
        <f t="shared" si="0"/>
        <v>42765</v>
      </c>
    </row>
    <row r="21" spans="1:7" ht="15.75" thickBot="1" x14ac:dyDescent="0.3">
      <c r="A21" s="42">
        <v>16</v>
      </c>
      <c r="B21" s="30" t="s">
        <v>37</v>
      </c>
      <c r="C21" s="11">
        <v>42757</v>
      </c>
      <c r="D21" s="68">
        <f>SUM(D15:D20)</f>
        <v>11</v>
      </c>
      <c r="E21" s="69">
        <f t="shared" si="0"/>
        <v>42768</v>
      </c>
    </row>
    <row r="22" spans="1:7" x14ac:dyDescent="0.25">
      <c r="A22" s="58">
        <v>17</v>
      </c>
      <c r="B22" s="40" t="s">
        <v>51</v>
      </c>
      <c r="C22" s="41">
        <v>42768</v>
      </c>
      <c r="D22" s="53">
        <v>1</v>
      </c>
      <c r="E22" s="66">
        <f t="shared" si="0"/>
        <v>42769</v>
      </c>
    </row>
    <row r="23" spans="1:7" x14ac:dyDescent="0.25">
      <c r="A23" s="60">
        <v>18</v>
      </c>
      <c r="B23" s="43" t="s">
        <v>53</v>
      </c>
      <c r="C23" s="41">
        <v>42768</v>
      </c>
      <c r="D23" s="55">
        <v>1</v>
      </c>
      <c r="E23" s="66">
        <f t="shared" si="0"/>
        <v>42769</v>
      </c>
    </row>
    <row r="24" spans="1:7" ht="15.75" thickBot="1" x14ac:dyDescent="0.3">
      <c r="A24" s="58">
        <v>19</v>
      </c>
      <c r="B24" s="40" t="s">
        <v>57</v>
      </c>
      <c r="C24" s="41">
        <v>42768</v>
      </c>
      <c r="D24" s="53">
        <v>2</v>
      </c>
      <c r="E24" s="66">
        <f t="shared" si="0"/>
        <v>42770</v>
      </c>
    </row>
    <row r="25" spans="1:7" ht="15.75" thickBot="1" x14ac:dyDescent="0.3">
      <c r="A25" s="42">
        <v>20</v>
      </c>
      <c r="B25" s="30" t="s">
        <v>59</v>
      </c>
      <c r="C25" s="11">
        <v>42768</v>
      </c>
      <c r="D25" s="68">
        <f>SUM(D22:D24)</f>
        <v>4</v>
      </c>
      <c r="E25" s="69">
        <f t="shared" si="0"/>
        <v>42772</v>
      </c>
    </row>
    <row r="26" spans="1:7" ht="15.75" thickBot="1" x14ac:dyDescent="0.3">
      <c r="A26" s="58">
        <v>21</v>
      </c>
      <c r="B26" s="40" t="s">
        <v>62</v>
      </c>
      <c r="C26" s="15">
        <v>42772</v>
      </c>
      <c r="D26" s="53">
        <v>1</v>
      </c>
      <c r="E26" s="66">
        <f t="shared" si="0"/>
        <v>42773</v>
      </c>
    </row>
    <row r="27" spans="1:7" ht="15.75" thickBot="1" x14ac:dyDescent="0.3">
      <c r="A27" s="60">
        <v>22</v>
      </c>
      <c r="B27" s="43" t="s">
        <v>63</v>
      </c>
      <c r="C27" s="15">
        <v>42772</v>
      </c>
      <c r="D27" s="55">
        <v>1</v>
      </c>
      <c r="E27" s="66">
        <f t="shared" si="0"/>
        <v>42773</v>
      </c>
    </row>
    <row r="28" spans="1:7" ht="15.75" thickBot="1" x14ac:dyDescent="0.3">
      <c r="A28" s="58">
        <v>23</v>
      </c>
      <c r="B28" s="40" t="s">
        <v>64</v>
      </c>
      <c r="C28" s="15">
        <v>42772</v>
      </c>
      <c r="D28" s="53">
        <v>1</v>
      </c>
      <c r="E28" s="66">
        <f t="shared" si="0"/>
        <v>42773</v>
      </c>
    </row>
    <row r="29" spans="1:7" ht="15.75" thickBot="1" x14ac:dyDescent="0.3">
      <c r="A29" s="42">
        <v>24</v>
      </c>
      <c r="B29" s="30" t="s">
        <v>67</v>
      </c>
      <c r="C29" s="16">
        <v>42772</v>
      </c>
      <c r="D29" s="68">
        <f>SUM(D26:D28)</f>
        <v>3</v>
      </c>
      <c r="E29" s="69">
        <f t="shared" si="0"/>
        <v>42775</v>
      </c>
    </row>
    <row r="30" spans="1:7" ht="15.75" thickBot="1" x14ac:dyDescent="0.3">
      <c r="A30" s="58">
        <v>25</v>
      </c>
      <c r="B30" s="40" t="s">
        <v>70</v>
      </c>
      <c r="C30" s="44">
        <v>42779</v>
      </c>
      <c r="D30" s="53">
        <v>2</v>
      </c>
      <c r="E30" s="66">
        <f t="shared" si="0"/>
        <v>42781</v>
      </c>
    </row>
    <row r="31" spans="1:7" ht="15.75" thickBot="1" x14ac:dyDescent="0.3">
      <c r="A31" s="42">
        <v>26</v>
      </c>
      <c r="B31" s="30" t="s">
        <v>70</v>
      </c>
      <c r="C31" s="45">
        <v>42779</v>
      </c>
      <c r="D31" s="68">
        <f>SUM(D30)</f>
        <v>2</v>
      </c>
      <c r="E31" s="69">
        <f t="shared" si="0"/>
        <v>42781</v>
      </c>
    </row>
    <row r="32" spans="1:7" x14ac:dyDescent="0.25">
      <c r="A32" s="59">
        <v>27</v>
      </c>
      <c r="B32" s="39" t="s">
        <v>74</v>
      </c>
      <c r="C32" s="44">
        <v>42787</v>
      </c>
      <c r="D32" s="53">
        <v>4</v>
      </c>
      <c r="E32" s="66">
        <f t="shared" si="0"/>
        <v>42791</v>
      </c>
    </row>
    <row r="33" spans="1:9" x14ac:dyDescent="0.25">
      <c r="A33" s="60">
        <v>28</v>
      </c>
      <c r="B33" s="43" t="s">
        <v>75</v>
      </c>
      <c r="C33" s="44">
        <v>42750</v>
      </c>
      <c r="D33" s="55">
        <v>1</v>
      </c>
      <c r="E33" s="66">
        <f t="shared" si="0"/>
        <v>42751</v>
      </c>
    </row>
    <row r="34" spans="1:9" ht="15.75" thickBot="1" x14ac:dyDescent="0.3">
      <c r="A34" s="58">
        <v>29</v>
      </c>
      <c r="B34" s="40" t="s">
        <v>92</v>
      </c>
      <c r="C34" s="44">
        <v>42753</v>
      </c>
      <c r="D34" s="53">
        <v>2</v>
      </c>
      <c r="E34" s="66">
        <f t="shared" si="0"/>
        <v>42755</v>
      </c>
    </row>
    <row r="35" spans="1:9" ht="16.5" thickTop="1" thickBot="1" x14ac:dyDescent="0.3">
      <c r="A35" s="60">
        <v>30</v>
      </c>
      <c r="B35" s="43" t="s">
        <v>93</v>
      </c>
      <c r="C35" s="44">
        <v>42752</v>
      </c>
      <c r="D35" s="55">
        <v>2</v>
      </c>
      <c r="E35" s="66">
        <f t="shared" si="0"/>
        <v>42754</v>
      </c>
      <c r="G35" s="71" t="s">
        <v>113</v>
      </c>
      <c r="H35" s="71">
        <v>42740</v>
      </c>
      <c r="I35" s="70"/>
    </row>
    <row r="36" spans="1:9" ht="16.5" thickTop="1" thickBot="1" x14ac:dyDescent="0.3">
      <c r="A36" s="58">
        <v>31</v>
      </c>
      <c r="B36" s="40" t="s">
        <v>78</v>
      </c>
      <c r="C36" s="44">
        <v>42787</v>
      </c>
      <c r="D36" s="53">
        <v>2</v>
      </c>
      <c r="E36" s="66">
        <f t="shared" si="0"/>
        <v>42789</v>
      </c>
      <c r="G36" s="71" t="s">
        <v>114</v>
      </c>
      <c r="H36" s="71">
        <v>42797</v>
      </c>
    </row>
    <row r="37" spans="1:9" ht="16.5" thickTop="1" thickBot="1" x14ac:dyDescent="0.3">
      <c r="A37" s="61">
        <v>32</v>
      </c>
      <c r="B37" s="30" t="s">
        <v>80</v>
      </c>
      <c r="C37" s="11">
        <v>42784</v>
      </c>
      <c r="D37" s="68">
        <f>SUM(D32:D36)</f>
        <v>11</v>
      </c>
      <c r="E37" s="69">
        <f t="shared" si="0"/>
        <v>42795</v>
      </c>
      <c r="G37" s="70"/>
    </row>
    <row r="38" spans="1:9" x14ac:dyDescent="0.25">
      <c r="A38" s="72">
        <v>33</v>
      </c>
      <c r="B38" s="73" t="s">
        <v>83</v>
      </c>
      <c r="C38" s="65">
        <v>42795</v>
      </c>
      <c r="D38" s="74">
        <v>1</v>
      </c>
      <c r="E38" s="75">
        <f t="shared" si="0"/>
        <v>42796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showGridLines="0" tabSelected="1" zoomScale="80" zoomScaleNormal="80" workbookViewId="0">
      <selection activeCell="F40" sqref="F40"/>
    </sheetView>
  </sheetViews>
  <sheetFormatPr baseColWidth="10" defaultRowHeight="15" x14ac:dyDescent="0.25"/>
  <cols>
    <col min="1" max="1" width="11.7109375" customWidth="1"/>
    <col min="2" max="2" width="37.85546875" customWidth="1"/>
    <col min="3" max="3" width="13.140625" customWidth="1"/>
    <col min="4" max="4" width="16.42578125" customWidth="1"/>
    <col min="7" max="7" width="16.140625" customWidth="1"/>
    <col min="8" max="8" width="15.140625" customWidth="1"/>
  </cols>
  <sheetData>
    <row r="2" spans="1:5" x14ac:dyDescent="0.25">
      <c r="B2" t="s">
        <v>115</v>
      </c>
      <c r="D2" t="s">
        <v>116</v>
      </c>
    </row>
    <row r="5" spans="1:5" ht="15.75" thickBot="1" x14ac:dyDescent="0.3">
      <c r="A5" s="62" t="s">
        <v>0</v>
      </c>
      <c r="B5" s="63" t="s">
        <v>8</v>
      </c>
      <c r="C5" s="63" t="s">
        <v>111</v>
      </c>
      <c r="D5" s="64" t="s">
        <v>3</v>
      </c>
      <c r="E5" s="67" t="s">
        <v>112</v>
      </c>
    </row>
    <row r="6" spans="1:5" ht="15.75" thickBot="1" x14ac:dyDescent="0.3">
      <c r="A6" s="58">
        <v>1</v>
      </c>
      <c r="B6" s="40" t="s">
        <v>110</v>
      </c>
      <c r="C6" s="41">
        <v>42740</v>
      </c>
      <c r="D6" s="48">
        <v>3</v>
      </c>
      <c r="E6" s="66">
        <f>C6+D6</f>
        <v>42743</v>
      </c>
    </row>
    <row r="7" spans="1:5" ht="15.75" thickBot="1" x14ac:dyDescent="0.3">
      <c r="A7" s="42">
        <v>2</v>
      </c>
      <c r="B7" s="30" t="s">
        <v>22</v>
      </c>
      <c r="C7" s="11">
        <v>42740</v>
      </c>
      <c r="D7" s="50">
        <f>SUM(D6)</f>
        <v>3</v>
      </c>
      <c r="E7" s="69">
        <f t="shared" ref="E7:E38" si="0">C7+D7</f>
        <v>42743</v>
      </c>
    </row>
    <row r="8" spans="1:5" ht="15.75" thickBot="1" x14ac:dyDescent="0.3">
      <c r="A8" s="58">
        <v>3</v>
      </c>
      <c r="B8" s="40" t="s">
        <v>24</v>
      </c>
      <c r="C8" s="41">
        <v>42742</v>
      </c>
      <c r="D8" s="48">
        <v>3</v>
      </c>
      <c r="E8" s="66">
        <f t="shared" si="0"/>
        <v>42745</v>
      </c>
    </row>
    <row r="9" spans="1:5" ht="15.75" thickBot="1" x14ac:dyDescent="0.3">
      <c r="A9" s="42">
        <v>4</v>
      </c>
      <c r="B9" s="30" t="s">
        <v>27</v>
      </c>
      <c r="C9" s="11">
        <v>42751</v>
      </c>
      <c r="D9" s="50">
        <f>SUM(D8)</f>
        <v>3</v>
      </c>
      <c r="E9" s="69">
        <f t="shared" si="0"/>
        <v>42754</v>
      </c>
    </row>
    <row r="10" spans="1:5" ht="15.75" thickBot="1" x14ac:dyDescent="0.3">
      <c r="A10" s="59">
        <v>5</v>
      </c>
      <c r="B10" s="39" t="s">
        <v>30</v>
      </c>
      <c r="C10" s="57">
        <v>42753</v>
      </c>
      <c r="D10" s="46">
        <v>0</v>
      </c>
      <c r="E10" s="66">
        <f t="shared" si="0"/>
        <v>42753</v>
      </c>
    </row>
    <row r="11" spans="1:5" ht="15.75" thickBot="1" x14ac:dyDescent="0.3">
      <c r="A11" s="60">
        <v>6</v>
      </c>
      <c r="B11" s="43" t="s">
        <v>32</v>
      </c>
      <c r="C11" s="57">
        <v>42753</v>
      </c>
      <c r="D11" s="48">
        <v>0</v>
      </c>
      <c r="E11" s="66">
        <f t="shared" si="0"/>
        <v>42753</v>
      </c>
    </row>
    <row r="12" spans="1:5" ht="15.75" thickBot="1" x14ac:dyDescent="0.3">
      <c r="A12" s="58">
        <v>7</v>
      </c>
      <c r="B12" s="40" t="s">
        <v>34</v>
      </c>
      <c r="C12" s="57">
        <v>42752</v>
      </c>
      <c r="D12" s="48">
        <v>0</v>
      </c>
      <c r="E12" s="66">
        <f t="shared" si="0"/>
        <v>42752</v>
      </c>
    </row>
    <row r="13" spans="1:5" ht="15.75" thickBot="1" x14ac:dyDescent="0.3">
      <c r="A13" s="60">
        <v>8</v>
      </c>
      <c r="B13" s="43" t="s">
        <v>35</v>
      </c>
      <c r="C13" s="57">
        <v>42752</v>
      </c>
      <c r="D13" s="48">
        <v>0</v>
      </c>
      <c r="E13" s="66">
        <f t="shared" si="0"/>
        <v>42752</v>
      </c>
    </row>
    <row r="14" spans="1:5" ht="15.75" thickBot="1" x14ac:dyDescent="0.3">
      <c r="A14" s="42">
        <v>9</v>
      </c>
      <c r="B14" s="30" t="s">
        <v>37</v>
      </c>
      <c r="C14" s="11">
        <v>42753</v>
      </c>
      <c r="D14" s="50">
        <f>SUM(D10:D13)</f>
        <v>0</v>
      </c>
      <c r="E14" s="69">
        <f t="shared" si="0"/>
        <v>42753</v>
      </c>
    </row>
    <row r="15" spans="1:5" x14ac:dyDescent="0.25">
      <c r="A15" s="60">
        <v>10</v>
      </c>
      <c r="B15" s="43" t="s">
        <v>41</v>
      </c>
      <c r="C15" s="41">
        <v>42755</v>
      </c>
      <c r="D15" s="48">
        <v>0</v>
      </c>
      <c r="E15" s="66">
        <f t="shared" si="0"/>
        <v>42755</v>
      </c>
    </row>
    <row r="16" spans="1:5" x14ac:dyDescent="0.25">
      <c r="A16" s="58">
        <v>11</v>
      </c>
      <c r="B16" s="40" t="s">
        <v>42</v>
      </c>
      <c r="C16" s="41">
        <v>42762</v>
      </c>
      <c r="D16" s="48">
        <v>0</v>
      </c>
      <c r="E16" s="66">
        <f t="shared" si="0"/>
        <v>42762</v>
      </c>
    </row>
    <row r="17" spans="1:7" x14ac:dyDescent="0.25">
      <c r="A17" s="60">
        <v>12</v>
      </c>
      <c r="B17" s="43" t="s">
        <v>43</v>
      </c>
      <c r="C17" s="41">
        <v>42762</v>
      </c>
      <c r="D17" s="48">
        <v>0</v>
      </c>
      <c r="E17" s="66">
        <f t="shared" si="0"/>
        <v>42762</v>
      </c>
      <c r="G17" s="70"/>
    </row>
    <row r="18" spans="1:7" x14ac:dyDescent="0.25">
      <c r="A18" s="58">
        <v>13</v>
      </c>
      <c r="B18" s="40" t="s">
        <v>44</v>
      </c>
      <c r="C18" s="41">
        <v>42762</v>
      </c>
      <c r="D18" s="48">
        <v>0</v>
      </c>
      <c r="E18" s="66">
        <f t="shared" si="0"/>
        <v>42762</v>
      </c>
    </row>
    <row r="19" spans="1:7" x14ac:dyDescent="0.25">
      <c r="A19" s="60">
        <v>14</v>
      </c>
      <c r="B19" s="43" t="s">
        <v>45</v>
      </c>
      <c r="C19" s="41">
        <v>42762</v>
      </c>
      <c r="D19" s="48">
        <v>0</v>
      </c>
      <c r="E19" s="66">
        <f t="shared" si="0"/>
        <v>42762</v>
      </c>
    </row>
    <row r="20" spans="1:7" ht="15.75" thickBot="1" x14ac:dyDescent="0.3">
      <c r="A20" s="58">
        <v>15</v>
      </c>
      <c r="B20" s="40" t="s">
        <v>47</v>
      </c>
      <c r="C20" s="41">
        <v>42762</v>
      </c>
      <c r="D20" s="48">
        <v>0</v>
      </c>
      <c r="E20" s="66">
        <f t="shared" si="0"/>
        <v>42762</v>
      </c>
    </row>
    <row r="21" spans="1:7" ht="15.75" thickBot="1" x14ac:dyDescent="0.3">
      <c r="A21" s="42">
        <v>16</v>
      </c>
      <c r="B21" s="30" t="s">
        <v>37</v>
      </c>
      <c r="C21" s="11">
        <v>42757</v>
      </c>
      <c r="D21" s="50">
        <f>SUM(D15:D20)</f>
        <v>0</v>
      </c>
      <c r="E21" s="69">
        <f t="shared" si="0"/>
        <v>42757</v>
      </c>
    </row>
    <row r="22" spans="1:7" x14ac:dyDescent="0.25">
      <c r="A22" s="58">
        <v>17</v>
      </c>
      <c r="B22" s="40" t="s">
        <v>51</v>
      </c>
      <c r="C22" s="41">
        <v>42768</v>
      </c>
      <c r="D22" s="48">
        <v>0</v>
      </c>
      <c r="E22" s="66">
        <f t="shared" si="0"/>
        <v>42768</v>
      </c>
    </row>
    <row r="23" spans="1:7" x14ac:dyDescent="0.25">
      <c r="A23" s="60">
        <v>18</v>
      </c>
      <c r="B23" s="43" t="s">
        <v>53</v>
      </c>
      <c r="C23" s="41">
        <v>42768</v>
      </c>
      <c r="D23" s="48">
        <v>0</v>
      </c>
      <c r="E23" s="66">
        <f t="shared" si="0"/>
        <v>42768</v>
      </c>
    </row>
    <row r="24" spans="1:7" ht="15.75" thickBot="1" x14ac:dyDescent="0.3">
      <c r="A24" s="58">
        <v>19</v>
      </c>
      <c r="B24" s="40" t="s">
        <v>57</v>
      </c>
      <c r="C24" s="41">
        <v>42768</v>
      </c>
      <c r="D24" s="48">
        <v>0</v>
      </c>
      <c r="E24" s="66">
        <f t="shared" si="0"/>
        <v>42768</v>
      </c>
    </row>
    <row r="25" spans="1:7" ht="15.75" thickBot="1" x14ac:dyDescent="0.3">
      <c r="A25" s="42">
        <v>20</v>
      </c>
      <c r="B25" s="30" t="s">
        <v>59</v>
      </c>
      <c r="C25" s="11">
        <v>42768</v>
      </c>
      <c r="D25" s="50">
        <f>SUM(D22:D24)</f>
        <v>0</v>
      </c>
      <c r="E25" s="69">
        <f t="shared" si="0"/>
        <v>42768</v>
      </c>
    </row>
    <row r="26" spans="1:7" ht="15.75" thickBot="1" x14ac:dyDescent="0.3">
      <c r="A26" s="58">
        <v>21</v>
      </c>
      <c r="B26" s="40" t="s">
        <v>62</v>
      </c>
      <c r="C26" s="15">
        <v>42772</v>
      </c>
      <c r="D26" s="48">
        <v>0</v>
      </c>
      <c r="E26" s="66">
        <f t="shared" si="0"/>
        <v>42772</v>
      </c>
    </row>
    <row r="27" spans="1:7" ht="15.75" thickBot="1" x14ac:dyDescent="0.3">
      <c r="A27" s="60">
        <v>22</v>
      </c>
      <c r="B27" s="43" t="s">
        <v>63</v>
      </c>
      <c r="C27" s="15">
        <v>42772</v>
      </c>
      <c r="D27" s="48">
        <v>0</v>
      </c>
      <c r="E27" s="66">
        <f t="shared" si="0"/>
        <v>42772</v>
      </c>
    </row>
    <row r="28" spans="1:7" ht="15.75" thickBot="1" x14ac:dyDescent="0.3">
      <c r="A28" s="58">
        <v>23</v>
      </c>
      <c r="B28" s="40" t="s">
        <v>64</v>
      </c>
      <c r="C28" s="15">
        <v>42772</v>
      </c>
      <c r="D28" s="48">
        <v>0</v>
      </c>
      <c r="E28" s="66">
        <f t="shared" si="0"/>
        <v>42772</v>
      </c>
    </row>
    <row r="29" spans="1:7" ht="15.75" thickBot="1" x14ac:dyDescent="0.3">
      <c r="A29" s="42">
        <v>24</v>
      </c>
      <c r="B29" s="30" t="s">
        <v>67</v>
      </c>
      <c r="C29" s="16">
        <v>42772</v>
      </c>
      <c r="D29" s="50">
        <f>SUM(D26:D28)</f>
        <v>0</v>
      </c>
      <c r="E29" s="69">
        <f t="shared" si="0"/>
        <v>42772</v>
      </c>
    </row>
    <row r="30" spans="1:7" ht="15.75" thickBot="1" x14ac:dyDescent="0.3">
      <c r="A30" s="58">
        <v>25</v>
      </c>
      <c r="B30" s="40" t="s">
        <v>70</v>
      </c>
      <c r="C30" s="44">
        <v>42779</v>
      </c>
      <c r="D30" s="48">
        <v>0</v>
      </c>
      <c r="E30" s="66">
        <f t="shared" si="0"/>
        <v>42779</v>
      </c>
    </row>
    <row r="31" spans="1:7" ht="15.75" thickBot="1" x14ac:dyDescent="0.3">
      <c r="A31" s="42">
        <v>26</v>
      </c>
      <c r="B31" s="30" t="s">
        <v>70</v>
      </c>
      <c r="C31" s="45">
        <v>42779</v>
      </c>
      <c r="D31" s="50">
        <f>SUM(D30)</f>
        <v>0</v>
      </c>
      <c r="E31" s="69">
        <f t="shared" si="0"/>
        <v>42779</v>
      </c>
    </row>
    <row r="32" spans="1:7" x14ac:dyDescent="0.25">
      <c r="A32" s="59">
        <v>27</v>
      </c>
      <c r="B32" s="39" t="s">
        <v>74</v>
      </c>
      <c r="C32" s="44">
        <v>42787</v>
      </c>
      <c r="D32" s="48">
        <v>0</v>
      </c>
      <c r="E32" s="66">
        <f t="shared" si="0"/>
        <v>42787</v>
      </c>
    </row>
    <row r="33" spans="1:9" x14ac:dyDescent="0.25">
      <c r="A33" s="60">
        <v>28</v>
      </c>
      <c r="B33" s="43" t="s">
        <v>75</v>
      </c>
      <c r="C33" s="44">
        <v>42750</v>
      </c>
      <c r="D33" s="48">
        <v>1</v>
      </c>
      <c r="E33" s="66">
        <f t="shared" si="0"/>
        <v>42751</v>
      </c>
    </row>
    <row r="34" spans="1:9" ht="15.75" thickBot="1" x14ac:dyDescent="0.3">
      <c r="A34" s="58">
        <v>29</v>
      </c>
      <c r="B34" s="40" t="s">
        <v>92</v>
      </c>
      <c r="C34" s="44">
        <v>42753</v>
      </c>
      <c r="D34" s="48">
        <v>2</v>
      </c>
      <c r="E34" s="66">
        <f t="shared" si="0"/>
        <v>42755</v>
      </c>
    </row>
    <row r="35" spans="1:9" ht="16.5" thickTop="1" thickBot="1" x14ac:dyDescent="0.3">
      <c r="A35" s="60">
        <v>30</v>
      </c>
      <c r="B35" s="43" t="s">
        <v>93</v>
      </c>
      <c r="C35" s="44">
        <v>42752</v>
      </c>
      <c r="D35" s="48">
        <v>3</v>
      </c>
      <c r="E35" s="66">
        <f t="shared" si="0"/>
        <v>42755</v>
      </c>
      <c r="G35" s="71" t="s">
        <v>113</v>
      </c>
      <c r="H35" s="71">
        <v>42740</v>
      </c>
      <c r="I35" s="70"/>
    </row>
    <row r="36" spans="1:9" ht="16.5" thickTop="1" thickBot="1" x14ac:dyDescent="0.3">
      <c r="A36" s="58">
        <v>31</v>
      </c>
      <c r="B36" s="40" t="s">
        <v>78</v>
      </c>
      <c r="C36" s="44">
        <v>42787</v>
      </c>
      <c r="D36" s="48">
        <v>0</v>
      </c>
      <c r="E36" s="66">
        <f t="shared" si="0"/>
        <v>42787</v>
      </c>
      <c r="G36" s="71" t="s">
        <v>114</v>
      </c>
      <c r="H36" s="71">
        <v>42797</v>
      </c>
    </row>
    <row r="37" spans="1:9" ht="16.5" thickTop="1" thickBot="1" x14ac:dyDescent="0.3">
      <c r="A37" s="61">
        <v>32</v>
      </c>
      <c r="B37" s="30" t="s">
        <v>80</v>
      </c>
      <c r="C37" s="11">
        <v>42784</v>
      </c>
      <c r="D37" s="50">
        <f>SUM(D32:D36)</f>
        <v>6</v>
      </c>
      <c r="E37" s="69">
        <f t="shared" si="0"/>
        <v>42790</v>
      </c>
      <c r="G37" s="70"/>
    </row>
    <row r="38" spans="1:9" x14ac:dyDescent="0.25">
      <c r="A38" s="72">
        <v>33</v>
      </c>
      <c r="B38" s="73" t="s">
        <v>83</v>
      </c>
      <c r="C38" s="65">
        <v>42795</v>
      </c>
      <c r="D38" s="48">
        <v>0</v>
      </c>
      <c r="E38" s="75">
        <f t="shared" si="0"/>
        <v>42795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LEMAIRE</dc:creator>
  <cp:lastModifiedBy>lemaire sophie</cp:lastModifiedBy>
  <cp:lastPrinted>2016-11-25T13:00:59Z</cp:lastPrinted>
  <dcterms:created xsi:type="dcterms:W3CDTF">2016-11-24T11:15:24Z</dcterms:created>
  <dcterms:modified xsi:type="dcterms:W3CDTF">2017-01-24T08:00:02Z</dcterms:modified>
</cp:coreProperties>
</file>