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xr:revisionPtr revIDLastSave="0" documentId="8_{05AE6D80-60E0-404A-AC84-67B9C8428779}" xr6:coauthVersionLast="41" xr6:coauthVersionMax="41" xr10:uidLastSave="{00000000-0000-0000-0000-000000000000}"/>
  <bookViews>
    <workbookView xWindow="28680" yWindow="-120" windowWidth="29040" windowHeight="15990" xr2:uid="{00000000-000D-0000-FFFF-FFFF00000000}"/>
  </bookViews>
  <sheets>
    <sheet name="ProjectSchedule" sheetId="11" r:id="rId1"/>
  </sheets>
  <externalReferences>
    <externalReference r:id="rId2"/>
  </externalReferences>
  <definedNames>
    <definedName name="Display_Week">ProjectSchedule!$F$4</definedName>
    <definedName name="FGV_JUGtå">[1]ProjectSchedule!$E1</definedName>
    <definedName name="_xlnm.Print_Titles" localSheetId="0">ProjectSchedule!$4:$6</definedName>
    <definedName name="Project_Start">ProjectSchedule!$F$3</definedName>
    <definedName name="task_end" localSheetId="0">ProjectSchedule!$G1</definedName>
    <definedName name="task_progress" localSheetId="0">ProjectSchedule!$D1</definedName>
    <definedName name="task_start" localSheetId="0">ProjectSchedule!$F1</definedName>
    <definedName name="task1">[1]ProjectSchedule!$D1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1" l="1"/>
  <c r="J5" i="11" l="1"/>
  <c r="J4" i="11" l="1"/>
  <c r="I7" i="11"/>
  <c r="F9" i="11" l="1"/>
  <c r="I31" i="11"/>
  <c r="I30" i="11"/>
  <c r="I29" i="11"/>
  <c r="I25" i="11"/>
  <c r="I21" i="11"/>
  <c r="I14" i="11"/>
  <c r="I8" i="11"/>
  <c r="G9" i="11" l="1"/>
  <c r="F10" i="11" s="1"/>
  <c r="J6" i="11"/>
  <c r="G10" i="11" l="1"/>
  <c r="F11" i="11" s="1"/>
  <c r="F12" i="11" s="1"/>
  <c r="I9" i="11"/>
  <c r="K5" i="11"/>
  <c r="L5" i="11" s="1"/>
  <c r="M5" i="11" s="1"/>
  <c r="N5" i="11" s="1"/>
  <c r="O5" i="11" s="1"/>
  <c r="P5" i="11" s="1"/>
  <c r="Q5" i="11" s="1"/>
  <c r="I10" i="11" l="1"/>
  <c r="G11" i="11"/>
  <c r="I11" i="11" s="1"/>
  <c r="G12" i="11"/>
  <c r="F13" i="11" s="1"/>
  <c r="G13" i="11" s="1"/>
  <c r="Q4" i="11"/>
  <c r="R5" i="11"/>
  <c r="S5" i="11" s="1"/>
  <c r="T5" i="11" s="1"/>
  <c r="U5" i="11" s="1"/>
  <c r="V5" i="11" s="1"/>
  <c r="W5" i="11" s="1"/>
  <c r="X5" i="11" s="1"/>
  <c r="K6" i="11"/>
  <c r="I12" i="11" l="1"/>
  <c r="X4" i="11"/>
  <c r="Y5" i="11"/>
  <c r="Z5" i="11" s="1"/>
  <c r="AA5" i="11" s="1"/>
  <c r="AB5" i="11" s="1"/>
  <c r="AC5" i="11" s="1"/>
  <c r="AD5" i="11" s="1"/>
  <c r="AE5" i="11" s="1"/>
  <c r="L6" i="11"/>
  <c r="F15" i="11" l="1"/>
  <c r="I13" i="11"/>
  <c r="AF5" i="11"/>
  <c r="AG5" i="11" s="1"/>
  <c r="AH5" i="11" s="1"/>
  <c r="AI5" i="11" s="1"/>
  <c r="AJ5" i="11" s="1"/>
  <c r="AK5" i="11" s="1"/>
  <c r="AE4" i="11"/>
  <c r="M6" i="11"/>
  <c r="G15" i="11" l="1"/>
  <c r="F16" i="11" s="1"/>
  <c r="AL5" i="11"/>
  <c r="AM5" i="11" s="1"/>
  <c r="AN5" i="11" s="1"/>
  <c r="AO5" i="11" s="1"/>
  <c r="AP5" i="11" s="1"/>
  <c r="AQ5" i="11" s="1"/>
  <c r="AR5" i="11" s="1"/>
  <c r="N6" i="11"/>
  <c r="I15" i="11" l="1"/>
  <c r="G16" i="11"/>
  <c r="F17" i="11" s="1"/>
  <c r="G17" i="11" s="1"/>
  <c r="F18" i="11" s="1"/>
  <c r="G18" i="11" s="1"/>
  <c r="I18" i="11" s="1"/>
  <c r="AS5" i="11"/>
  <c r="AT5" i="11" s="1"/>
  <c r="AL4" i="11"/>
  <c r="O6" i="11"/>
  <c r="I16" i="11" l="1"/>
  <c r="F22" i="11"/>
  <c r="G22" i="11" s="1"/>
  <c r="I22" i="11" s="1"/>
  <c r="F19" i="11"/>
  <c r="F20" i="11" s="1"/>
  <c r="G20" i="11" s="1"/>
  <c r="I20" i="11" s="1"/>
  <c r="AU5" i="11"/>
  <c r="AT6" i="11"/>
  <c r="AS4" i="11"/>
  <c r="P6" i="11"/>
  <c r="F23" i="11" l="1"/>
  <c r="G23" i="11" s="1"/>
  <c r="I23" i="11" s="1"/>
  <c r="G19" i="11"/>
  <c r="I19" i="11" s="1"/>
  <c r="AV5" i="11"/>
  <c r="AU6" i="11"/>
  <c r="F24" i="11" l="1"/>
  <c r="G24" i="11" s="1"/>
  <c r="AW5" i="11"/>
  <c r="AV6" i="11"/>
  <c r="Q6" i="11"/>
  <c r="R6" i="11"/>
  <c r="F26" i="11" l="1"/>
  <c r="I24" i="11"/>
  <c r="AX5" i="11"/>
  <c r="AW6" i="11"/>
  <c r="S6" i="11"/>
  <c r="G26" i="11" l="1"/>
  <c r="AY5" i="11"/>
  <c r="AZ5" i="11" s="1"/>
  <c r="AX6" i="11"/>
  <c r="T6" i="11"/>
  <c r="I26" i="11" l="1"/>
  <c r="F27" i="11"/>
  <c r="F28" i="11" s="1"/>
  <c r="AZ6" i="11"/>
  <c r="BA5" i="11"/>
  <c r="AZ4" i="11"/>
  <c r="AY6" i="11"/>
  <c r="U6" i="11"/>
  <c r="G28" i="11" l="1"/>
  <c r="I28" i="11" s="1"/>
  <c r="G27" i="11"/>
  <c r="I27" i="11" s="1"/>
  <c r="BB5" i="11"/>
  <c r="BA6" i="11"/>
  <c r="V6" i="11"/>
  <c r="BB6" i="11" l="1"/>
  <c r="BC5" i="11"/>
  <c r="W6" i="11"/>
  <c r="BC6" i="11" l="1"/>
  <c r="BD5" i="11"/>
  <c r="X6" i="11"/>
  <c r="BD6" i="11" l="1"/>
  <c r="BE5" i="11"/>
  <c r="Y6" i="11"/>
  <c r="BF5" i="11" l="1"/>
  <c r="BE6" i="11"/>
  <c r="Z6" i="11"/>
  <c r="BF6" i="11" l="1"/>
  <c r="BG5" i="11"/>
  <c r="AA6" i="11"/>
  <c r="BG6" i="11" l="1"/>
  <c r="BH5" i="11"/>
  <c r="BG4" i="11"/>
  <c r="AB6" i="11"/>
  <c r="BH6" i="11" l="1"/>
  <c r="BI5" i="11"/>
  <c r="AC6" i="11"/>
  <c r="BJ5" i="11" l="1"/>
  <c r="BI6" i="11"/>
  <c r="AD6" i="11"/>
  <c r="BK5" i="11" l="1"/>
  <c r="BJ6" i="11"/>
  <c r="AE6" i="11"/>
  <c r="BL5" i="11" l="1"/>
  <c r="BK6" i="11"/>
  <c r="AF6" i="11"/>
  <c r="BM5" i="11" l="1"/>
  <c r="BL6" i="11"/>
  <c r="AG6" i="11"/>
  <c r="BM6" i="11" l="1"/>
  <c r="AH6" i="11"/>
  <c r="AI6" i="11" l="1"/>
  <c r="AJ6" i="11" l="1"/>
  <c r="AK6" i="11" l="1"/>
  <c r="AL6" i="11" l="1"/>
  <c r="AM6" i="11" l="1"/>
  <c r="AN6" i="11" l="1"/>
  <c r="AO6" i="11" l="1"/>
  <c r="AP6" i="11" l="1"/>
  <c r="AQ6" i="11" l="1"/>
  <c r="AR6" i="11" l="1"/>
  <c r="AS6" i="11" l="1"/>
</calcChain>
</file>

<file path=xl/sharedStrings.xml><?xml version="1.0" encoding="utf-8"?>
<sst xmlns="http://schemas.openxmlformats.org/spreadsheetml/2006/main" count="76" uniqueCount="66">
  <si>
    <t>Project Start:</t>
  </si>
  <si>
    <t>PROGRESS</t>
  </si>
  <si>
    <t>ASSIGNED
TO</t>
  </si>
  <si>
    <t>START</t>
  </si>
  <si>
    <t>END</t>
  </si>
  <si>
    <t>DAYS</t>
  </si>
  <si>
    <t>Display Week:</t>
  </si>
  <si>
    <t>TASK</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</si>
  <si>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</si>
  <si>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</si>
  <si>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</si>
  <si>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</si>
  <si>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</si>
  <si>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</si>
  <si>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</si>
  <si>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</si>
  <si>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</si>
  <si>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</si>
  <si>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</si>
  <si>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</si>
  <si>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</si>
  <si>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</si>
  <si>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PROJECT TITLE: Lofthus frukt og saft</t>
  </si>
  <si>
    <t>Project Lead: Sophie Taule</t>
  </si>
  <si>
    <t>HOURS</t>
  </si>
  <si>
    <t>Project manager, content developer</t>
  </si>
  <si>
    <t>Research</t>
  </si>
  <si>
    <t>Content developer, Designer</t>
  </si>
  <si>
    <t>Project manager, content developer, designer</t>
  </si>
  <si>
    <t>Strategic Planning</t>
  </si>
  <si>
    <t>Content Planning</t>
  </si>
  <si>
    <t>Content developer</t>
  </si>
  <si>
    <t>DESIGN</t>
  </si>
  <si>
    <t>PROJECT START</t>
  </si>
  <si>
    <t>Site structure</t>
  </si>
  <si>
    <t>Designer</t>
  </si>
  <si>
    <t>Kickoff meeting</t>
  </si>
  <si>
    <t>5h</t>
  </si>
  <si>
    <t>16h</t>
  </si>
  <si>
    <t>32h</t>
  </si>
  <si>
    <t>Browser testing</t>
  </si>
  <si>
    <t xml:space="preserve">Validating </t>
  </si>
  <si>
    <t>Refinement</t>
  </si>
  <si>
    <t>LAUNCH</t>
  </si>
  <si>
    <t>Site Build</t>
  </si>
  <si>
    <t>112h</t>
  </si>
  <si>
    <t>Photograph</t>
  </si>
  <si>
    <t>Photographer</t>
  </si>
  <si>
    <t>Style tiles</t>
  </si>
  <si>
    <t>Text content development</t>
  </si>
  <si>
    <t>Meeting</t>
  </si>
  <si>
    <t>Project manager, content development, designer</t>
  </si>
  <si>
    <t>3h</t>
  </si>
  <si>
    <t>40h</t>
  </si>
  <si>
    <t>80h</t>
  </si>
  <si>
    <t>content developer, translater, copywriter</t>
  </si>
  <si>
    <t>Colaboration</t>
  </si>
  <si>
    <t>Mobile/Tablet test</t>
  </si>
  <si>
    <t>Front-end developer</t>
  </si>
  <si>
    <t>Front-end developer, integration and site build</t>
  </si>
  <si>
    <t>Project mananger, client</t>
  </si>
  <si>
    <t>Project manager</t>
  </si>
  <si>
    <t>31. May</t>
  </si>
  <si>
    <t>8h</t>
  </si>
  <si>
    <t>24h</t>
  </si>
  <si>
    <t>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</si>
</sst>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409]d\-mmm;@"/>
  </numFmts>
  <fonts count="1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165" fontId="9" fillId="0" borderId="2" xfId="10">
      <alignment horizontal="center" vertical="center"/>
    </xf>
    <xf numFmtId="0" fontId="9" fillId="8"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9" fontId="9" fillId="11" borderId="2" xfId="10" applyNumberFormat="1"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NumberFormat="1" applyFill="1">
      <alignment horizontal="center" vertical="center"/>
    </xf>
    <xf numFmtId="169" fontId="9" fillId="3" borderId="2" xfId="10" applyNumberFormat="1"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NumberFormat="1"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0" fontId="0" fillId="3" borderId="2" xfId="11" applyFont="1" applyFill="1">
      <alignment horizontal="center" vertical="center"/>
    </xf>
    <xf numFmtId="0" fontId="0" fillId="3" borderId="2" xfId="11" applyFont="1" applyFill="1" applyAlignment="1">
      <alignment horizontal="center" vertical="center" wrapText="1"/>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9" fontId="2" fillId="0" borderId="0" xfId="2" applyFont="1"/>
    <xf numFmtId="9" fontId="0" fillId="0" borderId="0" xfId="2" applyFont="1"/>
    <xf numFmtId="9" fontId="9" fillId="0" borderId="7" xfId="2" applyBorder="1" applyAlignment="1">
      <alignment horizontal="right" indent="1"/>
    </xf>
    <xf numFmtId="9" fontId="7" fillId="13" borderId="1" xfId="2" applyFont="1" applyFill="1" applyBorder="1" applyAlignment="1">
      <alignment horizontal="center" vertical="center" wrapText="1"/>
    </xf>
    <xf numFmtId="0" fontId="0" fillId="10" borderId="2" xfId="12" applyFont="1" applyFill="1">
      <alignment horizontal="left" vertical="center" indent="2"/>
    </xf>
    <xf numFmtId="0" fontId="0" fillId="11" borderId="2" xfId="12" applyFont="1" applyFill="1">
      <alignment horizontal="left" vertical="center" indent="2"/>
    </xf>
    <xf numFmtId="0" fontId="0" fillId="11" borderId="2" xfId="11" applyFont="1" applyFill="1">
      <alignment horizontal="center" vertical="center"/>
    </xf>
    <xf numFmtId="0" fontId="0" fillId="4" borderId="2" xfId="12" applyFont="1" applyFill="1" applyAlignment="1">
      <alignment horizontal="left" vertical="center" wrapText="1" indent="2"/>
    </xf>
    <xf numFmtId="0" fontId="0" fillId="4" borderId="2" xfId="11" applyFont="1" applyFill="1" applyAlignment="1">
      <alignment horizontal="center" vertical="center" wrapText="1"/>
    </xf>
    <xf numFmtId="169" fontId="0" fillId="11" borderId="2" xfId="10" applyNumberFormat="1" applyFont="1" applyFill="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3" borderId="2" xfId="11" applyFill="1" applyAlignment="1">
      <alignment horizontal="center" vertical="center" wrapText="1"/>
    </xf>
    <xf numFmtId="0" fontId="0" fillId="11" borderId="2" xfId="11" applyFont="1" applyFill="1" applyAlignment="1">
      <alignment horizontal="center" vertical="center" wrapText="1"/>
    </xf>
    <xf numFmtId="0" fontId="10" fillId="0" borderId="0" xfId="7" applyAlignment="1">
      <alignment vertical="top" wrapText="1"/>
    </xf>
    <xf numFmtId="0" fontId="0" fillId="10" borderId="2" xfId="11" applyFont="1" applyFill="1">
      <alignment horizontal="center" vertical="center"/>
    </xf>
    <xf numFmtId="169" fontId="0" fillId="10" borderId="2" xfId="10" applyNumberFormat="1" applyFont="1"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20-%20Front-end%20Development/03%20Project%20Methodology/Gantt%20Chart%20recyc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chedule"/>
    </sheetNames>
    <sheetDataSet>
      <sheetData sheetId="0"/>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35"/>
  <sheetViews>
    <sheetView showGridLines="0" tabSelected="1" showRuler="0" topLeftCell="C1" zoomScaleNormal="100" zoomScalePageLayoutView="70" workbookViewId="0">
      <pane ySplit="6" topLeftCell="A7" activePane="bottomLeft" state="frozen"/>
      <selection pane="bottomLeft" activeCell="BD28" sqref="BD28"/>
    </sheetView>
  </sheetViews>
  <sheetFormatPr defaultRowHeight="30" customHeight="1" x14ac:dyDescent="0.25"/>
  <cols>
    <col min="1" max="1" width="2.7109375" style="42" customWidth="1"/>
    <col min="2" max="2" width="21.7109375" customWidth="1"/>
    <col min="3" max="3" width="30.7109375" customWidth="1"/>
    <col min="4" max="4" width="10.7109375" customWidth="1"/>
    <col min="5" max="5" width="10.7109375" style="76" customWidth="1"/>
    <col min="6" max="6" width="10.42578125" style="5" customWidth="1"/>
    <col min="7" max="7" width="10.42578125" customWidth="1"/>
    <col min="8" max="8" width="2.7109375" customWidth="1"/>
    <col min="9" max="9" width="6.140625" hidden="1" customWidth="1"/>
    <col min="10" max="65" width="2.5703125" customWidth="1"/>
    <col min="70" max="71" width="10.28515625"/>
  </cols>
  <sheetData>
    <row r="1" spans="1:65" ht="30" customHeight="1" x14ac:dyDescent="0.45">
      <c r="A1" s="43" t="s">
        <v>13</v>
      </c>
      <c r="B1" s="47" t="s">
        <v>22</v>
      </c>
      <c r="C1" s="1"/>
      <c r="D1" s="2"/>
      <c r="E1" s="75"/>
      <c r="F1" s="4"/>
      <c r="G1" s="41"/>
      <c r="I1" s="2"/>
      <c r="J1" s="14"/>
    </row>
    <row r="2" spans="1:65" ht="30" customHeight="1" x14ac:dyDescent="0.3">
      <c r="A2" s="42" t="s">
        <v>8</v>
      </c>
      <c r="B2" s="48"/>
      <c r="J2" s="45"/>
    </row>
    <row r="3" spans="1:65" ht="43.5" customHeight="1" x14ac:dyDescent="0.25">
      <c r="A3" s="42" t="s">
        <v>14</v>
      </c>
      <c r="B3" s="94" t="s">
        <v>23</v>
      </c>
      <c r="C3" s="85" t="s">
        <v>0</v>
      </c>
      <c r="D3" s="86"/>
      <c r="E3" s="77"/>
      <c r="F3" s="91">
        <f ca="1">today+1</f>
        <v>43570</v>
      </c>
      <c r="G3" s="91"/>
    </row>
    <row r="4" spans="1:65" ht="30" customHeight="1" x14ac:dyDescent="0.25">
      <c r="A4" s="43" t="s">
        <v>15</v>
      </c>
      <c r="C4" s="85" t="s">
        <v>6</v>
      </c>
      <c r="D4" s="86"/>
      <c r="E4" s="77"/>
      <c r="F4" s="7">
        <v>6</v>
      </c>
      <c r="J4" s="88">
        <f ca="1">J5</f>
        <v>43570</v>
      </c>
      <c r="K4" s="89"/>
      <c r="L4" s="89"/>
      <c r="M4" s="89"/>
      <c r="N4" s="89"/>
      <c r="O4" s="89"/>
      <c r="P4" s="90"/>
      <c r="Q4" s="88">
        <f ca="1">Q5</f>
        <v>43577</v>
      </c>
      <c r="R4" s="89"/>
      <c r="S4" s="89"/>
      <c r="T4" s="89"/>
      <c r="U4" s="89"/>
      <c r="V4" s="89"/>
      <c r="W4" s="90"/>
      <c r="X4" s="88">
        <f ca="1">X5</f>
        <v>43584</v>
      </c>
      <c r="Y4" s="89"/>
      <c r="Z4" s="89"/>
      <c r="AA4" s="89"/>
      <c r="AB4" s="89"/>
      <c r="AC4" s="89"/>
      <c r="AD4" s="90"/>
      <c r="AE4" s="88">
        <f ca="1">AE5</f>
        <v>43591</v>
      </c>
      <c r="AF4" s="89"/>
      <c r="AG4" s="89"/>
      <c r="AH4" s="89"/>
      <c r="AI4" s="89"/>
      <c r="AJ4" s="89"/>
      <c r="AK4" s="90"/>
      <c r="AL4" s="88">
        <f ca="1">AL5</f>
        <v>43598</v>
      </c>
      <c r="AM4" s="89"/>
      <c r="AN4" s="89"/>
      <c r="AO4" s="89"/>
      <c r="AP4" s="89"/>
      <c r="AQ4" s="89"/>
      <c r="AR4" s="90"/>
      <c r="AS4" s="88">
        <f ca="1">AS5</f>
        <v>43605</v>
      </c>
      <c r="AT4" s="89"/>
      <c r="AU4" s="89"/>
      <c r="AV4" s="89"/>
      <c r="AW4" s="89"/>
      <c r="AX4" s="89"/>
      <c r="AY4" s="90"/>
      <c r="AZ4" s="88">
        <f ca="1">AZ5</f>
        <v>43612</v>
      </c>
      <c r="BA4" s="89"/>
      <c r="BB4" s="89"/>
      <c r="BC4" s="89"/>
      <c r="BD4" s="89"/>
      <c r="BE4" s="89"/>
      <c r="BF4" s="90"/>
      <c r="BG4" s="88">
        <f ca="1">BG5</f>
        <v>43619</v>
      </c>
      <c r="BH4" s="89"/>
      <c r="BI4" s="89"/>
      <c r="BJ4" s="89"/>
      <c r="BK4" s="89"/>
      <c r="BL4" s="89"/>
      <c r="BM4" s="90"/>
    </row>
    <row r="5" spans="1:65" ht="15" customHeight="1" x14ac:dyDescent="0.25">
      <c r="A5" s="43" t="s">
        <v>16</v>
      </c>
      <c r="B5" s="87"/>
      <c r="C5" s="87"/>
      <c r="D5" s="87"/>
      <c r="E5" s="87"/>
      <c r="F5" s="87"/>
      <c r="G5" s="87"/>
      <c r="H5" s="87"/>
      <c r="J5" s="11">
        <f ca="1">Project_Start-WEEKDAY(Project_Start)+2</f>
        <v>43570</v>
      </c>
      <c r="K5" s="10">
        <f ca="1">J5+1</f>
        <v>43571</v>
      </c>
      <c r="L5" s="10">
        <f t="shared" ref="L5:AY5" ca="1" si="0">K5+1</f>
        <v>43572</v>
      </c>
      <c r="M5" s="10">
        <f t="shared" ca="1" si="0"/>
        <v>43573</v>
      </c>
      <c r="N5" s="10">
        <f t="shared" ca="1" si="0"/>
        <v>43574</v>
      </c>
      <c r="O5" s="10">
        <f t="shared" ca="1" si="0"/>
        <v>43575</v>
      </c>
      <c r="P5" s="12">
        <f t="shared" ca="1" si="0"/>
        <v>43576</v>
      </c>
      <c r="Q5" s="11">
        <f ca="1">P5+1</f>
        <v>43577</v>
      </c>
      <c r="R5" s="10">
        <f ca="1">Q5+1</f>
        <v>43578</v>
      </c>
      <c r="S5" s="10">
        <f t="shared" ca="1" si="0"/>
        <v>43579</v>
      </c>
      <c r="T5" s="10">
        <f t="shared" ca="1" si="0"/>
        <v>43580</v>
      </c>
      <c r="U5" s="10">
        <f t="shared" ca="1" si="0"/>
        <v>43581</v>
      </c>
      <c r="V5" s="10">
        <f t="shared" ca="1" si="0"/>
        <v>43582</v>
      </c>
      <c r="W5" s="12">
        <f t="shared" ca="1" si="0"/>
        <v>43583</v>
      </c>
      <c r="X5" s="11">
        <f ca="1">W5+1</f>
        <v>43584</v>
      </c>
      <c r="Y5" s="10">
        <f ca="1">X5+1</f>
        <v>43585</v>
      </c>
      <c r="Z5" s="10">
        <f t="shared" ca="1" si="0"/>
        <v>43586</v>
      </c>
      <c r="AA5" s="10">
        <f t="shared" ca="1" si="0"/>
        <v>43587</v>
      </c>
      <c r="AB5" s="10">
        <f t="shared" ca="1" si="0"/>
        <v>43588</v>
      </c>
      <c r="AC5" s="10">
        <f t="shared" ca="1" si="0"/>
        <v>43589</v>
      </c>
      <c r="AD5" s="12">
        <f t="shared" ca="1" si="0"/>
        <v>43590</v>
      </c>
      <c r="AE5" s="11">
        <f ca="1">AD5+1</f>
        <v>43591</v>
      </c>
      <c r="AF5" s="10">
        <f ca="1">AE5+1</f>
        <v>43592</v>
      </c>
      <c r="AG5" s="10">
        <f t="shared" ca="1" si="0"/>
        <v>43593</v>
      </c>
      <c r="AH5" s="10">
        <f t="shared" ca="1" si="0"/>
        <v>43594</v>
      </c>
      <c r="AI5" s="10">
        <f t="shared" ca="1" si="0"/>
        <v>43595</v>
      </c>
      <c r="AJ5" s="10">
        <f t="shared" ca="1" si="0"/>
        <v>43596</v>
      </c>
      <c r="AK5" s="12">
        <f t="shared" ca="1" si="0"/>
        <v>43597</v>
      </c>
      <c r="AL5" s="11">
        <f ca="1">AK5+1</f>
        <v>43598</v>
      </c>
      <c r="AM5" s="10">
        <f ca="1">AL5+1</f>
        <v>43599</v>
      </c>
      <c r="AN5" s="10">
        <f t="shared" ca="1" si="0"/>
        <v>43600</v>
      </c>
      <c r="AO5" s="10">
        <f t="shared" ca="1" si="0"/>
        <v>43601</v>
      </c>
      <c r="AP5" s="10">
        <f t="shared" ca="1" si="0"/>
        <v>43602</v>
      </c>
      <c r="AQ5" s="10">
        <f t="shared" ca="1" si="0"/>
        <v>43603</v>
      </c>
      <c r="AR5" s="12">
        <f t="shared" ca="1" si="0"/>
        <v>43604</v>
      </c>
      <c r="AS5" s="11">
        <f ca="1">AR5+1</f>
        <v>43605</v>
      </c>
      <c r="AT5" s="10">
        <f ca="1">AS5+1</f>
        <v>43606</v>
      </c>
      <c r="AU5" s="10">
        <f t="shared" ca="1" si="0"/>
        <v>43607</v>
      </c>
      <c r="AV5" s="10">
        <f t="shared" ca="1" si="0"/>
        <v>43608</v>
      </c>
      <c r="AW5" s="10">
        <f t="shared" ca="1" si="0"/>
        <v>43609</v>
      </c>
      <c r="AX5" s="10">
        <f t="shared" ca="1" si="0"/>
        <v>43610</v>
      </c>
      <c r="AY5" s="12">
        <f t="shared" ca="1" si="0"/>
        <v>43611</v>
      </c>
      <c r="AZ5" s="11">
        <f ca="1">AY5+1</f>
        <v>43612</v>
      </c>
      <c r="BA5" s="10">
        <f ca="1">AZ5+1</f>
        <v>43613</v>
      </c>
      <c r="BB5" s="10">
        <f t="shared" ref="BB5:BF5" ca="1" si="1">BA5+1</f>
        <v>43614</v>
      </c>
      <c r="BC5" s="10">
        <f t="shared" ca="1" si="1"/>
        <v>43615</v>
      </c>
      <c r="BD5" s="10">
        <f t="shared" ca="1" si="1"/>
        <v>43616</v>
      </c>
      <c r="BE5" s="10">
        <f t="shared" ca="1" si="1"/>
        <v>43617</v>
      </c>
      <c r="BF5" s="12">
        <f t="shared" ca="1" si="1"/>
        <v>43618</v>
      </c>
      <c r="BG5" s="11">
        <f ca="1">BF5+1</f>
        <v>43619</v>
      </c>
      <c r="BH5" s="10">
        <f ca="1">BG5+1</f>
        <v>43620</v>
      </c>
      <c r="BI5" s="10">
        <f t="shared" ref="BI5:BM5" ca="1" si="2">BH5+1</f>
        <v>43621</v>
      </c>
      <c r="BJ5" s="10">
        <f t="shared" ca="1" si="2"/>
        <v>43622</v>
      </c>
      <c r="BK5" s="10">
        <f t="shared" ca="1" si="2"/>
        <v>43623</v>
      </c>
      <c r="BL5" s="10">
        <f t="shared" ca="1" si="2"/>
        <v>43624</v>
      </c>
      <c r="BM5" s="12">
        <f t="shared" ca="1" si="2"/>
        <v>43625</v>
      </c>
    </row>
    <row r="6" spans="1:65" ht="30" customHeight="1" thickBot="1" x14ac:dyDescent="0.3">
      <c r="A6" s="43" t="s">
        <v>17</v>
      </c>
      <c r="B6" s="8" t="s">
        <v>7</v>
      </c>
      <c r="C6" s="9" t="s">
        <v>2</v>
      </c>
      <c r="D6" s="9" t="s">
        <v>1</v>
      </c>
      <c r="E6" s="78" t="s">
        <v>24</v>
      </c>
      <c r="F6" s="9" t="s">
        <v>3</v>
      </c>
      <c r="G6" s="9" t="s">
        <v>4</v>
      </c>
      <c r="H6" s="9"/>
      <c r="I6" s="9" t="s">
        <v>5</v>
      </c>
      <c r="J6" s="13" t="str">
        <f t="shared" ref="J6" ca="1" si="3">LEFT(TEXT(J5,"ddd"),1)</f>
        <v>m</v>
      </c>
      <c r="K6" s="13" t="str">
        <f t="shared" ref="K6:AS6" ca="1" si="4">LEFT(TEXT(K5,"ddd"),1)</f>
        <v>t</v>
      </c>
      <c r="L6" s="13" t="str">
        <f t="shared" ca="1" si="4"/>
        <v>o</v>
      </c>
      <c r="M6" s="13" t="str">
        <f t="shared" ca="1" si="4"/>
        <v>t</v>
      </c>
      <c r="N6" s="13" t="str">
        <f t="shared" ca="1" si="4"/>
        <v>f</v>
      </c>
      <c r="O6" s="13" t="str">
        <f t="shared" ca="1" si="4"/>
        <v>l</v>
      </c>
      <c r="P6" s="13" t="str">
        <f t="shared" ca="1" si="4"/>
        <v>s</v>
      </c>
      <c r="Q6" s="13" t="str">
        <f t="shared" ca="1" si="4"/>
        <v>m</v>
      </c>
      <c r="R6" s="13" t="str">
        <f t="shared" ca="1" si="4"/>
        <v>t</v>
      </c>
      <c r="S6" s="13" t="str">
        <f t="shared" ca="1" si="4"/>
        <v>o</v>
      </c>
      <c r="T6" s="13" t="str">
        <f t="shared" ca="1" si="4"/>
        <v>t</v>
      </c>
      <c r="U6" s="13" t="str">
        <f t="shared" ca="1" si="4"/>
        <v>f</v>
      </c>
      <c r="V6" s="13" t="str">
        <f t="shared" ca="1" si="4"/>
        <v>l</v>
      </c>
      <c r="W6" s="13" t="str">
        <f t="shared" ca="1" si="4"/>
        <v>s</v>
      </c>
      <c r="X6" s="13" t="str">
        <f t="shared" ca="1" si="4"/>
        <v>m</v>
      </c>
      <c r="Y6" s="13" t="str">
        <f t="shared" ca="1" si="4"/>
        <v>t</v>
      </c>
      <c r="Z6" s="13" t="str">
        <f t="shared" ca="1" si="4"/>
        <v>o</v>
      </c>
      <c r="AA6" s="13" t="str">
        <f t="shared" ca="1" si="4"/>
        <v>t</v>
      </c>
      <c r="AB6" s="13" t="str">
        <f t="shared" ca="1" si="4"/>
        <v>f</v>
      </c>
      <c r="AC6" s="13" t="str">
        <f t="shared" ca="1" si="4"/>
        <v>l</v>
      </c>
      <c r="AD6" s="13" t="str">
        <f t="shared" ca="1" si="4"/>
        <v>s</v>
      </c>
      <c r="AE6" s="13" t="str">
        <f t="shared" ca="1" si="4"/>
        <v>m</v>
      </c>
      <c r="AF6" s="13" t="str">
        <f t="shared" ca="1" si="4"/>
        <v>t</v>
      </c>
      <c r="AG6" s="13" t="str">
        <f t="shared" ca="1" si="4"/>
        <v>o</v>
      </c>
      <c r="AH6" s="13" t="str">
        <f t="shared" ca="1" si="4"/>
        <v>t</v>
      </c>
      <c r="AI6" s="13" t="str">
        <f t="shared" ca="1" si="4"/>
        <v>f</v>
      </c>
      <c r="AJ6" s="13" t="str">
        <f t="shared" ca="1" si="4"/>
        <v>l</v>
      </c>
      <c r="AK6" s="13" t="str">
        <f t="shared" ca="1" si="4"/>
        <v>s</v>
      </c>
      <c r="AL6" s="13" t="str">
        <f t="shared" ca="1" si="4"/>
        <v>m</v>
      </c>
      <c r="AM6" s="13" t="str">
        <f t="shared" ca="1" si="4"/>
        <v>t</v>
      </c>
      <c r="AN6" s="13" t="str">
        <f t="shared" ca="1" si="4"/>
        <v>o</v>
      </c>
      <c r="AO6" s="13" t="str">
        <f t="shared" ca="1" si="4"/>
        <v>t</v>
      </c>
      <c r="AP6" s="13" t="str">
        <f t="shared" ca="1" si="4"/>
        <v>f</v>
      </c>
      <c r="AQ6" s="13" t="str">
        <f t="shared" ca="1" si="4"/>
        <v>l</v>
      </c>
      <c r="AR6" s="13" t="str">
        <f t="shared" ca="1" si="4"/>
        <v>s</v>
      </c>
      <c r="AS6" s="13" t="str">
        <f t="shared" ca="1" si="4"/>
        <v>m</v>
      </c>
      <c r="AT6" s="13" t="str">
        <f t="shared" ref="AT6:BM6" ca="1" si="5">LEFT(TEXT(AT5,"ddd"),1)</f>
        <v>t</v>
      </c>
      <c r="AU6" s="13" t="str">
        <f t="shared" ca="1" si="5"/>
        <v>o</v>
      </c>
      <c r="AV6" s="13" t="str">
        <f t="shared" ca="1" si="5"/>
        <v>t</v>
      </c>
      <c r="AW6" s="13" t="str">
        <f t="shared" ca="1" si="5"/>
        <v>f</v>
      </c>
      <c r="AX6" s="13" t="str">
        <f t="shared" ca="1" si="5"/>
        <v>l</v>
      </c>
      <c r="AY6" s="13" t="str">
        <f t="shared" ca="1" si="5"/>
        <v>s</v>
      </c>
      <c r="AZ6" s="13" t="str">
        <f t="shared" ca="1" si="5"/>
        <v>m</v>
      </c>
      <c r="BA6" s="13" t="str">
        <f t="shared" ca="1" si="5"/>
        <v>t</v>
      </c>
      <c r="BB6" s="13" t="str">
        <f t="shared" ca="1" si="5"/>
        <v>o</v>
      </c>
      <c r="BC6" s="13" t="str">
        <f t="shared" ca="1" si="5"/>
        <v>t</v>
      </c>
      <c r="BD6" s="13" t="str">
        <f t="shared" ca="1" si="5"/>
        <v>f</v>
      </c>
      <c r="BE6" s="13" t="str">
        <f t="shared" ca="1" si="5"/>
        <v>l</v>
      </c>
      <c r="BF6" s="13" t="str">
        <f t="shared" ca="1" si="5"/>
        <v>s</v>
      </c>
      <c r="BG6" s="13" t="str">
        <f t="shared" ca="1" si="5"/>
        <v>m</v>
      </c>
      <c r="BH6" s="13" t="str">
        <f t="shared" ca="1" si="5"/>
        <v>t</v>
      </c>
      <c r="BI6" s="13" t="str">
        <f t="shared" ca="1" si="5"/>
        <v>o</v>
      </c>
      <c r="BJ6" s="13" t="str">
        <f t="shared" ca="1" si="5"/>
        <v>t</v>
      </c>
      <c r="BK6" s="13" t="str">
        <f t="shared" ca="1" si="5"/>
        <v>f</v>
      </c>
      <c r="BL6" s="13" t="str">
        <f t="shared" ca="1" si="5"/>
        <v>l</v>
      </c>
      <c r="BM6" s="13" t="str">
        <f t="shared" ca="1" si="5"/>
        <v>s</v>
      </c>
    </row>
    <row r="7" spans="1:65" ht="30" hidden="1" customHeight="1" thickBot="1" x14ac:dyDescent="0.3">
      <c r="A7" s="42" t="s">
        <v>12</v>
      </c>
      <c r="C7" s="46"/>
      <c r="F7"/>
      <c r="I7" t="str">
        <f>IF(OR(ISBLANK(task_start),ISBLANK(task_end)),"",task_end-task_start+1)</f>
        <v/>
      </c>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row>
    <row r="8" spans="1:65" s="3" customFormat="1" ht="30" customHeight="1" thickBot="1" x14ac:dyDescent="0.3">
      <c r="A8" s="43" t="s">
        <v>18</v>
      </c>
      <c r="B8" s="18" t="s">
        <v>33</v>
      </c>
      <c r="C8" s="50"/>
      <c r="D8" s="19"/>
      <c r="E8" s="19"/>
      <c r="F8" s="20"/>
      <c r="G8" s="21"/>
      <c r="H8" s="17"/>
      <c r="I8" s="17" t="str">
        <f t="shared" ref="I8:I31" si="6">IF(OR(ISBLANK(task_start),ISBLANK(task_end)),"",task_end-task_start+1)</f>
        <v/>
      </c>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row>
    <row r="9" spans="1:65" s="3" customFormat="1" ht="46.5" customHeight="1" thickBot="1" x14ac:dyDescent="0.3">
      <c r="A9" s="43" t="s">
        <v>19</v>
      </c>
      <c r="B9" s="72" t="s">
        <v>36</v>
      </c>
      <c r="C9" s="71" t="s">
        <v>25</v>
      </c>
      <c r="D9" s="22">
        <v>0</v>
      </c>
      <c r="E9" s="22" t="s">
        <v>37</v>
      </c>
      <c r="F9" s="64">
        <f ca="1">Project_Start</f>
        <v>43570</v>
      </c>
      <c r="G9" s="64">
        <f ca="1">F9</f>
        <v>43570</v>
      </c>
      <c r="H9" s="17"/>
      <c r="I9" s="17">
        <f t="shared" ca="1" si="6"/>
        <v>1</v>
      </c>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row>
    <row r="10" spans="1:65" s="3" customFormat="1" ht="30" customHeight="1" thickBot="1" x14ac:dyDescent="0.3">
      <c r="A10" s="43" t="s">
        <v>20</v>
      </c>
      <c r="B10" s="72" t="s">
        <v>26</v>
      </c>
      <c r="C10" s="70" t="s">
        <v>27</v>
      </c>
      <c r="D10" s="22">
        <v>0</v>
      </c>
      <c r="E10" s="22" t="s">
        <v>39</v>
      </c>
      <c r="F10" s="64">
        <f ca="1">G9+1</f>
        <v>43571</v>
      </c>
      <c r="G10" s="64">
        <f ca="1">F10+4</f>
        <v>43575</v>
      </c>
      <c r="H10" s="17"/>
      <c r="I10" s="17">
        <f t="shared" ca="1" si="6"/>
        <v>5</v>
      </c>
      <c r="J10" s="38"/>
      <c r="K10" s="38"/>
      <c r="L10" s="38"/>
      <c r="M10" s="38"/>
      <c r="N10" s="38"/>
      <c r="O10" s="38"/>
      <c r="P10" s="38"/>
      <c r="Q10" s="38"/>
      <c r="R10" s="38"/>
      <c r="S10" s="38"/>
      <c r="T10" s="38"/>
      <c r="U10" s="38"/>
      <c r="V10" s="39"/>
      <c r="W10" s="39"/>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row>
    <row r="11" spans="1:65" s="3" customFormat="1" ht="30" customHeight="1" thickBot="1" x14ac:dyDescent="0.3">
      <c r="A11" s="42"/>
      <c r="B11" s="72" t="s">
        <v>29</v>
      </c>
      <c r="C11" s="71" t="s">
        <v>28</v>
      </c>
      <c r="D11" s="22">
        <v>0</v>
      </c>
      <c r="E11" s="22" t="s">
        <v>38</v>
      </c>
      <c r="F11" s="64">
        <f ca="1">G10</f>
        <v>43575</v>
      </c>
      <c r="G11" s="64">
        <f ca="1">F11+4</f>
        <v>43579</v>
      </c>
      <c r="H11" s="17"/>
      <c r="I11" s="17">
        <f t="shared" ca="1" si="6"/>
        <v>5</v>
      </c>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row>
    <row r="12" spans="1:65" s="3" customFormat="1" ht="30" customHeight="1" thickBot="1" x14ac:dyDescent="0.3">
      <c r="A12" s="42"/>
      <c r="B12" s="72" t="s">
        <v>30</v>
      </c>
      <c r="C12" s="70" t="s">
        <v>31</v>
      </c>
      <c r="D12" s="22">
        <v>0</v>
      </c>
      <c r="E12" s="22" t="s">
        <v>38</v>
      </c>
      <c r="F12" s="64">
        <f ca="1">F11</f>
        <v>43575</v>
      </c>
      <c r="G12" s="64">
        <f ca="1">F12+5</f>
        <v>43580</v>
      </c>
      <c r="H12" s="17"/>
      <c r="I12" s="17">
        <f t="shared" ca="1" si="6"/>
        <v>6</v>
      </c>
      <c r="J12" s="38"/>
      <c r="K12" s="38"/>
      <c r="L12" s="38"/>
      <c r="M12" s="38"/>
      <c r="N12" s="38"/>
      <c r="O12" s="38"/>
      <c r="P12" s="38"/>
      <c r="Q12" s="38"/>
      <c r="R12" s="38"/>
      <c r="S12" s="38"/>
      <c r="T12" s="38"/>
      <c r="U12" s="38"/>
      <c r="V12" s="38"/>
      <c r="W12" s="38"/>
      <c r="X12" s="38"/>
      <c r="Y12" s="38"/>
      <c r="Z12" s="39"/>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row>
    <row r="13" spans="1:65" s="3" customFormat="1" ht="30" customHeight="1" thickBot="1" x14ac:dyDescent="0.3">
      <c r="A13" s="42"/>
      <c r="B13" s="72" t="s">
        <v>56</v>
      </c>
      <c r="C13" s="92" t="s">
        <v>28</v>
      </c>
      <c r="D13" s="22">
        <v>0</v>
      </c>
      <c r="E13" s="22" t="s">
        <v>37</v>
      </c>
      <c r="F13" s="64">
        <f ca="1">G12+1</f>
        <v>43581</v>
      </c>
      <c r="G13" s="64">
        <f ca="1">F13</f>
        <v>43581</v>
      </c>
      <c r="H13" s="17"/>
      <c r="I13" s="17">
        <f t="shared" ca="1" si="6"/>
        <v>1</v>
      </c>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row>
    <row r="14" spans="1:65" s="3" customFormat="1" ht="30" customHeight="1" thickBot="1" x14ac:dyDescent="0.3">
      <c r="A14" s="43" t="s">
        <v>21</v>
      </c>
      <c r="B14" s="23" t="s">
        <v>32</v>
      </c>
      <c r="C14" s="51"/>
      <c r="D14" s="24"/>
      <c r="E14" s="24"/>
      <c r="F14" s="65"/>
      <c r="G14" s="66"/>
      <c r="H14" s="17"/>
      <c r="I14" s="17" t="str">
        <f t="shared" si="6"/>
        <v/>
      </c>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row>
    <row r="15" spans="1:65" s="3" customFormat="1" ht="30" customHeight="1" thickBot="1" x14ac:dyDescent="0.3">
      <c r="A15" s="43"/>
      <c r="B15" s="73" t="s">
        <v>34</v>
      </c>
      <c r="C15" s="74" t="s">
        <v>27</v>
      </c>
      <c r="D15" s="25">
        <v>0</v>
      </c>
      <c r="E15" s="25" t="s">
        <v>39</v>
      </c>
      <c r="F15" s="67">
        <f ca="1">F13+1</f>
        <v>43582</v>
      </c>
      <c r="G15" s="67">
        <f ca="1">F15+4</f>
        <v>43586</v>
      </c>
      <c r="H15" s="17"/>
      <c r="I15" s="17">
        <f t="shared" ca="1" si="6"/>
        <v>5</v>
      </c>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row>
    <row r="16" spans="1:65" s="3" customFormat="1" ht="30" customHeight="1" thickBot="1" x14ac:dyDescent="0.3">
      <c r="A16" s="42"/>
      <c r="B16" s="73" t="s">
        <v>48</v>
      </c>
      <c r="C16" s="74" t="s">
        <v>35</v>
      </c>
      <c r="D16" s="25">
        <v>0</v>
      </c>
      <c r="E16" s="25" t="s">
        <v>53</v>
      </c>
      <c r="F16" s="67">
        <f ca="1">G15+1</f>
        <v>43587</v>
      </c>
      <c r="G16" s="67">
        <f ca="1">F16+6</f>
        <v>43593</v>
      </c>
      <c r="H16" s="17"/>
      <c r="I16" s="17">
        <f t="shared" ca="1" si="6"/>
        <v>7</v>
      </c>
      <c r="J16" s="38"/>
      <c r="K16" s="38"/>
      <c r="L16" s="38"/>
      <c r="M16" s="38"/>
      <c r="N16" s="38"/>
      <c r="O16" s="38"/>
      <c r="P16" s="38"/>
      <c r="Q16" s="38"/>
      <c r="R16" s="38"/>
      <c r="S16" s="38"/>
      <c r="T16" s="38"/>
      <c r="U16" s="38"/>
      <c r="V16" s="39"/>
      <c r="W16" s="39"/>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row>
    <row r="17" spans="1:65" s="3" customFormat="1" ht="30" customHeight="1" thickBot="1" x14ac:dyDescent="0.3">
      <c r="A17" s="42"/>
      <c r="B17" s="73" t="s">
        <v>50</v>
      </c>
      <c r="C17" s="83" t="s">
        <v>51</v>
      </c>
      <c r="D17" s="25">
        <v>0</v>
      </c>
      <c r="E17" s="25" t="s">
        <v>52</v>
      </c>
      <c r="F17" s="67">
        <f ca="1">G16+1</f>
        <v>43594</v>
      </c>
      <c r="G17" s="67">
        <f ca="1">F17+4</f>
        <v>43598</v>
      </c>
      <c r="H17" s="17"/>
      <c r="I17" s="17"/>
      <c r="J17" s="38"/>
      <c r="K17" s="38"/>
      <c r="L17" s="38"/>
      <c r="M17" s="38"/>
      <c r="N17" s="38"/>
      <c r="O17" s="38"/>
      <c r="P17" s="38"/>
      <c r="Q17" s="38"/>
      <c r="R17" s="38"/>
      <c r="S17" s="38"/>
      <c r="T17" s="38"/>
      <c r="U17" s="38"/>
      <c r="V17" s="39"/>
      <c r="W17" s="39"/>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row>
    <row r="18" spans="1:65" s="3" customFormat="1" ht="30" customHeight="1" thickBot="1" x14ac:dyDescent="0.3">
      <c r="A18" s="42"/>
      <c r="B18" s="82" t="s">
        <v>49</v>
      </c>
      <c r="C18" s="83" t="s">
        <v>55</v>
      </c>
      <c r="D18" s="25">
        <v>0</v>
      </c>
      <c r="E18" s="25" t="s">
        <v>54</v>
      </c>
      <c r="F18" s="67">
        <f ca="1">G17+1</f>
        <v>43599</v>
      </c>
      <c r="G18" s="67">
        <f ca="1">F18+10</f>
        <v>43609</v>
      </c>
      <c r="H18" s="17"/>
      <c r="I18" s="17">
        <f t="shared" ca="1" si="6"/>
        <v>11</v>
      </c>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row>
    <row r="19" spans="1:65" s="3" customFormat="1" ht="30" customHeight="1" thickBot="1" x14ac:dyDescent="0.3">
      <c r="A19" s="42"/>
      <c r="B19" s="57"/>
      <c r="C19" s="52"/>
      <c r="D19" s="25">
        <v>0</v>
      </c>
      <c r="E19" s="25"/>
      <c r="F19" s="67">
        <f ca="1">F18</f>
        <v>43599</v>
      </c>
      <c r="G19" s="67">
        <f ca="1">F19+2</f>
        <v>43601</v>
      </c>
      <c r="H19" s="17"/>
      <c r="I19" s="17">
        <f t="shared" ca="1" si="6"/>
        <v>3</v>
      </c>
      <c r="J19" s="38"/>
      <c r="K19" s="38"/>
      <c r="L19" s="38"/>
      <c r="M19" s="38"/>
      <c r="N19" s="38"/>
      <c r="O19" s="38"/>
      <c r="P19" s="38"/>
      <c r="Q19" s="38"/>
      <c r="R19" s="38"/>
      <c r="S19" s="38"/>
      <c r="T19" s="38"/>
      <c r="U19" s="38"/>
      <c r="V19" s="38"/>
      <c r="W19" s="38"/>
      <c r="X19" s="38"/>
      <c r="Y19" s="38"/>
      <c r="Z19" s="39"/>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row>
    <row r="20" spans="1:65" s="3" customFormat="1" ht="30" customHeight="1" thickBot="1" x14ac:dyDescent="0.3">
      <c r="A20" s="42"/>
      <c r="B20" s="57"/>
      <c r="C20" s="52"/>
      <c r="D20" s="25">
        <v>0</v>
      </c>
      <c r="E20" s="25"/>
      <c r="F20" s="67">
        <f ca="1">F19</f>
        <v>43599</v>
      </c>
      <c r="G20" s="67">
        <f ca="1">F20+3</f>
        <v>43602</v>
      </c>
      <c r="H20" s="17"/>
      <c r="I20" s="17">
        <f t="shared" ca="1" si="6"/>
        <v>4</v>
      </c>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row>
    <row r="21" spans="1:65" s="3" customFormat="1" ht="30" customHeight="1" thickBot="1" x14ac:dyDescent="0.3">
      <c r="A21" s="42" t="s">
        <v>9</v>
      </c>
      <c r="B21" s="26" t="s">
        <v>65</v>
      </c>
      <c r="C21" s="53"/>
      <c r="D21" s="27"/>
      <c r="E21" s="27"/>
      <c r="F21" s="68"/>
      <c r="G21" s="69"/>
      <c r="H21" s="17"/>
      <c r="I21" s="17" t="str">
        <f t="shared" si="6"/>
        <v/>
      </c>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row>
    <row r="22" spans="1:65" s="3" customFormat="1" ht="30" customHeight="1" thickBot="1" x14ac:dyDescent="0.3">
      <c r="A22" s="42"/>
      <c r="B22" s="80" t="s">
        <v>44</v>
      </c>
      <c r="C22" s="93" t="s">
        <v>59</v>
      </c>
      <c r="D22" s="28">
        <v>0</v>
      </c>
      <c r="E22" s="28" t="s">
        <v>45</v>
      </c>
      <c r="F22" s="84">
        <f ca="1">F18</f>
        <v>43599</v>
      </c>
      <c r="G22" s="60">
        <f ca="1">F22+14</f>
        <v>43613</v>
      </c>
      <c r="H22" s="17"/>
      <c r="I22" s="17">
        <f t="shared" ca="1" si="6"/>
        <v>15</v>
      </c>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row>
    <row r="23" spans="1:65" s="3" customFormat="1" ht="30" customHeight="1" thickBot="1" x14ac:dyDescent="0.3">
      <c r="A23" s="42"/>
      <c r="B23" s="80" t="s">
        <v>46</v>
      </c>
      <c r="C23" s="81" t="s">
        <v>47</v>
      </c>
      <c r="D23" s="28">
        <v>0</v>
      </c>
      <c r="E23" s="28" t="s">
        <v>39</v>
      </c>
      <c r="F23" s="60">
        <f ca="1">F22</f>
        <v>43599</v>
      </c>
      <c r="G23" s="60">
        <f ca="1">F23+4</f>
        <v>43603</v>
      </c>
      <c r="H23" s="17"/>
      <c r="I23" s="17">
        <f t="shared" ca="1" si="6"/>
        <v>5</v>
      </c>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row>
    <row r="24" spans="1:65" s="3" customFormat="1" ht="30" customHeight="1" thickBot="1" x14ac:dyDescent="0.3">
      <c r="A24" s="42"/>
      <c r="B24" s="80" t="s">
        <v>57</v>
      </c>
      <c r="C24" s="81" t="s">
        <v>58</v>
      </c>
      <c r="D24" s="28">
        <v>0</v>
      </c>
      <c r="E24" s="28"/>
      <c r="F24" s="60">
        <f ca="1">F23+5</f>
        <v>43604</v>
      </c>
      <c r="G24" s="60">
        <f ca="1">F24+5</f>
        <v>43609</v>
      </c>
      <c r="H24" s="17"/>
      <c r="I24" s="17">
        <f t="shared" ca="1" si="6"/>
        <v>6</v>
      </c>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row>
    <row r="25" spans="1:65" s="3" customFormat="1" ht="30" customHeight="1" thickBot="1" x14ac:dyDescent="0.3">
      <c r="A25" s="42" t="s">
        <v>9</v>
      </c>
      <c r="B25" s="29" t="s">
        <v>43</v>
      </c>
      <c r="C25" s="54"/>
      <c r="D25" s="30"/>
      <c r="E25" s="30"/>
      <c r="F25" s="61"/>
      <c r="G25" s="62"/>
      <c r="H25" s="17"/>
      <c r="I25" s="17" t="str">
        <f t="shared" si="6"/>
        <v/>
      </c>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row>
    <row r="26" spans="1:65" s="3" customFormat="1" ht="30" customHeight="1" thickBot="1" x14ac:dyDescent="0.3">
      <c r="A26" s="42"/>
      <c r="B26" s="79" t="s">
        <v>40</v>
      </c>
      <c r="C26" s="95" t="s">
        <v>58</v>
      </c>
      <c r="D26" s="31">
        <v>0</v>
      </c>
      <c r="E26" s="31" t="s">
        <v>64</v>
      </c>
      <c r="F26" s="63">
        <f ca="1">G24+3</f>
        <v>43612</v>
      </c>
      <c r="G26" s="63">
        <f ca="1">F26+2</f>
        <v>43614</v>
      </c>
      <c r="H26" s="17"/>
      <c r="I26" s="17">
        <f t="shared" ca="1" si="6"/>
        <v>3</v>
      </c>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row>
    <row r="27" spans="1:65" s="3" customFormat="1" ht="30" customHeight="1" thickBot="1" x14ac:dyDescent="0.3">
      <c r="A27" s="42"/>
      <c r="B27" s="79" t="s">
        <v>41</v>
      </c>
      <c r="C27" s="95" t="s">
        <v>60</v>
      </c>
      <c r="D27" s="31"/>
      <c r="E27" s="31" t="s">
        <v>63</v>
      </c>
      <c r="F27" s="63">
        <f ca="1">G26+1</f>
        <v>43615</v>
      </c>
      <c r="G27" s="63">
        <f ca="1">F27</f>
        <v>43615</v>
      </c>
      <c r="H27" s="17"/>
      <c r="I27" s="17">
        <f t="shared" ca="1" si="6"/>
        <v>1</v>
      </c>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row>
    <row r="28" spans="1:65" s="3" customFormat="1" ht="30" customHeight="1" thickBot="1" x14ac:dyDescent="0.3">
      <c r="A28" s="42"/>
      <c r="B28" s="79" t="s">
        <v>42</v>
      </c>
      <c r="C28" s="95" t="s">
        <v>61</v>
      </c>
      <c r="D28" s="31"/>
      <c r="E28" s="31" t="s">
        <v>38</v>
      </c>
      <c r="F28" s="63">
        <f ca="1">F27</f>
        <v>43615</v>
      </c>
      <c r="G28" s="63">
        <f ca="1">F28+1</f>
        <v>43616</v>
      </c>
      <c r="H28" s="17"/>
      <c r="I28" s="17">
        <f t="shared" ca="1" si="6"/>
        <v>2</v>
      </c>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row>
    <row r="29" spans="1:65" s="3" customFormat="1" ht="30" customHeight="1" thickBot="1" x14ac:dyDescent="0.3">
      <c r="A29" s="42"/>
      <c r="B29" s="58"/>
      <c r="C29" s="55"/>
      <c r="D29" s="31"/>
      <c r="E29" s="31"/>
      <c r="F29" s="63"/>
      <c r="G29" s="63"/>
      <c r="H29" s="17"/>
      <c r="I29" s="17" t="str">
        <f t="shared" si="6"/>
        <v/>
      </c>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row>
    <row r="30" spans="1:65" s="3" customFormat="1" ht="30" customHeight="1" thickBot="1" x14ac:dyDescent="0.3">
      <c r="A30" s="42"/>
      <c r="B30" s="79" t="s">
        <v>43</v>
      </c>
      <c r="C30" s="55"/>
      <c r="D30" s="31"/>
      <c r="E30" s="31"/>
      <c r="F30" s="96" t="s">
        <v>62</v>
      </c>
      <c r="G30" s="63"/>
      <c r="H30" s="17"/>
      <c r="I30" s="17" t="str">
        <f t="shared" si="6"/>
        <v/>
      </c>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row>
    <row r="31" spans="1:65" s="3" customFormat="1" ht="30" customHeight="1" thickBot="1" x14ac:dyDescent="0.3">
      <c r="A31" s="42" t="s">
        <v>11</v>
      </c>
      <c r="B31" s="59"/>
      <c r="C31" s="56"/>
      <c r="D31" s="16"/>
      <c r="E31" s="16"/>
      <c r="F31" s="49"/>
      <c r="G31" s="49"/>
      <c r="H31" s="17"/>
      <c r="I31" s="17" t="str">
        <f t="shared" si="6"/>
        <v/>
      </c>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row>
    <row r="32" spans="1:65" s="3" customFormat="1" ht="30" customHeight="1" thickBot="1" x14ac:dyDescent="0.3">
      <c r="A32" s="43" t="s">
        <v>10</v>
      </c>
      <c r="B32" s="32"/>
      <c r="C32" s="33"/>
      <c r="D32" s="34"/>
      <c r="E32" s="34"/>
      <c r="F32" s="35"/>
      <c r="G32" s="36"/>
      <c r="H32" s="37"/>
      <c r="I32" s="37"/>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3:8" ht="30" customHeight="1" x14ac:dyDescent="0.25">
      <c r="H33" s="6"/>
    </row>
    <row r="34" spans="3:8" ht="30" customHeight="1" x14ac:dyDescent="0.25">
      <c r="C34" s="14"/>
      <c r="G34" s="44"/>
    </row>
    <row r="35" spans="3:8" ht="30" customHeight="1" x14ac:dyDescent="0.25">
      <c r="C35" s="15"/>
    </row>
  </sheetData>
  <mergeCells count="12">
    <mergeCell ref="AZ4:BF4"/>
    <mergeCell ref="BG4:BM4"/>
    <mergeCell ref="F3:G3"/>
    <mergeCell ref="J4:P4"/>
    <mergeCell ref="Q4:W4"/>
    <mergeCell ref="X4:AD4"/>
    <mergeCell ref="AE4:AK4"/>
    <mergeCell ref="C3:D3"/>
    <mergeCell ref="C4:D4"/>
    <mergeCell ref="B5:H5"/>
    <mergeCell ref="AL4:AR4"/>
    <mergeCell ref="AS4:AY4"/>
  </mergeCells>
  <conditionalFormatting sqref="D7:E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32">
    <cfRule type="expression" dxfId="2" priority="33">
      <formula>AND(TODAY()&gt;=J$5,TODAY()&lt;K$5)</formula>
    </cfRule>
  </conditionalFormatting>
  <conditionalFormatting sqref="J7:BM32">
    <cfRule type="expression" dxfId="1" priority="27">
      <formula>AND(task_start&lt;=J$5,ROUNDDOWN((task_end-task_start+1)*task_progress,0)+task_start-1&gt;=J$5)</formula>
    </cfRule>
    <cfRule type="expression" dxfId="0" priority="28"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F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G19 G23:G24 F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D7:E32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2019-04-14T21:43:19Z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