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tables/table5.xml" ContentType="application/vnd.openxmlformats-officedocument.spreadsheetml.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Sophe\OneDrive\Documents\Data Analysis Course\Project 1 - AusEnergy\"/>
    </mc:Choice>
  </mc:AlternateContent>
  <xr:revisionPtr revIDLastSave="0" documentId="13_ncr:1_{75091870-AA13-4817-ADB0-A6A5541DE4D6}" xr6:coauthVersionLast="47" xr6:coauthVersionMax="47" xr10:uidLastSave="{00000000-0000-0000-0000-000000000000}"/>
  <bookViews>
    <workbookView xWindow="-108" yWindow="-108" windowWidth="23256" windowHeight="12456" firstSheet="8" activeTab="9" xr2:uid="{26AC0FCD-FF78-4F5F-8378-285E0B00F1A4}"/>
  </bookViews>
  <sheets>
    <sheet name="Cover Page" sheetId="18" r:id="rId1"/>
    <sheet name="Energy Demand" sheetId="1" r:id="rId2"/>
    <sheet name="Summary" sheetId="3" r:id="rId3"/>
    <sheet name="Top and Bottom 20 Demand" sheetId="4" r:id="rId4"/>
    <sheet name="Demand Over Time" sheetId="6" r:id="rId5"/>
    <sheet name="_demand over time" sheetId="8" state="hidden" r:id="rId6"/>
    <sheet name="Effect of Weather" sheetId="9" r:id="rId7"/>
    <sheet name="Effect of Temp and Hols" sheetId="13" r:id="rId8"/>
    <sheet name="YoY Demand" sheetId="16" r:id="rId9"/>
    <sheet name="Demand by Day of Week" sheetId="17" r:id="rId10"/>
    <sheet name="energy_holidays" sheetId="12" state="hidden" r:id="rId11"/>
    <sheet name="_effect of weather" sheetId="10" state="hidden" r:id="rId12"/>
    <sheet name="_holidays" sheetId="2" state="hidden" r:id="rId13"/>
  </sheets>
  <definedNames>
    <definedName name="_xlcn.WorksheetConnection_AusEnergyDemandAnalysis.xlsxTable1" hidden="1">Table1[]</definedName>
    <definedName name="_xlcn.WorksheetConnection_AusEnergyDemandAnalysis.xlsxTable3" hidden="1">Table3</definedName>
    <definedName name="_xlnm.Print_Area" localSheetId="0">'Cover Page'!$B$1:$J$35</definedName>
    <definedName name="_xlnm.Print_Area" localSheetId="9">'Demand by Day of Week'!$B$2:$AR$59</definedName>
    <definedName name="_xlnm.Print_Area" localSheetId="7">'Effect of Temp and Hols'!$B$2:$M$52</definedName>
    <definedName name="_xlnm.Print_Area" localSheetId="6">'Effect of Weather'!$B$2:$M$80</definedName>
    <definedName name="_xlnm.Print_Area" localSheetId="1">Table1[]</definedName>
    <definedName name="_xlnm.Print_Area" localSheetId="8">'YoY Demand'!$B$2:$K$46</definedName>
    <definedName name="_xlnm.Print_Titles" localSheetId="9">'Demand by Day of Week'!$B:$B,'Demand by Day of Week'!$4:$6</definedName>
    <definedName name="_xlnm.Print_Titles" localSheetId="1">'Energy Demand'!$1:$1</definedName>
    <definedName name="_xlnm.Print_Titles" localSheetId="10">energy_holidays!$1:$1</definedName>
  </definedNames>
  <calcPr calcId="191029"/>
  <pivotCaches>
    <pivotCache cacheId="0" r:id="rId14"/>
    <pivotCache cacheId="1" r:id="rId1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AusEnergy Demand Analysis.xlsx!Table3"/>
          <x15:modelTable id="Table1" name="Table1" connection="WorksheetConnection_AusEnergy Demand Analysis.xlsx!Table1"/>
        </x15:modelTables>
        <x15:extLst>
          <ext xmlns:x16="http://schemas.microsoft.com/office/spreadsheetml/2014/11/main" uri="{9835A34E-60A6-4A7C-AAB8-D5F71C897F49}">
            <x16:modelTimeGroupings>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02" i="1" l="1"/>
  <c r="D2102" i="1"/>
  <c r="E2102" i="1"/>
  <c r="F2102" i="1"/>
  <c r="G2102" i="1"/>
  <c r="H2102" i="1"/>
  <c r="O2102" i="1"/>
  <c r="C2103" i="1"/>
  <c r="D2103" i="1"/>
  <c r="E2103" i="1"/>
  <c r="F2103" i="1"/>
  <c r="G2103" i="1"/>
  <c r="H2103" i="1"/>
  <c r="O2103" i="1"/>
  <c r="C2104" i="1"/>
  <c r="D2104" i="1"/>
  <c r="E2104" i="1"/>
  <c r="F2104" i="1"/>
  <c r="G2104" i="1"/>
  <c r="H2104" i="1"/>
  <c r="O2104" i="1"/>
  <c r="C2105" i="1"/>
  <c r="D2105" i="1"/>
  <c r="E2105" i="1"/>
  <c r="F2105" i="1"/>
  <c r="G2105" i="1"/>
  <c r="H2105" i="1"/>
  <c r="O2105" i="1"/>
  <c r="C2106" i="1"/>
  <c r="D2106" i="1"/>
  <c r="E2106" i="1"/>
  <c r="F2106" i="1"/>
  <c r="G2106" i="1"/>
  <c r="H2106" i="1"/>
  <c r="O2106" i="1"/>
  <c r="C2107" i="1"/>
  <c r="D2107" i="1"/>
  <c r="E2107" i="1"/>
  <c r="F2107" i="1"/>
  <c r="G2107" i="1"/>
  <c r="H2107" i="1"/>
  <c r="O2107" i="1"/>
  <c r="D1091" i="12"/>
  <c r="C1091" i="12"/>
  <c r="F1091" i="12" s="1"/>
  <c r="D734" i="12"/>
  <c r="C734" i="12"/>
  <c r="D2091" i="12"/>
  <c r="C2091" i="12"/>
  <c r="F2091" i="12" s="1"/>
  <c r="D1433" i="12"/>
  <c r="C1433" i="12"/>
  <c r="F1433" i="12" s="1"/>
  <c r="D746" i="12"/>
  <c r="C746" i="12"/>
  <c r="D775" i="12"/>
  <c r="C775" i="12"/>
  <c r="D1828" i="12"/>
  <c r="C1828" i="12"/>
  <c r="D733" i="12"/>
  <c r="C733" i="12"/>
  <c r="D1818" i="12"/>
  <c r="C1818" i="12"/>
  <c r="D718" i="12"/>
  <c r="C718" i="12"/>
  <c r="D747" i="12"/>
  <c r="C747" i="12"/>
  <c r="D1418" i="12"/>
  <c r="C1418" i="12"/>
  <c r="D719" i="12"/>
  <c r="C719" i="12"/>
  <c r="F719" i="12" s="1"/>
  <c r="D1384" i="12"/>
  <c r="C1384" i="12"/>
  <c r="D782" i="12"/>
  <c r="C782" i="12"/>
  <c r="F782" i="12" s="1"/>
  <c r="D1839" i="12"/>
  <c r="C1839" i="12"/>
  <c r="F1839" i="12" s="1"/>
  <c r="D1838" i="12"/>
  <c r="C1838" i="12"/>
  <c r="F1838" i="12" s="1"/>
  <c r="D1111" i="12"/>
  <c r="C1111" i="12"/>
  <c r="D1419" i="12"/>
  <c r="C1419" i="12"/>
  <c r="G1419" i="12" s="1"/>
  <c r="D1929" i="12"/>
  <c r="C1929" i="12"/>
  <c r="D1034" i="12"/>
  <c r="C1034" i="12"/>
  <c r="D2104" i="12"/>
  <c r="C2104" i="12"/>
  <c r="D1069" i="12"/>
  <c r="C1069" i="12"/>
  <c r="D1895" i="12"/>
  <c r="C1895" i="12"/>
  <c r="D999" i="12"/>
  <c r="C999" i="12"/>
  <c r="D1453" i="12"/>
  <c r="C1453" i="12"/>
  <c r="D1090" i="12"/>
  <c r="C1090" i="12"/>
  <c r="D1741" i="12"/>
  <c r="C1741" i="12"/>
  <c r="F1741" i="12" s="1"/>
  <c r="D2090" i="12"/>
  <c r="C2090" i="12"/>
  <c r="D1559" i="12"/>
  <c r="C1559" i="12"/>
  <c r="D1468" i="12"/>
  <c r="C1468" i="12"/>
  <c r="D712" i="12"/>
  <c r="C712" i="12"/>
  <c r="D1404" i="12"/>
  <c r="C1404" i="12"/>
  <c r="D2105" i="12"/>
  <c r="C2105" i="12"/>
  <c r="D670" i="12"/>
  <c r="C670" i="12"/>
  <c r="F670" i="12" s="1"/>
  <c r="D824" i="12"/>
  <c r="C824" i="12"/>
  <c r="F824" i="12" s="1"/>
  <c r="D1412" i="12"/>
  <c r="C1412" i="12"/>
  <c r="D1896" i="12"/>
  <c r="C1896" i="12"/>
  <c r="D1748" i="12"/>
  <c r="C1748" i="12"/>
  <c r="D1503" i="12"/>
  <c r="C1503" i="12"/>
  <c r="D1573" i="12"/>
  <c r="C1573" i="12"/>
  <c r="D1928" i="12"/>
  <c r="C1928" i="12"/>
  <c r="D1454" i="12"/>
  <c r="C1454" i="12"/>
  <c r="D649" i="12"/>
  <c r="C649" i="12"/>
  <c r="D788" i="12"/>
  <c r="C788" i="12"/>
  <c r="D361" i="12"/>
  <c r="C361" i="12"/>
  <c r="D1041" i="12"/>
  <c r="C1041" i="12"/>
  <c r="D1827" i="12"/>
  <c r="C1827" i="12"/>
  <c r="D1803" i="12"/>
  <c r="C1803" i="12"/>
  <c r="G1803" i="12" s="1"/>
  <c r="D781" i="12"/>
  <c r="C781" i="12"/>
  <c r="D1398" i="12"/>
  <c r="C1398" i="12"/>
  <c r="D1572" i="12"/>
  <c r="C1572" i="12"/>
  <c r="D1502" i="12"/>
  <c r="C1502" i="12"/>
  <c r="D1832" i="12"/>
  <c r="C1832" i="12"/>
  <c r="D1097" i="12"/>
  <c r="C1097" i="12"/>
  <c r="D732" i="12"/>
  <c r="C732" i="12"/>
  <c r="D2077" i="12"/>
  <c r="C2077" i="12"/>
  <c r="D1916" i="12"/>
  <c r="C1916" i="12"/>
  <c r="D1098" i="12"/>
  <c r="C1098" i="12"/>
  <c r="D1571" i="12"/>
  <c r="C1571" i="12"/>
  <c r="D1901" i="12"/>
  <c r="C1901" i="12"/>
  <c r="D831" i="12"/>
  <c r="C831" i="12"/>
  <c r="D1822" i="12"/>
  <c r="C1822" i="12"/>
  <c r="D2084" i="12"/>
  <c r="C2084" i="12"/>
  <c r="F2084" i="12" s="1"/>
  <c r="D1426" i="12"/>
  <c r="C1426" i="12"/>
  <c r="D1153" i="12"/>
  <c r="C1153" i="12"/>
  <c r="D1096" i="12"/>
  <c r="C1096" i="12"/>
  <c r="D362" i="12"/>
  <c r="C362" i="12"/>
  <c r="D1405" i="12"/>
  <c r="C1405" i="12"/>
  <c r="D1944" i="12"/>
  <c r="C1944" i="12"/>
  <c r="D1383" i="12"/>
  <c r="C1383" i="12"/>
  <c r="D838" i="12"/>
  <c r="C838" i="12"/>
  <c r="D1761" i="12"/>
  <c r="C1761" i="12"/>
  <c r="F1761" i="12" s="1"/>
  <c r="D1783" i="12"/>
  <c r="C1783" i="12"/>
  <c r="D1790" i="12"/>
  <c r="C1790" i="12"/>
  <c r="D753" i="12"/>
  <c r="C753" i="12"/>
  <c r="D684" i="12"/>
  <c r="C684" i="12"/>
  <c r="D1771" i="12"/>
  <c r="C1771" i="12"/>
  <c r="D1943" i="12"/>
  <c r="C1943" i="12"/>
  <c r="D1894" i="12"/>
  <c r="C1894" i="12"/>
  <c r="D1769" i="12"/>
  <c r="C1769" i="12"/>
  <c r="D1880" i="12"/>
  <c r="C1880" i="12"/>
  <c r="D677" i="12"/>
  <c r="C677" i="12"/>
  <c r="D1013" i="12"/>
  <c r="C1013" i="12"/>
  <c r="D1186" i="12"/>
  <c r="C1186" i="12"/>
  <c r="D1789" i="12"/>
  <c r="C1789" i="12"/>
  <c r="D1174" i="12"/>
  <c r="C1174" i="12"/>
  <c r="D1467" i="12"/>
  <c r="C1467" i="12"/>
  <c r="D705" i="12"/>
  <c r="C705" i="12"/>
  <c r="D845" i="12"/>
  <c r="C845" i="12"/>
  <c r="D823" i="12"/>
  <c r="C823" i="12"/>
  <c r="D836" i="12"/>
  <c r="C836" i="12"/>
  <c r="D1909" i="12"/>
  <c r="C1909" i="12"/>
  <c r="D1168" i="12"/>
  <c r="C1168" i="12"/>
  <c r="D735" i="12"/>
  <c r="C735" i="12"/>
  <c r="D1804" i="12"/>
  <c r="C1804" i="12"/>
  <c r="D1860" i="12"/>
  <c r="C1860" i="12"/>
  <c r="D1782" i="12"/>
  <c r="C1782" i="12"/>
  <c r="D369" i="12"/>
  <c r="C369" i="12"/>
  <c r="D1902" i="12"/>
  <c r="C1902" i="12"/>
  <c r="D1076" i="12"/>
  <c r="C1076" i="12"/>
  <c r="D19" i="12"/>
  <c r="C19" i="12"/>
  <c r="D655" i="12"/>
  <c r="C655" i="12"/>
  <c r="D1915" i="12"/>
  <c r="C1915" i="12"/>
  <c r="D26" i="12"/>
  <c r="C26" i="12"/>
  <c r="D1397" i="12"/>
  <c r="C1397" i="12"/>
  <c r="D642" i="12"/>
  <c r="C642" i="12"/>
  <c r="D1020" i="12"/>
  <c r="C1020" i="12"/>
  <c r="D1577" i="12"/>
  <c r="C1577" i="12"/>
  <c r="D1456" i="12"/>
  <c r="C1456" i="12"/>
  <c r="F1456" i="12" s="1"/>
  <c r="D1189" i="12"/>
  <c r="C1189" i="12"/>
  <c r="F1189" i="12" s="1"/>
  <c r="D1821" i="12"/>
  <c r="C1821" i="12"/>
  <c r="D453" i="12"/>
  <c r="C453" i="12"/>
  <c r="D1391" i="12"/>
  <c r="C1391" i="12"/>
  <c r="D758" i="12"/>
  <c r="C758" i="12"/>
  <c r="D327" i="12"/>
  <c r="C327" i="12"/>
  <c r="D711" i="12"/>
  <c r="C711" i="12"/>
  <c r="D1092" i="12"/>
  <c r="C1092" i="12"/>
  <c r="D1566" i="12"/>
  <c r="C1566" i="12"/>
  <c r="D1811" i="12"/>
  <c r="C1811" i="12"/>
  <c r="D1048" i="12"/>
  <c r="C1048" i="12"/>
  <c r="F1048" i="12" s="1"/>
  <c r="D1188" i="12"/>
  <c r="C1188" i="12"/>
  <c r="D488" i="12"/>
  <c r="C488" i="12"/>
  <c r="D94" i="12"/>
  <c r="C94" i="12"/>
  <c r="D704" i="12"/>
  <c r="C704" i="12"/>
  <c r="D2070" i="12"/>
  <c r="C2070" i="12"/>
  <c r="D1181" i="12"/>
  <c r="C1181" i="12"/>
  <c r="D1463" i="12"/>
  <c r="C1463" i="12"/>
  <c r="F1463" i="12" s="1"/>
  <c r="D1796" i="12"/>
  <c r="C1796" i="12"/>
  <c r="D1110" i="12"/>
  <c r="C1110" i="12"/>
  <c r="D830" i="12"/>
  <c r="C830" i="12"/>
  <c r="D1447" i="12"/>
  <c r="C1447" i="12"/>
  <c r="D257" i="12"/>
  <c r="C257" i="12"/>
  <c r="D1068" i="12"/>
  <c r="C1068" i="12"/>
  <c r="D1075" i="12"/>
  <c r="C1075" i="12"/>
  <c r="D1390" i="12"/>
  <c r="C1390" i="12"/>
  <c r="F1390" i="12" s="1"/>
  <c r="D18" i="12"/>
  <c r="C18" i="12"/>
  <c r="D2103" i="12"/>
  <c r="C2103" i="12"/>
  <c r="D837" i="12"/>
  <c r="C837" i="12"/>
  <c r="D1461" i="12"/>
  <c r="C1461" i="12"/>
  <c r="D368" i="12"/>
  <c r="C368" i="12"/>
  <c r="D2" i="12"/>
  <c r="C2" i="12"/>
  <c r="D1187" i="12"/>
  <c r="C1187" i="12"/>
  <c r="D502" i="12"/>
  <c r="C502" i="12"/>
  <c r="D728" i="12"/>
  <c r="C728" i="12"/>
  <c r="D320" i="12"/>
  <c r="C320" i="12"/>
  <c r="D2078" i="12"/>
  <c r="C2078" i="12"/>
  <c r="F2078" i="12" s="1"/>
  <c r="D1489" i="12"/>
  <c r="C1489" i="12"/>
  <c r="D467" i="12"/>
  <c r="C467" i="12"/>
  <c r="D12" i="12"/>
  <c r="C12" i="12"/>
  <c r="D1516" i="12"/>
  <c r="C1516" i="12"/>
  <c r="D683" i="12"/>
  <c r="C683" i="12"/>
  <c r="D839" i="12"/>
  <c r="C839" i="12"/>
  <c r="D1457" i="12"/>
  <c r="C1457" i="12"/>
  <c r="D1931" i="12"/>
  <c r="C1931" i="12"/>
  <c r="D363" i="12"/>
  <c r="C363" i="12"/>
  <c r="D2069" i="12"/>
  <c r="C2069" i="12"/>
  <c r="D75" i="12"/>
  <c r="C75" i="12"/>
  <c r="D33" i="12"/>
  <c r="C33" i="12"/>
  <c r="D1411" i="12"/>
  <c r="C1411" i="12"/>
  <c r="D1797" i="12"/>
  <c r="C1797" i="12"/>
  <c r="D1574" i="12"/>
  <c r="C1574" i="12"/>
  <c r="D1887" i="12"/>
  <c r="C1887" i="12"/>
  <c r="D446" i="12"/>
  <c r="C446" i="12"/>
  <c r="D1139" i="12"/>
  <c r="C1139" i="12"/>
  <c r="D1377" i="12"/>
  <c r="C1377" i="12"/>
  <c r="D789" i="12"/>
  <c r="C789" i="12"/>
  <c r="D474" i="12"/>
  <c r="C474" i="12"/>
  <c r="D1027" i="12"/>
  <c r="C1027" i="12"/>
  <c r="D1195" i="12"/>
  <c r="C1195" i="12"/>
  <c r="D1043" i="12"/>
  <c r="C1043" i="12"/>
  <c r="D277" i="12"/>
  <c r="C277" i="12"/>
  <c r="D1817" i="12"/>
  <c r="C1817" i="12"/>
  <c r="D1407" i="12"/>
  <c r="C1407" i="12"/>
  <c r="D1005" i="12"/>
  <c r="C1005" i="12"/>
  <c r="D1432" i="12"/>
  <c r="C1432" i="12"/>
  <c r="D1937" i="12"/>
  <c r="C1937" i="12"/>
  <c r="G1937" i="12" s="1"/>
  <c r="D1033" i="12"/>
  <c r="C1033" i="12"/>
  <c r="D292" i="12"/>
  <c r="C292" i="12"/>
  <c r="D1874" i="12"/>
  <c r="C1874" i="12"/>
  <c r="D2092" i="12"/>
  <c r="C2092" i="12"/>
  <c r="D998" i="12"/>
  <c r="C998" i="12"/>
  <c r="D1747" i="12"/>
  <c r="C1747" i="12"/>
  <c r="D1580" i="12"/>
  <c r="C1580" i="12"/>
  <c r="D1552" i="12"/>
  <c r="C1552" i="12"/>
  <c r="D1853" i="12"/>
  <c r="C1853" i="12"/>
  <c r="D1810" i="12"/>
  <c r="C1810" i="12"/>
  <c r="D1055" i="12"/>
  <c r="C1055" i="12"/>
  <c r="D1551" i="12"/>
  <c r="C1551" i="12"/>
  <c r="D397" i="12"/>
  <c r="C397" i="12"/>
  <c r="D648" i="12"/>
  <c r="C648" i="12"/>
  <c r="D1160" i="12"/>
  <c r="C1160" i="12"/>
  <c r="D1726" i="12"/>
  <c r="C1726" i="12"/>
  <c r="D1425" i="12"/>
  <c r="C1425" i="12"/>
  <c r="D1740" i="12"/>
  <c r="C1740" i="12"/>
  <c r="D1888" i="12"/>
  <c r="C1888" i="12"/>
  <c r="D847" i="12"/>
  <c r="C847" i="12"/>
  <c r="F847" i="12" s="1"/>
  <c r="D1776" i="12"/>
  <c r="C1776" i="12"/>
  <c r="D1040" i="12"/>
  <c r="C1040" i="12"/>
  <c r="D509" i="12"/>
  <c r="C509" i="12"/>
  <c r="D1481" i="12"/>
  <c r="C1481" i="12"/>
  <c r="D2098" i="12"/>
  <c r="C2098" i="12"/>
  <c r="D451" i="12"/>
  <c r="C451" i="12"/>
  <c r="D1930" i="12"/>
  <c r="C1930" i="12"/>
  <c r="D656" i="12"/>
  <c r="C656" i="12"/>
  <c r="D308" i="12"/>
  <c r="C308" i="12"/>
  <c r="D676" i="12"/>
  <c r="C676" i="12"/>
  <c r="D1819" i="12"/>
  <c r="C1819" i="12"/>
  <c r="F1819" i="12" s="1"/>
  <c r="D1475" i="12"/>
  <c r="C1475" i="12"/>
  <c r="D1922" i="12"/>
  <c r="C1922" i="12"/>
  <c r="D501" i="12"/>
  <c r="C501" i="12"/>
  <c r="D1012" i="12"/>
  <c r="C1012" i="12"/>
  <c r="D1531" i="12"/>
  <c r="C1531" i="12"/>
  <c r="D1754" i="12"/>
  <c r="C1754" i="12"/>
  <c r="D1019" i="12"/>
  <c r="C1019" i="12"/>
  <c r="F1019" i="12" s="1"/>
  <c r="D1452" i="12"/>
  <c r="C1452" i="12"/>
  <c r="D460" i="12"/>
  <c r="C460" i="12"/>
  <c r="D1440" i="12"/>
  <c r="C1440" i="12"/>
  <c r="D334" i="12"/>
  <c r="C334" i="12"/>
  <c r="D1820" i="12"/>
  <c r="C1820" i="12"/>
  <c r="D1026" i="12"/>
  <c r="C1026" i="12"/>
  <c r="D1558" i="12"/>
  <c r="C1558" i="12"/>
  <c r="D1978" i="12"/>
  <c r="C1978" i="12"/>
  <c r="D1831" i="12"/>
  <c r="C1831" i="12"/>
  <c r="D299" i="12"/>
  <c r="C299" i="12"/>
  <c r="D1482" i="12"/>
  <c r="C1482" i="12"/>
  <c r="D1727" i="12"/>
  <c r="C1727" i="12"/>
  <c r="D1852" i="12"/>
  <c r="C1852" i="12"/>
  <c r="D844" i="12"/>
  <c r="C844" i="12"/>
  <c r="D1446" i="12"/>
  <c r="C1446" i="12"/>
  <c r="D803" i="12"/>
  <c r="C803" i="12"/>
  <c r="D326" i="12"/>
  <c r="C326" i="12"/>
  <c r="D1755" i="12"/>
  <c r="C1755" i="12"/>
  <c r="F1755" i="12" s="1"/>
  <c r="D1979" i="12"/>
  <c r="C1979" i="12"/>
  <c r="D698" i="12"/>
  <c r="C698" i="12"/>
  <c r="D452" i="12"/>
  <c r="C452" i="12"/>
  <c r="D454" i="12"/>
  <c r="C454" i="12"/>
  <c r="D1762" i="12"/>
  <c r="C1762" i="12"/>
  <c r="D459" i="12"/>
  <c r="C459" i="12"/>
  <c r="D1004" i="12"/>
  <c r="C1004" i="12"/>
  <c r="D1376" i="12"/>
  <c r="C1376" i="12"/>
  <c r="D1829" i="12"/>
  <c r="C1829" i="12"/>
  <c r="D11" i="12"/>
  <c r="C11" i="12"/>
  <c r="D382" i="12"/>
  <c r="C382" i="12"/>
  <c r="D1854" i="12"/>
  <c r="C1854" i="12"/>
  <c r="D2093" i="12"/>
  <c r="C2093" i="12"/>
  <c r="D1532" i="12"/>
  <c r="C1532" i="12"/>
  <c r="D754" i="12"/>
  <c r="C754" i="12"/>
  <c r="D1462" i="12"/>
  <c r="C1462" i="12"/>
  <c r="D390" i="12"/>
  <c r="C390" i="12"/>
  <c r="D61" i="12"/>
  <c r="C61" i="12"/>
  <c r="D495" i="12"/>
  <c r="C495" i="12"/>
  <c r="D1719" i="12"/>
  <c r="C1719" i="12"/>
  <c r="F1719" i="12" s="1"/>
  <c r="D487" i="12"/>
  <c r="C487" i="12"/>
  <c r="D796" i="12"/>
  <c r="C796" i="12"/>
  <c r="D1006" i="12"/>
  <c r="C1006" i="12"/>
  <c r="D1586" i="12"/>
  <c r="C1586" i="12"/>
  <c r="D306" i="12"/>
  <c r="C306" i="12"/>
  <c r="D319" i="12"/>
  <c r="C319" i="12"/>
  <c r="D1209" i="12"/>
  <c r="C1209" i="12"/>
  <c r="D96" i="12"/>
  <c r="C96" i="12"/>
  <c r="D264" i="12"/>
  <c r="C264" i="12"/>
  <c r="D852" i="12"/>
  <c r="C852" i="12"/>
  <c r="D103" i="12"/>
  <c r="C103" i="12"/>
  <c r="D27" i="12"/>
  <c r="C27" i="12"/>
  <c r="D313" i="12"/>
  <c r="C313" i="12"/>
  <c r="D131" i="12"/>
  <c r="C131" i="12"/>
  <c r="D32" i="12"/>
  <c r="C32" i="12"/>
  <c r="D278" i="12"/>
  <c r="C278" i="12"/>
  <c r="D1867" i="12"/>
  <c r="C1867" i="12"/>
  <c r="D978" i="12"/>
  <c r="C978" i="12"/>
  <c r="D95" i="12"/>
  <c r="C95" i="12"/>
  <c r="D1908" i="12"/>
  <c r="C1908" i="12"/>
  <c r="D1601" i="12"/>
  <c r="C1601" i="12"/>
  <c r="D482" i="12"/>
  <c r="C482" i="12"/>
  <c r="D1202" i="12"/>
  <c r="C1202" i="12"/>
  <c r="D817" i="12"/>
  <c r="C817" i="12"/>
  <c r="D669" i="12"/>
  <c r="C669" i="12"/>
  <c r="D1047" i="12"/>
  <c r="C1047" i="12"/>
  <c r="D1545" i="12"/>
  <c r="C1545" i="12"/>
  <c r="G1545" i="12" s="1"/>
  <c r="D312" i="12"/>
  <c r="C312" i="12"/>
  <c r="D1921" i="12"/>
  <c r="C1921" i="12"/>
  <c r="D1778" i="12"/>
  <c r="C1778" i="12"/>
  <c r="D5" i="12"/>
  <c r="C5" i="12"/>
  <c r="D411" i="12"/>
  <c r="C411" i="12"/>
  <c r="D1772" i="12"/>
  <c r="C1772" i="12"/>
  <c r="D722" i="12"/>
  <c r="C722" i="12"/>
  <c r="D1494" i="12"/>
  <c r="C1494" i="12"/>
  <c r="D804" i="12"/>
  <c r="C804" i="12"/>
  <c r="D1167" i="12"/>
  <c r="C1167" i="12"/>
  <c r="D1933" i="12"/>
  <c r="C1933" i="12"/>
  <c r="F1933" i="12" s="1"/>
  <c r="D1042" i="12"/>
  <c r="C1042" i="12"/>
  <c r="D879" i="12"/>
  <c r="C879" i="12"/>
  <c r="F879" i="12" s="1"/>
  <c r="D697" i="12"/>
  <c r="C697" i="12"/>
  <c r="D992" i="12"/>
  <c r="C992" i="12"/>
  <c r="D1587" i="12"/>
  <c r="C1587" i="12"/>
  <c r="D1734" i="12"/>
  <c r="C1734" i="12"/>
  <c r="F1734" i="12" s="1"/>
  <c r="D776" i="12"/>
  <c r="C776" i="12"/>
  <c r="D851" i="12"/>
  <c r="C851" i="12"/>
  <c r="D1314" i="12"/>
  <c r="C1314" i="12"/>
  <c r="D291" i="12"/>
  <c r="C291" i="12"/>
  <c r="D1131" i="12"/>
  <c r="C1131" i="12"/>
  <c r="D1607" i="12"/>
  <c r="C1607" i="12"/>
  <c r="D672" i="12"/>
  <c r="C672" i="12"/>
  <c r="D1861" i="12"/>
  <c r="C1861" i="12"/>
  <c r="D333" i="12"/>
  <c r="C333" i="12"/>
  <c r="D858" i="12"/>
  <c r="C858" i="12"/>
  <c r="D1802" i="12"/>
  <c r="C1802" i="12"/>
  <c r="G1802" i="12" s="1"/>
  <c r="D1146" i="12"/>
  <c r="C1146" i="12"/>
  <c r="D1923" i="12"/>
  <c r="C1923" i="12"/>
  <c r="D1537" i="12"/>
  <c r="C1537" i="12"/>
  <c r="D1201" i="12"/>
  <c r="C1201" i="12"/>
  <c r="D1720" i="12"/>
  <c r="C1720" i="12"/>
  <c r="D348" i="12"/>
  <c r="C348" i="12"/>
  <c r="D1216" i="12"/>
  <c r="C1216" i="12"/>
  <c r="D1099" i="12"/>
  <c r="C1099" i="12"/>
  <c r="D783" i="12"/>
  <c r="C783" i="12"/>
  <c r="D1579" i="12"/>
  <c r="C1579" i="12"/>
  <c r="D285" i="12"/>
  <c r="C285" i="12"/>
  <c r="D440" i="12"/>
  <c r="C440" i="12"/>
  <c r="D709" i="12"/>
  <c r="C709" i="12"/>
  <c r="D375" i="12"/>
  <c r="C375" i="12"/>
  <c r="D1471" i="12"/>
  <c r="C1471" i="12"/>
  <c r="D445" i="12"/>
  <c r="C445" i="12"/>
  <c r="D723" i="12"/>
  <c r="C723" i="12"/>
  <c r="D2076" i="12"/>
  <c r="C2076" i="12"/>
  <c r="D481" i="12"/>
  <c r="C481" i="12"/>
  <c r="D710" i="12"/>
  <c r="C710" i="12"/>
  <c r="D1538" i="12"/>
  <c r="C1538" i="12"/>
  <c r="D425" i="12"/>
  <c r="C425" i="12"/>
  <c r="D1145" i="12"/>
  <c r="C1145" i="12"/>
  <c r="D1768" i="12"/>
  <c r="C1768" i="12"/>
  <c r="D1223" i="12"/>
  <c r="C1223" i="12"/>
  <c r="D1392" i="12"/>
  <c r="C1392" i="12"/>
  <c r="D417" i="12"/>
  <c r="C417" i="12"/>
  <c r="D873" i="12"/>
  <c r="C873" i="12"/>
  <c r="D635" i="12"/>
  <c r="C635" i="12"/>
  <c r="D1194" i="12"/>
  <c r="C1194" i="12"/>
  <c r="D1845" i="12"/>
  <c r="C1845" i="12"/>
  <c r="D1565" i="12"/>
  <c r="C1565" i="12"/>
  <c r="D1732" i="12"/>
  <c r="C1732" i="12"/>
  <c r="D1244" i="12"/>
  <c r="C1244" i="12"/>
  <c r="D494" i="12"/>
  <c r="C494" i="12"/>
  <c r="D1132" i="12"/>
  <c r="C1132" i="12"/>
  <c r="D1881" i="12"/>
  <c r="C1881" i="12"/>
  <c r="D347" i="12"/>
  <c r="C347" i="12"/>
  <c r="D1608" i="12"/>
  <c r="C1608" i="12"/>
  <c r="D1370" i="12"/>
  <c r="C1370" i="12"/>
  <c r="D957" i="12"/>
  <c r="C957" i="12"/>
  <c r="D727" i="12"/>
  <c r="C727" i="12"/>
  <c r="D68" i="12"/>
  <c r="C68" i="12"/>
  <c r="D305" i="12"/>
  <c r="C305" i="12"/>
  <c r="D1889" i="12"/>
  <c r="C1889" i="12"/>
  <c r="F1889" i="12" s="1"/>
  <c r="D1100" i="12"/>
  <c r="C1100" i="12"/>
  <c r="D1408" i="12"/>
  <c r="C1408" i="12"/>
  <c r="D89" i="12"/>
  <c r="C89" i="12"/>
  <c r="D271" i="12"/>
  <c r="C271" i="12"/>
  <c r="D721" i="12"/>
  <c r="C721" i="12"/>
  <c r="D1509" i="12"/>
  <c r="C1509" i="12"/>
  <c r="D1464" i="12"/>
  <c r="C1464" i="12"/>
  <c r="D1934" i="12"/>
  <c r="C1934" i="12"/>
  <c r="D82" i="12"/>
  <c r="C82" i="12"/>
  <c r="D1942" i="12"/>
  <c r="C1942" i="12"/>
  <c r="D1422" i="12"/>
  <c r="C1422" i="12"/>
  <c r="D2102" i="12"/>
  <c r="C2102" i="12"/>
  <c r="D2082" i="12"/>
  <c r="C2082" i="12"/>
  <c r="D1212" i="12"/>
  <c r="C1212" i="12"/>
  <c r="D1429" i="12"/>
  <c r="C1429" i="12"/>
  <c r="D1506" i="12"/>
  <c r="C1506" i="12"/>
  <c r="D2097" i="12"/>
  <c r="C2097" i="12"/>
  <c r="D627" i="12"/>
  <c r="C627" i="12"/>
  <c r="D1054" i="12"/>
  <c r="C1054" i="12"/>
  <c r="D81" i="12"/>
  <c r="C81" i="12"/>
  <c r="D1777" i="12"/>
  <c r="C1777" i="12"/>
  <c r="D634" i="12"/>
  <c r="C634" i="12"/>
  <c r="D1706" i="12"/>
  <c r="C1706" i="12"/>
  <c r="D298" i="12"/>
  <c r="C298" i="12"/>
  <c r="D1530" i="12"/>
  <c r="C1530" i="12"/>
  <c r="D690" i="12"/>
  <c r="C690" i="12"/>
  <c r="D1517" i="12"/>
  <c r="C1517" i="12"/>
  <c r="D1936" i="12"/>
  <c r="C1936" i="12"/>
  <c r="D1222" i="12"/>
  <c r="C1222" i="12"/>
  <c r="D1846" i="12"/>
  <c r="C1846" i="12"/>
  <c r="D1935" i="12"/>
  <c r="C1935" i="12"/>
  <c r="D1406" i="12"/>
  <c r="C1406" i="12"/>
  <c r="D1862" i="12"/>
  <c r="C1862" i="12"/>
  <c r="D1809" i="12"/>
  <c r="C1809" i="12"/>
  <c r="D716" i="12"/>
  <c r="C716" i="12"/>
  <c r="D1104" i="12"/>
  <c r="C1104" i="12"/>
  <c r="F1104" i="12" s="1"/>
  <c r="D110" i="12"/>
  <c r="C110" i="12"/>
  <c r="D2085" i="12"/>
  <c r="C2085" i="12"/>
  <c r="D1083" i="12"/>
  <c r="C1083" i="12"/>
  <c r="D1725" i="12"/>
  <c r="C1725" i="12"/>
  <c r="D1578" i="12"/>
  <c r="C1578" i="12"/>
  <c r="D1823" i="12"/>
  <c r="C1823" i="12"/>
  <c r="D1423" i="12"/>
  <c r="C1423" i="12"/>
  <c r="D1770" i="12"/>
  <c r="C1770" i="12"/>
  <c r="D1698" i="12"/>
  <c r="I1698" i="12" s="1"/>
  <c r="C1698" i="12"/>
  <c r="D1363" i="12"/>
  <c r="C1363" i="12"/>
  <c r="D97" i="12"/>
  <c r="C97" i="12"/>
  <c r="D1800" i="12"/>
  <c r="C1800" i="12"/>
  <c r="D1417" i="12"/>
  <c r="C1417" i="12"/>
  <c r="D859" i="12"/>
  <c r="C859" i="12"/>
  <c r="D816" i="12"/>
  <c r="C816" i="12"/>
  <c r="F816" i="12" s="1"/>
  <c r="D1208" i="12"/>
  <c r="C1208" i="12"/>
  <c r="D821" i="12"/>
  <c r="C821" i="12"/>
  <c r="D866" i="12"/>
  <c r="C866" i="12"/>
  <c r="D276" i="12"/>
  <c r="C276" i="12"/>
  <c r="D1993" i="12"/>
  <c r="C1993" i="12"/>
  <c r="D1958" i="12"/>
  <c r="C1958" i="12"/>
  <c r="D396" i="12"/>
  <c r="C396" i="12"/>
  <c r="D943" i="12"/>
  <c r="C943" i="12"/>
  <c r="D1546" i="12"/>
  <c r="C1546" i="12"/>
  <c r="D1705" i="12"/>
  <c r="C1705" i="12"/>
  <c r="D1792" i="12"/>
  <c r="C1792" i="12"/>
  <c r="D1507" i="12"/>
  <c r="C1507" i="12"/>
  <c r="D1434" i="12"/>
  <c r="C1434" i="12"/>
  <c r="D1917" i="12"/>
  <c r="C1917" i="12"/>
  <c r="D1505" i="12"/>
  <c r="C1505" i="12"/>
  <c r="F1505" i="12" s="1"/>
  <c r="D1362" i="12"/>
  <c r="C1362" i="12"/>
  <c r="D809" i="12"/>
  <c r="C809" i="12"/>
  <c r="D1957" i="12"/>
  <c r="C1957" i="12"/>
  <c r="D1349" i="12"/>
  <c r="C1349" i="12"/>
  <c r="D1932" i="12"/>
  <c r="C1932" i="12"/>
  <c r="D1866" i="12"/>
  <c r="C1866" i="12"/>
  <c r="D418" i="12"/>
  <c r="C418" i="12"/>
  <c r="D1801" i="12"/>
  <c r="C1801" i="12"/>
  <c r="D825" i="12"/>
  <c r="C825" i="12"/>
  <c r="D1956" i="12"/>
  <c r="C1956" i="12"/>
  <c r="D752" i="12"/>
  <c r="C752" i="12"/>
  <c r="D1389" i="12"/>
  <c r="C1389" i="12"/>
  <c r="D1385" i="12"/>
  <c r="C1385" i="12"/>
  <c r="D1472" i="12"/>
  <c r="C1472" i="12"/>
  <c r="D389" i="12"/>
  <c r="C389" i="12"/>
  <c r="D1724" i="12"/>
  <c r="C1724" i="12"/>
  <c r="D1844" i="12"/>
  <c r="C1844" i="12"/>
  <c r="D1623" i="12"/>
  <c r="C1623" i="12"/>
  <c r="D117" i="12"/>
  <c r="C117" i="12"/>
  <c r="D69" i="12"/>
  <c r="C69" i="12"/>
  <c r="D1460" i="12"/>
  <c r="C1460" i="12"/>
  <c r="D1873" i="12"/>
  <c r="C1873" i="12"/>
  <c r="D760" i="12"/>
  <c r="C760" i="12"/>
  <c r="D67" i="12"/>
  <c r="C67" i="12"/>
  <c r="D1884" i="12"/>
  <c r="C1884" i="12"/>
  <c r="D130" i="12"/>
  <c r="C130" i="12"/>
  <c r="D1926" i="12"/>
  <c r="C1926" i="12"/>
  <c r="D1025" i="12"/>
  <c r="C1025" i="12"/>
  <c r="D1793" i="12"/>
  <c r="C1793" i="12"/>
  <c r="D1510" i="12"/>
  <c r="C1510" i="12"/>
  <c r="D123" i="12"/>
  <c r="C123" i="12"/>
  <c r="D1128" i="12"/>
  <c r="C1128" i="12"/>
  <c r="D473" i="12"/>
  <c r="C473" i="12"/>
  <c r="D1560" i="12"/>
  <c r="C1560" i="12"/>
  <c r="D1927" i="12"/>
  <c r="C1927" i="12"/>
  <c r="D1808" i="12"/>
  <c r="C1808" i="12"/>
  <c r="D1215" i="12"/>
  <c r="C1215" i="12"/>
  <c r="D1368" i="12"/>
  <c r="C1368" i="12"/>
  <c r="D1416" i="12"/>
  <c r="C1416" i="12"/>
  <c r="D1474" i="12"/>
  <c r="C1474" i="12"/>
  <c r="D1355" i="12"/>
  <c r="C1355" i="12"/>
  <c r="D1885" i="12"/>
  <c r="C1885" i="12"/>
  <c r="D1062" i="12"/>
  <c r="C1062" i="12"/>
  <c r="D1527" i="12"/>
  <c r="C1527" i="12"/>
  <c r="F1527" i="12" s="1"/>
  <c r="D1230" i="12"/>
  <c r="C1230" i="12"/>
  <c r="D74" i="12"/>
  <c r="C74" i="12"/>
  <c r="D1890" i="12"/>
  <c r="C1890" i="12"/>
  <c r="D769" i="12"/>
  <c r="C769" i="12"/>
  <c r="D1733" i="12"/>
  <c r="C1733" i="12"/>
  <c r="D480" i="12"/>
  <c r="C480" i="12"/>
  <c r="D256" i="12"/>
  <c r="C256" i="12"/>
  <c r="D802" i="12"/>
  <c r="C802" i="12"/>
  <c r="D1547" i="12"/>
  <c r="C1547" i="12"/>
  <c r="G1547" i="12" s="1"/>
  <c r="D1775" i="12"/>
  <c r="C1775" i="12"/>
  <c r="D1879" i="12"/>
  <c r="C1879" i="12"/>
  <c r="D1513" i="12"/>
  <c r="C1513" i="12"/>
  <c r="D1863" i="12"/>
  <c r="C1863" i="12"/>
  <c r="D761" i="12"/>
  <c r="C761" i="12"/>
  <c r="F761" i="12" s="1"/>
  <c r="D1918" i="12"/>
  <c r="C1918" i="12"/>
  <c r="D466" i="12"/>
  <c r="C466" i="12"/>
  <c r="D1788" i="12"/>
  <c r="C1788" i="12"/>
  <c r="D1807" i="12"/>
  <c r="C1807" i="12"/>
  <c r="D1799" i="12"/>
  <c r="C1799" i="12"/>
  <c r="D872" i="12"/>
  <c r="C872" i="12"/>
  <c r="D621" i="12"/>
  <c r="C621" i="12"/>
  <c r="D1760" i="12"/>
  <c r="C1760" i="12"/>
  <c r="D1544" i="12"/>
  <c r="C1544" i="12"/>
  <c r="D1784" i="12"/>
  <c r="C1784" i="12"/>
  <c r="D1938" i="12"/>
  <c r="C1938" i="12"/>
  <c r="D641" i="12"/>
  <c r="C641" i="12"/>
  <c r="D124" i="12"/>
  <c r="C124" i="12"/>
  <c r="D1393" i="12"/>
  <c r="C1393" i="12"/>
  <c r="D720" i="12"/>
  <c r="C720" i="12"/>
  <c r="D1738" i="12"/>
  <c r="C1738" i="12"/>
  <c r="D1369" i="12"/>
  <c r="C1369" i="12"/>
  <c r="D1851" i="12"/>
  <c r="C1851" i="12"/>
  <c r="D703" i="12"/>
  <c r="C703" i="12"/>
  <c r="F703" i="12" s="1"/>
  <c r="D2074" i="12"/>
  <c r="C2074" i="12"/>
  <c r="D2081" i="12"/>
  <c r="C2081" i="12"/>
  <c r="D1834" i="12"/>
  <c r="C1834" i="12"/>
  <c r="D1089" i="12"/>
  <c r="C1089" i="12"/>
  <c r="D1877" i="12"/>
  <c r="C1877" i="12"/>
  <c r="D1112" i="12"/>
  <c r="C1112" i="12"/>
  <c r="D846" i="12"/>
  <c r="C846" i="12"/>
  <c r="D1409" i="12"/>
  <c r="C1409" i="12"/>
  <c r="D865" i="12"/>
  <c r="C865" i="12"/>
  <c r="D1806" i="12"/>
  <c r="C1806" i="12"/>
  <c r="D1380" i="12"/>
  <c r="C1380" i="12"/>
  <c r="D1074" i="12"/>
  <c r="C1074" i="12"/>
  <c r="D1972" i="12"/>
  <c r="C1972" i="12"/>
  <c r="D159" i="12"/>
  <c r="C159" i="12"/>
  <c r="D820" i="12"/>
  <c r="C820" i="12"/>
  <c r="D250" i="12"/>
  <c r="C250" i="12"/>
  <c r="D1955" i="12"/>
  <c r="C1955" i="12"/>
  <c r="D1999" i="12"/>
  <c r="C1999" i="12"/>
  <c r="D1951" i="12"/>
  <c r="C1951" i="12"/>
  <c r="D1843" i="12"/>
  <c r="C1843" i="12"/>
  <c r="D706" i="12"/>
  <c r="C706" i="12"/>
  <c r="D1428" i="12"/>
  <c r="C1428" i="12"/>
  <c r="D109" i="12"/>
  <c r="C109" i="12"/>
  <c r="D1965" i="12"/>
  <c r="C1965" i="12"/>
  <c r="D1780" i="12"/>
  <c r="C1780" i="12"/>
  <c r="D1753" i="12"/>
  <c r="C1753" i="12"/>
  <c r="D1469" i="12"/>
  <c r="C1469" i="12"/>
  <c r="D1515" i="12"/>
  <c r="C1515" i="12"/>
  <c r="D2042" i="12"/>
  <c r="C2042" i="12"/>
  <c r="D1348" i="12"/>
  <c r="C1348" i="12"/>
  <c r="D1129" i="12"/>
  <c r="C1129" i="12"/>
  <c r="D1886" i="12"/>
  <c r="C1886" i="12"/>
  <c r="D1445" i="12"/>
  <c r="C1445" i="12"/>
  <c r="D880" i="12"/>
  <c r="C880" i="12"/>
  <c r="D1431" i="12"/>
  <c r="C1431" i="12"/>
  <c r="D102" i="12"/>
  <c r="C102" i="12"/>
  <c r="D1835" i="12"/>
  <c r="C1835" i="12"/>
  <c r="D1533" i="12"/>
  <c r="C1533" i="12"/>
  <c r="D1913" i="12"/>
  <c r="C1913" i="12"/>
  <c r="D392" i="12"/>
  <c r="C392" i="12"/>
  <c r="D1082" i="12"/>
  <c r="C1082" i="12"/>
  <c r="D829" i="12"/>
  <c r="C829" i="12"/>
  <c r="D1399" i="12"/>
  <c r="C1399" i="12"/>
  <c r="D1514" i="12"/>
  <c r="C1514" i="12"/>
  <c r="D1833" i="12"/>
  <c r="C1833" i="12"/>
  <c r="D1493" i="12"/>
  <c r="C1493" i="12"/>
  <c r="D1749" i="12"/>
  <c r="C1749" i="12"/>
  <c r="D628" i="12"/>
  <c r="C628" i="12"/>
  <c r="D768" i="12"/>
  <c r="C768" i="12"/>
  <c r="D1594" i="12"/>
  <c r="C1594" i="12"/>
  <c r="D1964" i="12"/>
  <c r="C1964" i="12"/>
  <c r="D1381" i="12"/>
  <c r="C1381" i="12"/>
  <c r="D1382" i="12"/>
  <c r="C1382" i="12"/>
  <c r="D1582" i="12"/>
  <c r="C1582" i="12"/>
  <c r="D1512" i="12"/>
  <c r="C1512" i="12"/>
  <c r="D424" i="12"/>
  <c r="C424" i="12"/>
  <c r="D1427" i="12"/>
  <c r="C1427" i="12"/>
  <c r="D1903" i="12"/>
  <c r="C1903" i="12"/>
  <c r="D1798" i="12"/>
  <c r="C1798" i="12"/>
  <c r="F1798" i="12" s="1"/>
  <c r="D671" i="12"/>
  <c r="C671" i="12"/>
  <c r="G671" i="12" s="1"/>
  <c r="D822" i="12"/>
  <c r="C822" i="12"/>
  <c r="D765" i="12"/>
  <c r="C765" i="12"/>
  <c r="D1622" i="12"/>
  <c r="C1622" i="12"/>
  <c r="D1173" i="12"/>
  <c r="C1173" i="12"/>
  <c r="D160" i="12"/>
  <c r="C160" i="12"/>
  <c r="D1737" i="12"/>
  <c r="C1737" i="12"/>
  <c r="D1550" i="12"/>
  <c r="C1550" i="12"/>
  <c r="D1176" i="12"/>
  <c r="C1176" i="12"/>
  <c r="D1441" i="12"/>
  <c r="C1441" i="12"/>
  <c r="F1441" i="12" s="1"/>
  <c r="D2087" i="12"/>
  <c r="C2087" i="12"/>
  <c r="D1692" i="12"/>
  <c r="C1692" i="12"/>
  <c r="D1367" i="12"/>
  <c r="C1367" i="12"/>
  <c r="D1585" i="12"/>
  <c r="C1585" i="12"/>
  <c r="D370" i="12"/>
  <c r="C370" i="12"/>
  <c r="D1781" i="12"/>
  <c r="C1781" i="12"/>
  <c r="D614" i="12"/>
  <c r="C614" i="12"/>
  <c r="D1919" i="12"/>
  <c r="C1919" i="12"/>
  <c r="D819" i="12"/>
  <c r="C819" i="12"/>
  <c r="D2056" i="12"/>
  <c r="C2056" i="12"/>
  <c r="D270" i="12"/>
  <c r="C270" i="12"/>
  <c r="D1159" i="12"/>
  <c r="C1159" i="12"/>
  <c r="D1351" i="12"/>
  <c r="C1351" i="12"/>
  <c r="D1396" i="12"/>
  <c r="C1396" i="12"/>
  <c r="D2049" i="12"/>
  <c r="C2049" i="12"/>
  <c r="D1536" i="12"/>
  <c r="C1536" i="12"/>
  <c r="D750" i="12"/>
  <c r="C750" i="12"/>
  <c r="D1354" i="12"/>
  <c r="C1354" i="12"/>
  <c r="D707" i="12"/>
  <c r="C707" i="12"/>
  <c r="D787" i="12"/>
  <c r="C787" i="12"/>
  <c r="D1177" i="12"/>
  <c r="C1177" i="12"/>
  <c r="D1229" i="12"/>
  <c r="C1229" i="12"/>
  <c r="D1663" i="12"/>
  <c r="C1663" i="12"/>
  <c r="D663" i="12"/>
  <c r="C663" i="12"/>
  <c r="D1664" i="12"/>
  <c r="C1664" i="12"/>
  <c r="D991" i="12"/>
  <c r="C991" i="12"/>
  <c r="D1893" i="12"/>
  <c r="C1893" i="12"/>
  <c r="D439" i="12"/>
  <c r="C439" i="12"/>
  <c r="D942" i="12"/>
  <c r="C942" i="12"/>
  <c r="D745" i="12"/>
  <c r="C745" i="12"/>
  <c r="D1570" i="12"/>
  <c r="C1570" i="12"/>
  <c r="D1106" i="12"/>
  <c r="C1106" i="12"/>
  <c r="D620" i="12"/>
  <c r="C620" i="12"/>
  <c r="D1939" i="12"/>
  <c r="C1939" i="12"/>
  <c r="D1394" i="12"/>
  <c r="C1394" i="12"/>
  <c r="D715" i="12"/>
  <c r="C715" i="12"/>
  <c r="D1014" i="12"/>
  <c r="C1014" i="12"/>
  <c r="D1335" i="12"/>
  <c r="C1335" i="12"/>
  <c r="D1583" i="12"/>
  <c r="C1583" i="12"/>
  <c r="D1557" i="12"/>
  <c r="C1557" i="12"/>
  <c r="D770" i="12"/>
  <c r="C770" i="12"/>
  <c r="D1907" i="12"/>
  <c r="C1907" i="12"/>
  <c r="D1307" i="12"/>
  <c r="C1307" i="12"/>
  <c r="D2041" i="12"/>
  <c r="C2041" i="12"/>
  <c r="D743" i="12"/>
  <c r="C743" i="12"/>
  <c r="D808" i="12"/>
  <c r="C808" i="12"/>
  <c r="D777" i="12"/>
  <c r="C777" i="12"/>
  <c r="D1175" i="12"/>
  <c r="C1175" i="12"/>
  <c r="D1070" i="12"/>
  <c r="C1070" i="12"/>
  <c r="D814" i="12"/>
  <c r="C814" i="12"/>
  <c r="D2083" i="12"/>
  <c r="C2083" i="12"/>
  <c r="D364" i="12"/>
  <c r="C364" i="12"/>
  <c r="D1950" i="12"/>
  <c r="C1950" i="12"/>
  <c r="D1435" i="12"/>
  <c r="C1435" i="12"/>
  <c r="F1435" i="12" s="1"/>
  <c r="D1044" i="12"/>
  <c r="C1044" i="12"/>
  <c r="D236" i="12"/>
  <c r="C236" i="12"/>
  <c r="D116" i="12"/>
  <c r="C116" i="12"/>
  <c r="D374" i="12"/>
  <c r="C374" i="12"/>
  <c r="D1451" i="12"/>
  <c r="C1451" i="12"/>
  <c r="D780" i="12"/>
  <c r="C780" i="12"/>
  <c r="D1764" i="12"/>
  <c r="C1764" i="12"/>
  <c r="D138" i="12"/>
  <c r="C138" i="12"/>
  <c r="D757" i="12"/>
  <c r="C757" i="12"/>
  <c r="D840" i="12"/>
  <c r="C840" i="12"/>
  <c r="D1914" i="12"/>
  <c r="C1914" i="12"/>
  <c r="D774" i="12"/>
  <c r="C774" i="12"/>
  <c r="D1561" i="12"/>
  <c r="C1561" i="12"/>
  <c r="D341" i="12"/>
  <c r="C341" i="12"/>
  <c r="D1785" i="12"/>
  <c r="C1785" i="12"/>
  <c r="D1750" i="12"/>
  <c r="C1750" i="12"/>
  <c r="D2100" i="12"/>
  <c r="C2100" i="12"/>
  <c r="F2100" i="12" s="1"/>
  <c r="D691" i="12"/>
  <c r="C691" i="12"/>
  <c r="D40" i="12"/>
  <c r="C40" i="12"/>
  <c r="D1946" i="12"/>
  <c r="C1946" i="12"/>
  <c r="D1848" i="12"/>
  <c r="C1848" i="12"/>
  <c r="D2080" i="12"/>
  <c r="C2080" i="12"/>
  <c r="D731" i="12"/>
  <c r="C731" i="12"/>
  <c r="D1897" i="12"/>
  <c r="C1897" i="12"/>
  <c r="D88" i="12"/>
  <c r="C88" i="12"/>
  <c r="D1878" i="12"/>
  <c r="C1878" i="12"/>
  <c r="D1035" i="12"/>
  <c r="C1035" i="12"/>
  <c r="D724" i="12"/>
  <c r="C724" i="12"/>
  <c r="D1850" i="12"/>
  <c r="C1850" i="12"/>
  <c r="D235" i="12"/>
  <c r="C235" i="12"/>
  <c r="D1180" i="12"/>
  <c r="C1180" i="12"/>
  <c r="D2089" i="12"/>
  <c r="C2089" i="12"/>
  <c r="D508" i="12"/>
  <c r="C508" i="12"/>
  <c r="D1237" i="12"/>
  <c r="C1237" i="12"/>
  <c r="D784" i="12"/>
  <c r="C784" i="12"/>
  <c r="D1455" i="12"/>
  <c r="C1455" i="12"/>
  <c r="D751" i="12"/>
  <c r="C751" i="12"/>
  <c r="D1490" i="12"/>
  <c r="C1490" i="12"/>
  <c r="D263" i="12"/>
  <c r="C263" i="12"/>
  <c r="D373" i="12"/>
  <c r="C373" i="12"/>
  <c r="D2094" i="12"/>
  <c r="C2094" i="12"/>
  <c r="F2094" i="12" s="1"/>
  <c r="D1395" i="12"/>
  <c r="C1395" i="12"/>
  <c r="D2079" i="12"/>
  <c r="C2079" i="12"/>
  <c r="F2079" i="12" s="1"/>
  <c r="D1182" i="12"/>
  <c r="C1182" i="12"/>
  <c r="D1410" i="12"/>
  <c r="C1410" i="12"/>
  <c r="D759" i="12"/>
  <c r="C759" i="12"/>
  <c r="D1161" i="12"/>
  <c r="C1161" i="12"/>
  <c r="D551" i="12"/>
  <c r="C551" i="12"/>
  <c r="D1779" i="12"/>
  <c r="C1779" i="12"/>
  <c r="D1375" i="12"/>
  <c r="C1375" i="12"/>
  <c r="D1430" i="12"/>
  <c r="C1430" i="12"/>
  <c r="D1387" i="12"/>
  <c r="C1387" i="12"/>
  <c r="D284" i="12"/>
  <c r="C284" i="12"/>
  <c r="D1032" i="12"/>
  <c r="C1032" i="12"/>
  <c r="D1763" i="12"/>
  <c r="C1763" i="12"/>
  <c r="D391" i="12"/>
  <c r="C391" i="12"/>
  <c r="D1169" i="12"/>
  <c r="C1169" i="12"/>
  <c r="D835" i="12"/>
  <c r="C835" i="12"/>
  <c r="D1794" i="12"/>
  <c r="C1794" i="12"/>
  <c r="D708" i="12"/>
  <c r="C708" i="12"/>
  <c r="D1535" i="12"/>
  <c r="C1535" i="12"/>
  <c r="D1448" i="12"/>
  <c r="C1448" i="12"/>
  <c r="D1388" i="12"/>
  <c r="C1388" i="12"/>
  <c r="D842" i="12"/>
  <c r="C842" i="12"/>
  <c r="D763" i="12"/>
  <c r="C763" i="12"/>
  <c r="F763" i="12" s="1"/>
  <c r="D1941" i="12"/>
  <c r="C1941" i="12"/>
  <c r="D1910" i="12"/>
  <c r="C1910" i="12"/>
  <c r="D331" i="12"/>
  <c r="C331" i="12"/>
  <c r="D1352" i="12"/>
  <c r="C1352" i="12"/>
  <c r="D1130" i="12"/>
  <c r="C1130" i="12"/>
  <c r="D1584" i="12"/>
  <c r="C1584" i="12"/>
  <c r="D1600" i="12"/>
  <c r="C1600" i="12"/>
  <c r="D2086" i="12"/>
  <c r="C2086" i="12"/>
  <c r="D702" i="12"/>
  <c r="C702" i="12"/>
  <c r="D1356" i="12"/>
  <c r="C1356" i="12"/>
  <c r="D376" i="12"/>
  <c r="C376" i="12"/>
  <c r="F376" i="12" s="1"/>
  <c r="D1071" i="12"/>
  <c r="C1071" i="12"/>
  <c r="D593" i="12"/>
  <c r="C593" i="12"/>
  <c r="D1147" i="12"/>
  <c r="C1147" i="12"/>
  <c r="D1010" i="12"/>
  <c r="C1010" i="12"/>
  <c r="D826" i="12"/>
  <c r="C826" i="12"/>
  <c r="D1912" i="12"/>
  <c r="C1912" i="12"/>
  <c r="D1593" i="12"/>
  <c r="C1593" i="12"/>
  <c r="D1954" i="12"/>
  <c r="C1954" i="12"/>
  <c r="D381" i="12"/>
  <c r="C381" i="12"/>
  <c r="D152" i="12"/>
  <c r="C152" i="12"/>
  <c r="D1576" i="12"/>
  <c r="C1576" i="12"/>
  <c r="D832" i="12"/>
  <c r="C832" i="12"/>
  <c r="D1742" i="12"/>
  <c r="C1742" i="12"/>
  <c r="D1548" i="12"/>
  <c r="C1548" i="12"/>
  <c r="D1101" i="12"/>
  <c r="C1101" i="12"/>
  <c r="D894" i="12"/>
  <c r="C894" i="12"/>
  <c r="D1190" i="12"/>
  <c r="C1190" i="12"/>
  <c r="F1190" i="12" s="1"/>
  <c r="D565" i="12"/>
  <c r="C565" i="12"/>
  <c r="D1259" i="12"/>
  <c r="C1259" i="12"/>
  <c r="D640" i="12"/>
  <c r="C640" i="12"/>
  <c r="D1470" i="12"/>
  <c r="C1470" i="12"/>
  <c r="D1039" i="12"/>
  <c r="C1039" i="12"/>
  <c r="D1400" i="12"/>
  <c r="C1400" i="12"/>
  <c r="D1945" i="12"/>
  <c r="C1945" i="12"/>
  <c r="D1449" i="12"/>
  <c r="C1449" i="12"/>
  <c r="D1940" i="12"/>
  <c r="C1940" i="12"/>
  <c r="D1824" i="12"/>
  <c r="C1824" i="12"/>
  <c r="D1045" i="12"/>
  <c r="C1045" i="12"/>
  <c r="D2073" i="12"/>
  <c r="C2073" i="12"/>
  <c r="D874" i="12"/>
  <c r="C874" i="12"/>
  <c r="D1424" i="12"/>
  <c r="C1424" i="12"/>
  <c r="D810" i="12"/>
  <c r="C810" i="12"/>
  <c r="D1200" i="12"/>
  <c r="C1200" i="12"/>
  <c r="D2106" i="12"/>
  <c r="C2106" i="12"/>
  <c r="G2106" i="12" s="1"/>
  <c r="D2101" i="12"/>
  <c r="C2101" i="12"/>
  <c r="D675" i="12"/>
  <c r="C675" i="12"/>
  <c r="D956" i="12"/>
  <c r="C956" i="12"/>
  <c r="D717" i="12"/>
  <c r="C717" i="12"/>
  <c r="D2055" i="12"/>
  <c r="C2055" i="12"/>
  <c r="D1556" i="12"/>
  <c r="C1556" i="12"/>
  <c r="D307" i="12"/>
  <c r="C307" i="12"/>
  <c r="D356" i="12"/>
  <c r="C356" i="12"/>
  <c r="D93" i="12"/>
  <c r="C93" i="12"/>
  <c r="D1162" i="12"/>
  <c r="C1162" i="12"/>
  <c r="D1386" i="12"/>
  <c r="C1386" i="12"/>
  <c r="D1791" i="12"/>
  <c r="C1791" i="12"/>
  <c r="D1508" i="12"/>
  <c r="C1508" i="12"/>
  <c r="D1549" i="12"/>
  <c r="C1549" i="12"/>
  <c r="F1549" i="12" s="1"/>
  <c r="D1378" i="12"/>
  <c r="C1378" i="12"/>
  <c r="D1774" i="12"/>
  <c r="C1774" i="12"/>
  <c r="D1017" i="12"/>
  <c r="C1017" i="12"/>
  <c r="D1420" i="12"/>
  <c r="C1420" i="12"/>
  <c r="D1699" i="12"/>
  <c r="C1699" i="12"/>
  <c r="D2028" i="12"/>
  <c r="I2028" i="12" s="1"/>
  <c r="C2028" i="12"/>
  <c r="D1504" i="12"/>
  <c r="C1504" i="12"/>
  <c r="D383" i="12"/>
  <c r="C383" i="12"/>
  <c r="D977" i="12"/>
  <c r="C977" i="12"/>
  <c r="D1757" i="12"/>
  <c r="C1757" i="12"/>
  <c r="D1016" i="12"/>
  <c r="C1016" i="12"/>
  <c r="D764" i="12"/>
  <c r="C764" i="12"/>
  <c r="D1413" i="12"/>
  <c r="C1413" i="12"/>
  <c r="D833" i="12"/>
  <c r="C833" i="12"/>
  <c r="D662" i="12"/>
  <c r="C662" i="12"/>
  <c r="D1300" i="12"/>
  <c r="C1300" i="12"/>
  <c r="D827" i="12"/>
  <c r="C827" i="12"/>
  <c r="D1567" i="12"/>
  <c r="C1567" i="12"/>
  <c r="D1170" i="12"/>
  <c r="C1170" i="12"/>
  <c r="D1436" i="12"/>
  <c r="C1436" i="12"/>
  <c r="D1575" i="12"/>
  <c r="C1575" i="12"/>
  <c r="D1758" i="12"/>
  <c r="C1758" i="12"/>
  <c r="D834" i="12"/>
  <c r="C834" i="12"/>
  <c r="D1812" i="12"/>
  <c r="C1812" i="12"/>
  <c r="D1401" i="12"/>
  <c r="C1401" i="12"/>
  <c r="D328" i="12"/>
  <c r="C328" i="12"/>
  <c r="F328" i="12" s="1"/>
  <c r="D1442" i="12"/>
  <c r="C1442" i="12"/>
  <c r="D841" i="12"/>
  <c r="C841" i="12"/>
  <c r="D1372" i="12"/>
  <c r="C1372" i="12"/>
  <c r="D1087" i="12"/>
  <c r="C1087" i="12"/>
  <c r="D1371" i="12"/>
  <c r="C1371" i="12"/>
  <c r="D726" i="12"/>
  <c r="C726" i="12"/>
  <c r="D1650" i="12"/>
  <c r="C1650" i="12"/>
  <c r="D579" i="12"/>
  <c r="C579" i="12"/>
  <c r="D1756" i="12"/>
  <c r="C1756" i="12"/>
  <c r="D1528" i="12"/>
  <c r="C1528" i="12"/>
  <c r="D843" i="12"/>
  <c r="C843" i="12"/>
  <c r="D1286" i="12"/>
  <c r="C1286" i="12"/>
  <c r="D985" i="12"/>
  <c r="C985" i="12"/>
  <c r="D1009" i="12"/>
  <c r="C1009" i="12"/>
  <c r="D2099" i="12"/>
  <c r="C2099" i="12"/>
  <c r="D1649" i="12"/>
  <c r="C1649" i="12"/>
  <c r="D151" i="12"/>
  <c r="C151" i="12"/>
  <c r="D1077" i="12"/>
  <c r="C1077" i="12"/>
  <c r="D813" i="12"/>
  <c r="C813" i="12"/>
  <c r="D1144" i="12"/>
  <c r="C1144" i="12"/>
  <c r="D1534" i="12"/>
  <c r="C1534" i="12"/>
  <c r="D1795" i="12"/>
  <c r="C1795" i="12"/>
  <c r="D828" i="12"/>
  <c r="C828" i="12"/>
  <c r="D1488" i="12"/>
  <c r="C1488" i="12"/>
  <c r="D607" i="12"/>
  <c r="C607" i="12"/>
  <c r="D725" i="12"/>
  <c r="C725" i="12"/>
  <c r="D1564" i="12"/>
  <c r="C1564" i="12"/>
  <c r="D2075" i="12"/>
  <c r="C2075" i="12"/>
  <c r="D660" i="12"/>
  <c r="C660" i="12"/>
  <c r="D1086" i="12"/>
  <c r="C1086" i="12"/>
  <c r="D1554" i="12"/>
  <c r="C1554" i="12"/>
  <c r="D1911" i="12"/>
  <c r="C1911" i="12"/>
  <c r="F1911" i="12" s="1"/>
  <c r="D65" i="12"/>
  <c r="C65" i="12"/>
  <c r="D1444" i="12"/>
  <c r="C1444" i="12"/>
  <c r="D1178" i="12"/>
  <c r="C1178" i="12"/>
  <c r="D372" i="12"/>
  <c r="C372" i="12"/>
  <c r="D1900" i="12"/>
  <c r="C1900" i="12"/>
  <c r="D853" i="12"/>
  <c r="C853" i="12"/>
  <c r="D993" i="12"/>
  <c r="C993" i="12"/>
  <c r="D1773" i="12"/>
  <c r="C1773" i="12"/>
  <c r="D1046" i="12"/>
  <c r="C1046" i="12"/>
  <c r="D971" i="12"/>
  <c r="C971" i="12"/>
  <c r="D1555" i="12"/>
  <c r="C1555" i="12"/>
  <c r="D1712" i="12"/>
  <c r="C1712" i="12"/>
  <c r="F1712" i="12" s="1"/>
  <c r="D337" i="12"/>
  <c r="C337" i="12"/>
  <c r="D1321" i="12"/>
  <c r="C1321" i="12"/>
  <c r="D1971" i="12"/>
  <c r="C1971" i="12"/>
  <c r="D1127" i="12"/>
  <c r="C1127" i="12"/>
  <c r="D1746" i="12"/>
  <c r="C1746" i="12"/>
  <c r="D1904" i="12"/>
  <c r="C1904" i="12"/>
  <c r="F1904" i="12" s="1"/>
  <c r="D1142" i="12"/>
  <c r="C1142" i="12"/>
  <c r="D1374" i="12"/>
  <c r="C1374" i="12"/>
  <c r="D300" i="12"/>
  <c r="C300" i="12"/>
  <c r="D1072" i="12"/>
  <c r="C1072" i="12"/>
  <c r="F1072" i="12" s="1"/>
  <c r="D1243" i="12"/>
  <c r="C1243" i="12"/>
  <c r="F1243" i="12" s="1"/>
  <c r="D1568" i="12"/>
  <c r="C1568" i="12"/>
  <c r="D815" i="12"/>
  <c r="C815" i="12"/>
  <c r="D1063" i="12"/>
  <c r="C1063" i="12"/>
  <c r="D1759" i="12"/>
  <c r="C1759" i="12"/>
  <c r="D1691" i="12"/>
  <c r="C1691" i="12"/>
  <c r="F1691" i="12" s="1"/>
  <c r="D1373" i="12"/>
  <c r="C1373" i="12"/>
  <c r="D1028" i="12"/>
  <c r="C1028" i="12"/>
  <c r="D1095" i="12"/>
  <c r="C1095" i="12"/>
  <c r="D340" i="12"/>
  <c r="C340" i="12"/>
  <c r="D2088" i="12"/>
  <c r="C2088" i="12"/>
  <c r="D756" i="12"/>
  <c r="C756" i="12"/>
  <c r="D1203" i="12"/>
  <c r="C1203" i="12"/>
  <c r="D1073" i="12"/>
  <c r="C1073" i="12"/>
  <c r="D249" i="12"/>
  <c r="C249" i="12"/>
  <c r="D1030" i="12"/>
  <c r="C1030" i="12"/>
  <c r="D643" i="12"/>
  <c r="C643" i="12"/>
  <c r="D646" i="12"/>
  <c r="C646" i="12"/>
  <c r="D1021" i="12"/>
  <c r="C1021" i="12"/>
  <c r="D1191" i="12"/>
  <c r="C1191" i="12"/>
  <c r="D1193" i="12"/>
  <c r="C1193" i="12"/>
  <c r="D696" i="12"/>
  <c r="C696" i="12"/>
  <c r="D367" i="12"/>
  <c r="C367" i="12"/>
  <c r="D657" i="12"/>
  <c r="C657" i="12"/>
  <c r="D1171" i="12"/>
  <c r="C1171" i="12"/>
  <c r="D523" i="12"/>
  <c r="C523" i="12"/>
  <c r="D922" i="12"/>
  <c r="C922" i="12"/>
  <c r="D1113" i="12"/>
  <c r="C1113" i="12"/>
  <c r="D795" i="12"/>
  <c r="C795" i="12"/>
  <c r="D901" i="12"/>
  <c r="C901" i="12"/>
  <c r="D1643" i="12"/>
  <c r="C1643" i="12"/>
  <c r="D1036" i="12"/>
  <c r="C1036" i="12"/>
  <c r="D1855" i="12"/>
  <c r="C1855" i="12"/>
  <c r="D647" i="12"/>
  <c r="C647" i="12"/>
  <c r="D1140" i="12"/>
  <c r="C1140" i="12"/>
  <c r="D741" i="12"/>
  <c r="C741" i="12"/>
  <c r="D678" i="12"/>
  <c r="C678" i="12"/>
  <c r="D818" i="12"/>
  <c r="C818" i="12"/>
  <c r="D1313" i="12"/>
  <c r="C1313" i="12"/>
  <c r="D60" i="12"/>
  <c r="C60" i="12"/>
  <c r="D1172" i="12"/>
  <c r="C1172" i="12"/>
  <c r="D1847" i="12"/>
  <c r="C1847" i="12"/>
  <c r="F1847" i="12" s="1"/>
  <c r="D778" i="12"/>
  <c r="C778" i="12"/>
  <c r="D1920" i="12"/>
  <c r="C1920" i="12"/>
  <c r="D25" i="12"/>
  <c r="C25" i="12"/>
  <c r="D1589" i="12"/>
  <c r="C1589" i="12"/>
  <c r="D458" i="12"/>
  <c r="C458" i="12"/>
  <c r="D1341" i="12"/>
  <c r="C1341" i="12"/>
  <c r="D1088" i="12"/>
  <c r="C1088" i="12"/>
  <c r="D797" i="12"/>
  <c r="C797" i="12"/>
  <c r="D1379" i="12"/>
  <c r="C1379" i="12"/>
  <c r="D1185" i="12"/>
  <c r="C1185" i="12"/>
  <c r="D1346" i="12"/>
  <c r="C1346" i="12"/>
  <c r="D1334" i="12"/>
  <c r="C1334" i="12"/>
  <c r="D1415" i="12"/>
  <c r="C1415" i="12"/>
  <c r="D1107" i="12"/>
  <c r="C1107" i="12"/>
  <c r="D1015" i="12"/>
  <c r="C1015" i="12"/>
  <c r="D1327" i="12"/>
  <c r="C1327" i="12"/>
  <c r="D258" i="12"/>
  <c r="C258" i="12"/>
  <c r="D346" i="12"/>
  <c r="C346" i="12"/>
  <c r="D736" i="12"/>
  <c r="C736" i="12"/>
  <c r="D997" i="12"/>
  <c r="C997" i="12"/>
  <c r="D301" i="12"/>
  <c r="C301" i="12"/>
  <c r="D1037" i="12"/>
  <c r="C1037" i="12"/>
  <c r="D229" i="12"/>
  <c r="C229" i="12"/>
  <c r="D1003" i="12"/>
  <c r="C1003" i="12"/>
  <c r="D1752" i="12"/>
  <c r="C1752" i="12"/>
  <c r="D785" i="12"/>
  <c r="C785" i="12"/>
  <c r="D17" i="12"/>
  <c r="C17" i="12"/>
  <c r="D949" i="12"/>
  <c r="C949" i="12"/>
  <c r="D1052" i="12"/>
  <c r="C1052" i="12"/>
  <c r="D243" i="12"/>
  <c r="C243" i="12"/>
  <c r="D29" i="12"/>
  <c r="C29" i="12"/>
  <c r="D1403" i="12"/>
  <c r="C1403" i="12"/>
  <c r="D848" i="12"/>
  <c r="C848" i="12"/>
  <c r="D1183" i="12"/>
  <c r="C1183" i="12"/>
  <c r="D1629" i="12"/>
  <c r="C1629" i="12"/>
  <c r="D685" i="12"/>
  <c r="C685" i="12"/>
  <c r="D1553" i="12"/>
  <c r="C1553" i="12"/>
  <c r="D650" i="12"/>
  <c r="C650" i="12"/>
  <c r="D1221" i="12"/>
  <c r="C1221" i="12"/>
  <c r="F1221" i="12" s="1"/>
  <c r="D20" i="12"/>
  <c r="C20" i="12"/>
  <c r="D1563" i="12"/>
  <c r="C1563" i="12"/>
  <c r="D1306" i="12"/>
  <c r="C1306" i="12"/>
  <c r="D489" i="12"/>
  <c r="C489" i="12"/>
  <c r="D1511" i="12"/>
  <c r="C1511" i="12"/>
  <c r="D1713" i="12"/>
  <c r="C1713" i="12"/>
  <c r="D1258" i="12"/>
  <c r="C1258" i="12"/>
  <c r="D1018" i="12"/>
  <c r="C1018" i="12"/>
  <c r="D66" i="12"/>
  <c r="C66" i="12"/>
  <c r="D413" i="12"/>
  <c r="C413" i="12"/>
  <c r="D318" i="12"/>
  <c r="C318" i="12"/>
  <c r="D336" i="12"/>
  <c r="C336" i="12"/>
  <c r="D2063" i="12"/>
  <c r="C2063" i="12"/>
  <c r="F2063" i="12" s="1"/>
  <c r="D137" i="12"/>
  <c r="C137" i="12"/>
  <c r="D665" i="12"/>
  <c r="C665" i="12"/>
  <c r="D1621" i="12"/>
  <c r="C1621" i="12"/>
  <c r="D1143" i="12"/>
  <c r="C1143" i="12"/>
  <c r="D1736" i="12"/>
  <c r="C1736" i="12"/>
  <c r="D1569" i="12"/>
  <c r="C1569" i="12"/>
  <c r="F1569" i="12" s="1"/>
  <c r="D1529" i="12"/>
  <c r="C1529" i="12"/>
  <c r="D281" i="12"/>
  <c r="C281" i="12"/>
  <c r="D187" i="12"/>
  <c r="C187" i="12"/>
  <c r="D1731" i="12"/>
  <c r="C1731" i="12"/>
  <c r="D1501" i="12"/>
  <c r="C1501" i="12"/>
  <c r="D1031" i="12"/>
  <c r="C1031" i="12"/>
  <c r="D1157" i="12"/>
  <c r="C1157" i="12"/>
  <c r="D950" i="12"/>
  <c r="C950" i="12"/>
  <c r="D1220" i="12"/>
  <c r="C1220" i="12"/>
  <c r="D767" i="12"/>
  <c r="C767" i="12"/>
  <c r="D1765" i="12"/>
  <c r="C1765" i="12"/>
  <c r="D1992" i="12"/>
  <c r="C1992" i="12"/>
  <c r="D36" i="12"/>
  <c r="C36" i="12"/>
  <c r="D483" i="12"/>
  <c r="C483" i="12"/>
  <c r="D970" i="12"/>
  <c r="C970" i="12"/>
  <c r="D766" i="12"/>
  <c r="C766" i="12"/>
  <c r="D1022" i="12"/>
  <c r="C1022" i="12"/>
  <c r="D332" i="12"/>
  <c r="C332" i="12"/>
  <c r="D1743" i="12"/>
  <c r="C1743" i="12"/>
  <c r="D1891" i="12"/>
  <c r="C1891" i="12"/>
  <c r="D1739" i="12"/>
  <c r="C1739" i="12"/>
  <c r="D1751" i="12"/>
  <c r="C1751" i="12"/>
  <c r="D2095" i="12"/>
  <c r="C2095" i="12"/>
  <c r="D1192" i="12"/>
  <c r="C1192" i="12"/>
  <c r="D1213" i="12"/>
  <c r="C1213" i="12"/>
  <c r="D215" i="12"/>
  <c r="C215" i="12"/>
  <c r="D1211" i="12"/>
  <c r="C1211" i="12"/>
  <c r="D895" i="12"/>
  <c r="C895" i="12"/>
  <c r="D432" i="12"/>
  <c r="C432" i="12"/>
  <c r="D618" i="12"/>
  <c r="C618" i="12"/>
  <c r="D1184" i="12"/>
  <c r="C1184" i="12"/>
  <c r="D679" i="12"/>
  <c r="C679" i="12"/>
  <c r="D447" i="12"/>
  <c r="C447" i="12"/>
  <c r="D1053" i="12"/>
  <c r="C1053" i="12"/>
  <c r="D1210" i="12"/>
  <c r="C1210" i="12"/>
  <c r="D371" i="12"/>
  <c r="C371" i="12"/>
  <c r="D1353" i="12"/>
  <c r="C1353" i="12"/>
  <c r="D1642" i="12"/>
  <c r="C1642" i="12"/>
  <c r="G1642" i="12" s="1"/>
  <c r="D798" i="12"/>
  <c r="C798" i="12"/>
  <c r="D786" i="12"/>
  <c r="C786" i="12"/>
  <c r="D1154" i="12"/>
  <c r="C1154" i="12"/>
  <c r="D682" i="12"/>
  <c r="C682" i="12"/>
  <c r="D936" i="12"/>
  <c r="C936" i="12"/>
  <c r="D1029" i="12"/>
  <c r="C1029" i="12"/>
  <c r="D1924" i="12"/>
  <c r="C1924" i="12"/>
  <c r="D1615" i="12"/>
  <c r="C1615" i="12"/>
  <c r="D908" i="12"/>
  <c r="C908" i="12"/>
  <c r="D1138" i="12"/>
  <c r="C1138" i="12"/>
  <c r="D694" i="12"/>
  <c r="C694" i="12"/>
  <c r="D6" i="12"/>
  <c r="C6" i="12"/>
  <c r="D444" i="12"/>
  <c r="C444" i="12"/>
  <c r="D492" i="12"/>
  <c r="C492" i="12"/>
  <c r="D1024" i="12"/>
  <c r="C1024" i="12"/>
  <c r="D1357" i="12"/>
  <c r="C1357" i="12"/>
  <c r="D1224" i="12"/>
  <c r="C1224" i="12"/>
  <c r="D455" i="12"/>
  <c r="C455" i="12"/>
  <c r="D1825" i="12"/>
  <c r="C1825" i="12"/>
  <c r="F1825" i="12" s="1"/>
  <c r="D1345" i="12"/>
  <c r="C1345" i="12"/>
  <c r="D1581" i="12"/>
  <c r="C1581" i="12"/>
  <c r="D1207" i="12"/>
  <c r="C1207" i="12"/>
  <c r="D1421" i="12"/>
  <c r="C1421" i="12"/>
  <c r="F1421" i="12" s="1"/>
  <c r="D1011" i="12"/>
  <c r="C1011" i="12"/>
  <c r="D28" i="12"/>
  <c r="C28" i="12"/>
  <c r="D1342" i="12"/>
  <c r="C1342" i="12"/>
  <c r="D1925" i="12"/>
  <c r="C1925" i="12"/>
  <c r="D16" i="12"/>
  <c r="C16" i="12"/>
  <c r="F16" i="12" s="1"/>
  <c r="D1671" i="12"/>
  <c r="C1671" i="12"/>
  <c r="D2014" i="12"/>
  <c r="C2014" i="12"/>
  <c r="D484" i="12"/>
  <c r="C484" i="12"/>
  <c r="D468" i="12"/>
  <c r="C468" i="12"/>
  <c r="D613" i="12"/>
  <c r="C613" i="12"/>
  <c r="D699" i="12"/>
  <c r="C699" i="12"/>
  <c r="F699" i="12" s="1"/>
  <c r="D674" i="12"/>
  <c r="C674" i="12"/>
  <c r="D550" i="12"/>
  <c r="C550" i="12"/>
  <c r="D34" i="12"/>
  <c r="C34" i="12"/>
  <c r="D1196" i="12"/>
  <c r="C1196" i="12"/>
  <c r="D1219" i="12"/>
  <c r="C1219" i="12"/>
  <c r="F1219" i="12" s="1"/>
  <c r="D1717" i="12"/>
  <c r="C1717" i="12"/>
  <c r="D1602" i="12"/>
  <c r="C1602" i="12"/>
  <c r="D516" i="12"/>
  <c r="C516" i="12"/>
  <c r="D145" i="12"/>
  <c r="C145" i="12"/>
  <c r="D744" i="12"/>
  <c r="C744" i="12"/>
  <c r="D1465" i="12"/>
  <c r="C1465" i="12"/>
  <c r="D500" i="12"/>
  <c r="C500" i="12"/>
  <c r="D1590" i="12"/>
  <c r="C1590" i="12"/>
  <c r="D2068" i="12"/>
  <c r="C2068" i="12"/>
  <c r="F2068" i="12" s="1"/>
  <c r="D1898" i="12"/>
  <c r="C1898" i="12"/>
  <c r="D1105" i="12"/>
  <c r="C1105" i="12"/>
  <c r="D2021" i="12"/>
  <c r="C2021" i="12"/>
  <c r="D1953" i="12"/>
  <c r="C1953" i="12"/>
  <c r="G1953" i="12" s="1"/>
  <c r="D1008" i="12"/>
  <c r="C1008" i="12"/>
  <c r="D1708" i="12"/>
  <c r="C1708" i="12"/>
  <c r="D329" i="12"/>
  <c r="C329" i="12"/>
  <c r="D1830" i="12"/>
  <c r="C1830" i="12"/>
  <c r="D1606" i="12"/>
  <c r="C1606" i="12"/>
  <c r="D887" i="12"/>
  <c r="C887" i="12"/>
  <c r="D490" i="12"/>
  <c r="C490" i="12"/>
  <c r="D1002" i="12"/>
  <c r="C1002" i="12"/>
  <c r="D2067" i="12"/>
  <c r="C2067" i="12"/>
  <c r="D1214" i="12"/>
  <c r="C1214" i="12"/>
  <c r="D1605" i="12"/>
  <c r="C1605" i="12"/>
  <c r="D600" i="12"/>
  <c r="C600" i="12"/>
  <c r="D166" i="12"/>
  <c r="C166" i="12"/>
  <c r="D1000" i="12"/>
  <c r="C1000" i="12"/>
  <c r="D875" i="12"/>
  <c r="C875" i="12"/>
  <c r="D1497" i="12"/>
  <c r="C1497" i="12"/>
  <c r="D700" i="12"/>
  <c r="C700" i="12"/>
  <c r="D1876" i="12"/>
  <c r="C1876" i="12"/>
  <c r="D558" i="12"/>
  <c r="C558" i="12"/>
  <c r="D1007" i="12"/>
  <c r="C1007" i="12"/>
  <c r="D1152" i="12"/>
  <c r="C1152" i="12"/>
  <c r="D1366" i="12"/>
  <c r="C1366" i="12"/>
  <c r="D1236" i="12"/>
  <c r="C1236" i="12"/>
  <c r="D180" i="12"/>
  <c r="C180" i="12"/>
  <c r="D1849" i="12"/>
  <c r="C1849" i="12"/>
  <c r="D1179" i="12"/>
  <c r="C1179" i="12"/>
  <c r="D996" i="12"/>
  <c r="C996" i="12"/>
  <c r="D30" i="12"/>
  <c r="C30" i="12"/>
  <c r="D2058" i="12"/>
  <c r="C2058" i="12"/>
  <c r="D144" i="12"/>
  <c r="C144" i="12"/>
  <c r="D1402" i="12"/>
  <c r="C1402" i="12"/>
  <c r="D1245" i="12"/>
  <c r="C1245" i="12"/>
  <c r="D1721" i="12"/>
  <c r="C1721" i="12"/>
  <c r="D1293" i="12"/>
  <c r="C1293" i="12"/>
  <c r="D357" i="12"/>
  <c r="C357" i="12"/>
  <c r="D414" i="12"/>
  <c r="C414" i="12"/>
  <c r="D80" i="12"/>
  <c r="C80" i="12"/>
  <c r="D1986" i="12"/>
  <c r="C1986" i="12"/>
  <c r="D1364" i="12"/>
  <c r="C1364" i="12"/>
  <c r="D606" i="12"/>
  <c r="C606" i="12"/>
  <c r="D1595" i="12"/>
  <c r="C1595" i="12"/>
  <c r="D497" i="12"/>
  <c r="C497" i="12"/>
  <c r="D1358" i="12"/>
  <c r="C1358" i="12"/>
  <c r="D2072" i="12"/>
  <c r="C2072" i="12"/>
  <c r="D1840" i="12"/>
  <c r="C1840" i="12"/>
  <c r="D537" i="12"/>
  <c r="C537" i="12"/>
  <c r="D438" i="12"/>
  <c r="C438" i="12"/>
  <c r="D46" i="12"/>
  <c r="C46" i="12"/>
  <c r="D1498" i="12"/>
  <c r="C1498" i="12"/>
  <c r="D1328" i="12"/>
  <c r="C1328" i="12"/>
  <c r="F1328" i="12" s="1"/>
  <c r="D1723" i="12"/>
  <c r="C1723" i="12"/>
  <c r="D1285" i="12"/>
  <c r="C1285" i="12"/>
  <c r="D1473" i="12"/>
  <c r="C1473" i="12"/>
  <c r="D1892" i="12"/>
  <c r="C1892" i="12"/>
  <c r="D1786" i="12"/>
  <c r="C1786" i="12"/>
  <c r="D15" i="12"/>
  <c r="C15" i="12"/>
  <c r="D496" i="12"/>
  <c r="C496" i="12"/>
  <c r="D1967" i="12"/>
  <c r="C1967" i="12"/>
  <c r="D964" i="12"/>
  <c r="C964" i="12"/>
  <c r="D1968" i="12"/>
  <c r="C1968" i="12"/>
  <c r="F1968" i="12" s="1"/>
  <c r="D668" i="12"/>
  <c r="C668" i="12"/>
  <c r="D1199" i="12"/>
  <c r="C1199" i="12"/>
  <c r="D571" i="12"/>
  <c r="C571" i="12"/>
  <c r="D673" i="12"/>
  <c r="C673" i="12"/>
  <c r="G673" i="12" s="1"/>
  <c r="D686" i="12"/>
  <c r="C686" i="12"/>
  <c r="D1450" i="12"/>
  <c r="C1450" i="12"/>
  <c r="D401" i="12"/>
  <c r="C401" i="12"/>
  <c r="D929" i="12"/>
  <c r="C929" i="12"/>
  <c r="D1677" i="12"/>
  <c r="C1677" i="12"/>
  <c r="D515" i="12"/>
  <c r="C515" i="12"/>
  <c r="F515" i="12" s="1"/>
  <c r="D779" i="12"/>
  <c r="C779" i="12"/>
  <c r="D360" i="12"/>
  <c r="C360" i="12"/>
  <c r="D1158" i="12"/>
  <c r="C1158" i="12"/>
  <c r="D1320" i="12"/>
  <c r="C1320" i="12"/>
  <c r="D222" i="12"/>
  <c r="C222" i="12"/>
  <c r="D1148" i="12"/>
  <c r="C1148" i="12"/>
  <c r="D1977" i="12"/>
  <c r="C1977" i="12"/>
  <c r="D1966" i="12"/>
  <c r="C1966" i="12"/>
  <c r="D265" i="12"/>
  <c r="C265" i="12"/>
  <c r="D479" i="12"/>
  <c r="C479" i="12"/>
  <c r="D572" i="12"/>
  <c r="C572" i="12"/>
  <c r="D158" i="12"/>
  <c r="C158" i="12"/>
  <c r="D915" i="12"/>
  <c r="C915" i="12"/>
  <c r="D667" i="12"/>
  <c r="C667" i="12"/>
  <c r="D850" i="12"/>
  <c r="C850" i="12"/>
  <c r="D1998" i="12"/>
  <c r="C1998" i="12"/>
  <c r="D309" i="12"/>
  <c r="C309" i="12"/>
  <c r="D1414" i="12"/>
  <c r="C1414" i="12"/>
  <c r="F1414" i="12" s="1"/>
  <c r="D1710" i="12"/>
  <c r="C1710" i="12"/>
  <c r="D1257" i="12"/>
  <c r="C1257" i="12"/>
  <c r="D98" i="12"/>
  <c r="C98" i="12"/>
  <c r="D56" i="12"/>
  <c r="C56" i="12"/>
  <c r="D1899" i="12"/>
  <c r="C1899" i="12"/>
  <c r="D695" i="12"/>
  <c r="C695" i="12"/>
  <c r="D1718" i="12"/>
  <c r="C1718" i="12"/>
  <c r="D1678" i="12"/>
  <c r="C1678" i="12"/>
  <c r="D742" i="12"/>
  <c r="C742" i="12"/>
  <c r="D462" i="12"/>
  <c r="C462" i="12"/>
  <c r="D1361" i="12"/>
  <c r="C1361" i="12"/>
  <c r="D586" i="12"/>
  <c r="C586" i="12"/>
  <c r="D592" i="12"/>
  <c r="C592" i="12"/>
  <c r="D713" i="12"/>
  <c r="C713" i="12"/>
  <c r="D380" i="12"/>
  <c r="C380" i="12"/>
  <c r="D208" i="12"/>
  <c r="C208" i="12"/>
  <c r="D1166" i="12"/>
  <c r="C1166" i="12"/>
  <c r="D297" i="12"/>
  <c r="C297" i="12"/>
  <c r="D493" i="12"/>
  <c r="C493" i="12"/>
  <c r="D461" i="12"/>
  <c r="C461" i="12"/>
  <c r="D1206" i="12"/>
  <c r="C1206" i="12"/>
  <c r="D984" i="12"/>
  <c r="C984" i="12"/>
  <c r="D1038" i="12"/>
  <c r="C1038" i="12"/>
  <c r="D311" i="12"/>
  <c r="C311" i="12"/>
  <c r="D1864" i="12"/>
  <c r="C1864" i="12"/>
  <c r="D1614" i="12"/>
  <c r="C1614" i="12"/>
  <c r="D564" i="12"/>
  <c r="C564" i="12"/>
  <c r="D499" i="12"/>
  <c r="C499" i="12"/>
  <c r="D893" i="12"/>
  <c r="C893" i="12"/>
  <c r="D854" i="12"/>
  <c r="C854" i="12"/>
  <c r="D1865" i="12"/>
  <c r="C1865" i="12"/>
  <c r="D1695" i="12"/>
  <c r="C1695" i="12"/>
  <c r="D529" i="12"/>
  <c r="C529" i="12"/>
  <c r="D64" i="12"/>
  <c r="C64" i="12"/>
  <c r="F64" i="12" s="1"/>
  <c r="D1960" i="12"/>
  <c r="C1960" i="12"/>
  <c r="D1205" i="12"/>
  <c r="C1205" i="12"/>
  <c r="D1265" i="12"/>
  <c r="C1265" i="12"/>
  <c r="D293" i="12"/>
  <c r="C293" i="12"/>
  <c r="D1081" i="12"/>
  <c r="C1081" i="12"/>
  <c r="D410" i="12"/>
  <c r="C410" i="12"/>
  <c r="D1562" i="12"/>
  <c r="C1562" i="12"/>
  <c r="D412" i="12"/>
  <c r="C412" i="12"/>
  <c r="D286" i="12"/>
  <c r="C286" i="12"/>
  <c r="D748" i="12"/>
  <c r="C748" i="12"/>
  <c r="D73" i="12"/>
  <c r="C73" i="12"/>
  <c r="D31" i="12"/>
  <c r="C31" i="12"/>
  <c r="D207" i="12"/>
  <c r="C207" i="12"/>
  <c r="D1685" i="12"/>
  <c r="C1685" i="12"/>
  <c r="D599" i="12"/>
  <c r="C599" i="12"/>
  <c r="D701" i="12"/>
  <c r="C701" i="12"/>
  <c r="D1323" i="12"/>
  <c r="C1323" i="12"/>
  <c r="D1023" i="12"/>
  <c r="C1023" i="12"/>
  <c r="D1204" i="12"/>
  <c r="C1204" i="12"/>
  <c r="D1628" i="12"/>
  <c r="C1628" i="12"/>
  <c r="D1716" i="12"/>
  <c r="C1716" i="12"/>
  <c r="D2048" i="12"/>
  <c r="C2048" i="12"/>
  <c r="D1905" i="12"/>
  <c r="C1905" i="12"/>
  <c r="D638" i="12"/>
  <c r="C638" i="12"/>
  <c r="D1251" i="12"/>
  <c r="C1251" i="12"/>
  <c r="F1251" i="12" s="1"/>
  <c r="D900" i="12"/>
  <c r="C900" i="12"/>
  <c r="D503" i="12"/>
  <c r="C503" i="12"/>
  <c r="D1061" i="12"/>
  <c r="C1061" i="12"/>
  <c r="D1994" i="12"/>
  <c r="C1994" i="12"/>
  <c r="D1439" i="12"/>
  <c r="C1439" i="12"/>
  <c r="D304" i="12"/>
  <c r="C304" i="12"/>
  <c r="D1947" i="12"/>
  <c r="C1947" i="12"/>
  <c r="F1947" i="12" s="1"/>
  <c r="D1948" i="12"/>
  <c r="C1948" i="12"/>
  <c r="D510" i="12"/>
  <c r="C510" i="12"/>
  <c r="D689" i="12"/>
  <c r="C689" i="12"/>
  <c r="D960" i="12"/>
  <c r="C960" i="12"/>
  <c r="D296" i="12"/>
  <c r="C296" i="12"/>
  <c r="D2057" i="12"/>
  <c r="C2057" i="12"/>
  <c r="D2000" i="12"/>
  <c r="C2000" i="12"/>
  <c r="D958" i="12"/>
  <c r="C958" i="12"/>
  <c r="D1588" i="12"/>
  <c r="C1588" i="12"/>
  <c r="D578" i="12"/>
  <c r="C578" i="12"/>
  <c r="D1217" i="12"/>
  <c r="C1217" i="12"/>
  <c r="D316" i="12"/>
  <c r="C316" i="12"/>
  <c r="D876" i="12"/>
  <c r="C876" i="12"/>
  <c r="D2071" i="12"/>
  <c r="C2071" i="12"/>
  <c r="D666" i="12"/>
  <c r="C666" i="12"/>
  <c r="D315" i="12"/>
  <c r="C315" i="12"/>
  <c r="D72" i="12"/>
  <c r="C72" i="12"/>
  <c r="D1707" i="12"/>
  <c r="C1707" i="12"/>
  <c r="G1707" i="12" s="1"/>
  <c r="D338" i="12"/>
  <c r="C338" i="12"/>
  <c r="D654" i="12"/>
  <c r="C654" i="12"/>
  <c r="F654" i="12" s="1"/>
  <c r="D1766" i="12"/>
  <c r="C1766" i="12"/>
  <c r="D101" i="12"/>
  <c r="C101" i="12"/>
  <c r="D1603" i="12"/>
  <c r="C1603" i="12"/>
  <c r="D1735" i="12"/>
  <c r="C1735" i="12"/>
  <c r="D272" i="12"/>
  <c r="C272" i="12"/>
  <c r="D10" i="12"/>
  <c r="C10" i="12"/>
  <c r="D1728" i="12"/>
  <c r="C1728" i="12"/>
  <c r="D1319" i="12"/>
  <c r="C1319" i="12"/>
  <c r="D2053" i="12"/>
  <c r="C2053" i="12"/>
  <c r="D398" i="12"/>
  <c r="C398" i="12"/>
  <c r="D1198" i="12"/>
  <c r="C1198" i="12"/>
  <c r="D1078" i="12"/>
  <c r="C1078" i="12"/>
  <c r="D1539" i="12"/>
  <c r="C1539" i="12"/>
  <c r="D1670" i="12"/>
  <c r="C1670" i="12"/>
  <c r="F1670" i="12" s="1"/>
  <c r="D86" i="12"/>
  <c r="C86" i="12"/>
  <c r="D1591" i="12"/>
  <c r="C1591" i="12"/>
  <c r="F1591" i="12" s="1"/>
  <c r="D1604" i="12"/>
  <c r="C1604" i="12"/>
  <c r="D92" i="12"/>
  <c r="C92" i="12"/>
  <c r="D486" i="12"/>
  <c r="C486" i="12"/>
  <c r="D228" i="12"/>
  <c r="C228" i="12"/>
  <c r="D531" i="12"/>
  <c r="C531" i="12"/>
  <c r="D282" i="12"/>
  <c r="C282" i="12"/>
  <c r="D99" i="12"/>
  <c r="C99" i="12"/>
  <c r="D680" i="12"/>
  <c r="C680" i="12"/>
  <c r="D687" i="12"/>
  <c r="C687" i="12"/>
  <c r="D886" i="12"/>
  <c r="C886" i="12"/>
  <c r="D1711" i="12"/>
  <c r="C1711" i="12"/>
  <c r="D85" i="12"/>
  <c r="C85" i="12"/>
  <c r="D37" i="12"/>
  <c r="C37" i="12"/>
  <c r="D87" i="12"/>
  <c r="C87" i="12"/>
  <c r="D954" i="12"/>
  <c r="C954" i="12"/>
  <c r="D295" i="12"/>
  <c r="C295" i="12"/>
  <c r="D557" i="12"/>
  <c r="C557" i="12"/>
  <c r="D125" i="12"/>
  <c r="C125" i="12"/>
  <c r="D907" i="12"/>
  <c r="C907" i="12"/>
  <c r="D935" i="12"/>
  <c r="C935" i="12"/>
  <c r="D1197" i="12"/>
  <c r="C1197" i="12"/>
  <c r="D335" i="12"/>
  <c r="C335" i="12"/>
  <c r="D688" i="12"/>
  <c r="C688" i="12"/>
  <c r="D1837" i="12"/>
  <c r="C1837" i="12"/>
  <c r="D1959" i="12"/>
  <c r="C1959" i="12"/>
  <c r="D423" i="12"/>
  <c r="C423" i="12"/>
  <c r="D400" i="12"/>
  <c r="C400" i="12"/>
  <c r="D1324" i="12"/>
  <c r="C1324" i="12"/>
  <c r="D2107" i="12"/>
  <c r="C2107" i="12"/>
  <c r="D1882" i="12"/>
  <c r="C1882" i="12"/>
  <c r="G1882" i="12" s="1"/>
  <c r="D456" i="12"/>
  <c r="C456" i="12"/>
  <c r="D681" i="12"/>
  <c r="C681" i="12"/>
  <c r="D1218" i="12"/>
  <c r="C1218" i="12"/>
  <c r="D1709" i="12"/>
  <c r="C1709" i="12"/>
  <c r="D630" i="12"/>
  <c r="C630" i="12"/>
  <c r="D1163" i="12"/>
  <c r="C1163" i="12"/>
  <c r="G1163" i="12" s="1"/>
  <c r="D1226" i="12"/>
  <c r="C1226" i="12"/>
  <c r="D1624" i="12"/>
  <c r="C1624" i="12"/>
  <c r="D522" i="12"/>
  <c r="C522" i="12"/>
  <c r="D530" i="12"/>
  <c r="C530" i="12"/>
  <c r="D1744" i="12"/>
  <c r="C1744" i="12"/>
  <c r="D740" i="12"/>
  <c r="C740" i="12"/>
  <c r="D83" i="12"/>
  <c r="C83" i="12"/>
  <c r="D287" i="12"/>
  <c r="C287" i="12"/>
  <c r="D639" i="12"/>
  <c r="C639" i="12"/>
  <c r="D955" i="12"/>
  <c r="C955" i="12"/>
  <c r="D1225" i="12"/>
  <c r="C1225" i="12"/>
  <c r="D35" i="12"/>
  <c r="C35" i="12"/>
  <c r="D302" i="12"/>
  <c r="C302" i="12"/>
  <c r="D870" i="12"/>
  <c r="C870" i="12"/>
  <c r="D457" i="12"/>
  <c r="C457" i="12"/>
  <c r="D661" i="12"/>
  <c r="C661" i="12"/>
  <c r="D1868" i="12"/>
  <c r="C1868" i="12"/>
  <c r="D416" i="12"/>
  <c r="C416" i="12"/>
  <c r="D1596" i="12"/>
  <c r="C1596" i="12"/>
  <c r="D2035" i="12"/>
  <c r="C2035" i="12"/>
  <c r="D90" i="12"/>
  <c r="C90" i="12"/>
  <c r="D441" i="12"/>
  <c r="C441" i="12"/>
  <c r="D1519" i="12"/>
  <c r="C1519" i="12"/>
  <c r="D878" i="12"/>
  <c r="C878" i="12"/>
  <c r="F878" i="12" s="1"/>
  <c r="D1350" i="12"/>
  <c r="C1350" i="12"/>
  <c r="D1246" i="12"/>
  <c r="C1246" i="12"/>
  <c r="D857" i="12"/>
  <c r="C857" i="12"/>
  <c r="D536" i="12"/>
  <c r="C536" i="12"/>
  <c r="D1250" i="12"/>
  <c r="C1250" i="12"/>
  <c r="D84" i="12"/>
  <c r="C84" i="12"/>
  <c r="D1102" i="12"/>
  <c r="C1102" i="12"/>
  <c r="D658" i="12"/>
  <c r="C658" i="12"/>
  <c r="D1540" i="12"/>
  <c r="C1540" i="12"/>
  <c r="D62" i="12"/>
  <c r="C62" i="12"/>
  <c r="D617" i="12"/>
  <c r="C617" i="12"/>
  <c r="D871" i="12"/>
  <c r="C871" i="12"/>
  <c r="D1875" i="12"/>
  <c r="C1875" i="12"/>
  <c r="D1156" i="12"/>
  <c r="C1156" i="12"/>
  <c r="D325" i="12"/>
  <c r="C325" i="12"/>
  <c r="D597" i="12"/>
  <c r="C597" i="12"/>
  <c r="D475" i="12"/>
  <c r="C475" i="12"/>
  <c r="D995" i="12"/>
  <c r="C995" i="12"/>
  <c r="F995" i="12" s="1"/>
  <c r="D2060" i="12"/>
  <c r="C2060" i="12"/>
  <c r="D864" i="12"/>
  <c r="C864" i="12"/>
  <c r="D1641" i="12"/>
  <c r="C1641" i="12"/>
  <c r="G1641" i="12" s="1"/>
  <c r="D1883" i="12"/>
  <c r="C1883" i="12"/>
  <c r="G1883" i="12" s="1"/>
  <c r="D1347" i="12"/>
  <c r="C1347" i="12"/>
  <c r="D395" i="12"/>
  <c r="C395" i="12"/>
  <c r="D498" i="12"/>
  <c r="C498" i="12"/>
  <c r="D1665" i="12"/>
  <c r="C1665" i="12"/>
  <c r="D921" i="12"/>
  <c r="C921" i="12"/>
  <c r="D1745" i="12"/>
  <c r="C1745" i="12"/>
  <c r="D729" i="12"/>
  <c r="C729" i="12"/>
  <c r="D126" i="12"/>
  <c r="C126" i="12"/>
  <c r="F126" i="12" s="1"/>
  <c r="D403" i="12"/>
  <c r="C403" i="12"/>
  <c r="D132" i="12"/>
  <c r="C132" i="12"/>
  <c r="D1657" i="12"/>
  <c r="C1657" i="12"/>
  <c r="D259" i="12"/>
  <c r="C259" i="12"/>
  <c r="D165" i="12"/>
  <c r="C165" i="12"/>
  <c r="D317" i="12"/>
  <c r="C317" i="12"/>
  <c r="D76" i="12"/>
  <c r="C76" i="12"/>
  <c r="D1359" i="12"/>
  <c r="C1359" i="12"/>
  <c r="F1359" i="12" s="1"/>
  <c r="D469" i="12"/>
  <c r="C469" i="12"/>
  <c r="D1592" i="12"/>
  <c r="C1592" i="12"/>
  <c r="D1656" i="12"/>
  <c r="C1656" i="12"/>
  <c r="D255" i="12"/>
  <c r="C255" i="12"/>
  <c r="D193" i="12"/>
  <c r="C193" i="12"/>
  <c r="D290" i="12"/>
  <c r="C290" i="12"/>
  <c r="D100" i="12"/>
  <c r="C100" i="12"/>
  <c r="D1541" i="12"/>
  <c r="C1541" i="12"/>
  <c r="D1813" i="12"/>
  <c r="C1813" i="12"/>
  <c r="D877" i="12"/>
  <c r="C877" i="12"/>
  <c r="G877" i="12" s="1"/>
  <c r="D994" i="12"/>
  <c r="C994" i="12"/>
  <c r="D1238" i="12"/>
  <c r="C1238" i="12"/>
  <c r="D1976" i="12"/>
  <c r="C1976" i="12"/>
  <c r="D448" i="12"/>
  <c r="C448" i="12"/>
  <c r="D644" i="12"/>
  <c r="C644" i="12"/>
  <c r="D1722" i="12"/>
  <c r="C1722" i="12"/>
  <c r="D1542" i="12"/>
  <c r="C1542" i="12"/>
  <c r="F1542" i="12" s="1"/>
  <c r="D1975" i="12"/>
  <c r="C1975" i="12"/>
  <c r="F1975" i="12" s="1"/>
  <c r="D504" i="12"/>
  <c r="C504" i="12"/>
  <c r="D303" i="12"/>
  <c r="C303" i="12"/>
  <c r="D1284" i="12"/>
  <c r="C1284" i="12"/>
  <c r="D807" i="12"/>
  <c r="C807" i="12"/>
  <c r="D465" i="12"/>
  <c r="C465" i="12"/>
  <c r="D269" i="12"/>
  <c r="C269" i="12"/>
  <c r="D762" i="12"/>
  <c r="C762" i="12"/>
  <c r="D1730" i="12"/>
  <c r="C1730" i="12"/>
  <c r="D794" i="12"/>
  <c r="C794" i="12"/>
  <c r="D1279" i="12"/>
  <c r="C1279" i="12"/>
  <c r="D636" i="12"/>
  <c r="C636" i="12"/>
  <c r="D1264" i="12"/>
  <c r="C1264" i="12"/>
  <c r="D505" i="12"/>
  <c r="C505" i="12"/>
  <c r="D275" i="12"/>
  <c r="C275" i="12"/>
  <c r="D799" i="12"/>
  <c r="C799" i="12"/>
  <c r="D506" i="12"/>
  <c r="C506" i="12"/>
  <c r="D71" i="12"/>
  <c r="C71" i="12"/>
  <c r="D404" i="12"/>
  <c r="C404" i="12"/>
  <c r="D242" i="12"/>
  <c r="C242" i="12"/>
  <c r="D1001" i="12"/>
  <c r="C1001" i="12"/>
  <c r="D1995" i="12"/>
  <c r="C1995" i="12"/>
  <c r="G1995" i="12" s="1"/>
  <c r="D1149" i="12"/>
  <c r="C1149" i="12"/>
  <c r="D928" i="12"/>
  <c r="C928" i="12"/>
  <c r="D1292" i="12"/>
  <c r="C1292" i="12"/>
  <c r="D491" i="12"/>
  <c r="C491" i="12"/>
  <c r="D321" i="12"/>
  <c r="C321" i="12"/>
  <c r="D179" i="12"/>
  <c r="C179" i="12"/>
  <c r="D1870" i="12"/>
  <c r="C1870" i="12"/>
  <c r="D2054" i="12"/>
  <c r="C2054" i="12"/>
  <c r="D651" i="12"/>
  <c r="C651" i="12"/>
  <c r="F651" i="12" s="1"/>
  <c r="D470" i="12"/>
  <c r="C470" i="12"/>
  <c r="D431" i="12"/>
  <c r="C431" i="12"/>
  <c r="D472" i="12"/>
  <c r="C472" i="12"/>
  <c r="D330" i="12"/>
  <c r="C330" i="12"/>
  <c r="D1495" i="12"/>
  <c r="C1495" i="12"/>
  <c r="D194" i="12"/>
  <c r="C194" i="12"/>
  <c r="D1987" i="12"/>
  <c r="C1987" i="12"/>
  <c r="D1365" i="12"/>
  <c r="C1365" i="12"/>
  <c r="D1117" i="12"/>
  <c r="C1117" i="12"/>
  <c r="D963" i="12"/>
  <c r="C963" i="12"/>
  <c r="F963" i="12" s="1"/>
  <c r="D1141" i="12"/>
  <c r="C1141" i="12"/>
  <c r="D173" i="12"/>
  <c r="C173" i="12"/>
  <c r="D595" i="12"/>
  <c r="C595" i="12"/>
  <c r="D214" i="12"/>
  <c r="C214" i="12"/>
  <c r="D1815" i="12"/>
  <c r="C1815" i="12"/>
  <c r="D608" i="12"/>
  <c r="C608" i="12"/>
  <c r="D869" i="12"/>
  <c r="C869" i="12"/>
  <c r="D450" i="12"/>
  <c r="C450" i="12"/>
  <c r="D104" i="12"/>
  <c r="C104" i="12"/>
  <c r="D1067" i="12"/>
  <c r="C1067" i="12"/>
  <c r="D1326" i="12"/>
  <c r="C1326" i="12"/>
  <c r="D279" i="12"/>
  <c r="C279" i="12"/>
  <c r="D477" i="12"/>
  <c r="C477" i="12"/>
  <c r="D664" i="12"/>
  <c r="C664" i="12"/>
  <c r="D1520" i="12"/>
  <c r="C1520" i="12"/>
  <c r="D47" i="12"/>
  <c r="C47" i="12"/>
  <c r="D2027" i="12"/>
  <c r="C2027" i="12"/>
  <c r="D1360" i="12"/>
  <c r="C1360" i="12"/>
  <c r="F1360" i="12" s="1"/>
  <c r="D801" i="12"/>
  <c r="C801" i="12"/>
  <c r="D1278" i="12"/>
  <c r="C1278" i="12"/>
  <c r="D426" i="12"/>
  <c r="C426" i="12"/>
  <c r="D2013" i="12"/>
  <c r="C2013" i="12"/>
  <c r="D619" i="12"/>
  <c r="C619" i="12"/>
  <c r="D1485" i="12"/>
  <c r="C1485" i="12"/>
  <c r="F1485" i="12" s="1"/>
  <c r="D478" i="12"/>
  <c r="C478" i="12"/>
  <c r="F478" i="12" s="1"/>
  <c r="D1973" i="12"/>
  <c r="C1973" i="12"/>
  <c r="D77" i="12"/>
  <c r="C77" i="12"/>
  <c r="D1679" i="12"/>
  <c r="C1679" i="12"/>
  <c r="D463" i="12"/>
  <c r="C463" i="12"/>
  <c r="G463" i="12" s="1"/>
  <c r="D464" i="12"/>
  <c r="C464" i="12"/>
  <c r="F464" i="12" s="1"/>
  <c r="D2061" i="12"/>
  <c r="C2061" i="12"/>
  <c r="D862" i="12"/>
  <c r="C862" i="12"/>
  <c r="D349" i="12"/>
  <c r="C349" i="12"/>
  <c r="D1729" i="12"/>
  <c r="C1729" i="12"/>
  <c r="D91" i="12"/>
  <c r="C91" i="12"/>
  <c r="D1049" i="12"/>
  <c r="C1049" i="12"/>
  <c r="F1049" i="12" s="1"/>
  <c r="D345" i="12"/>
  <c r="C345" i="12"/>
  <c r="D70" i="12"/>
  <c r="C70" i="12"/>
  <c r="D221" i="12"/>
  <c r="C221" i="12"/>
  <c r="D2007" i="12"/>
  <c r="C2007" i="12"/>
  <c r="D1272" i="12"/>
  <c r="C1272" i="12"/>
  <c r="D860" i="12"/>
  <c r="C860" i="12"/>
  <c r="D1283" i="12"/>
  <c r="C1283" i="12"/>
  <c r="D867" i="12"/>
  <c r="C867" i="12"/>
  <c r="D1299" i="12"/>
  <c r="C1299" i="12"/>
  <c r="D914" i="12"/>
  <c r="C914" i="12"/>
  <c r="D2050" i="12"/>
  <c r="C2050" i="12"/>
  <c r="D415" i="12"/>
  <c r="C415" i="12"/>
  <c r="D344" i="12"/>
  <c r="C344" i="12"/>
  <c r="D50" i="12"/>
  <c r="C50" i="12"/>
  <c r="D310" i="12"/>
  <c r="C310" i="12"/>
  <c r="D1526" i="12"/>
  <c r="C1526" i="12"/>
  <c r="D449" i="12"/>
  <c r="C449" i="12"/>
  <c r="D115" i="12"/>
  <c r="C115" i="12"/>
  <c r="D1597" i="12"/>
  <c r="C1597" i="12"/>
  <c r="D122" i="12"/>
  <c r="C122" i="12"/>
  <c r="D849" i="12"/>
  <c r="C849" i="12"/>
  <c r="D402" i="12"/>
  <c r="C402" i="12"/>
  <c r="D2096" i="12"/>
  <c r="C2096" i="12"/>
  <c r="D659" i="12"/>
  <c r="C659" i="12"/>
  <c r="D1985" i="12"/>
  <c r="C1985" i="12"/>
  <c r="D544" i="12"/>
  <c r="C544" i="12"/>
  <c r="D1133" i="12"/>
  <c r="C1133" i="12"/>
  <c r="D114" i="12"/>
  <c r="C114" i="12"/>
  <c r="D471" i="12"/>
  <c r="C471" i="12"/>
  <c r="D14" i="12"/>
  <c r="C14" i="12"/>
  <c r="D358" i="12"/>
  <c r="C358" i="12"/>
  <c r="D234" i="12"/>
  <c r="C234" i="12"/>
  <c r="D2010" i="12"/>
  <c r="C2010" i="12"/>
  <c r="D693" i="12"/>
  <c r="C693" i="12"/>
  <c r="D294" i="12"/>
  <c r="C294" i="12"/>
  <c r="F294" i="12" s="1"/>
  <c r="D106" i="12"/>
  <c r="C106" i="12"/>
  <c r="D273" i="12"/>
  <c r="C273" i="12"/>
  <c r="D111" i="12"/>
  <c r="C111" i="12"/>
  <c r="D63" i="12"/>
  <c r="C63" i="12"/>
  <c r="D861" i="12"/>
  <c r="C861" i="12"/>
  <c r="D1697" i="12"/>
  <c r="C1697" i="12"/>
  <c r="F1697" i="12" s="1"/>
  <c r="D1974" i="12"/>
  <c r="C1974" i="12"/>
  <c r="D41" i="12"/>
  <c r="C41" i="12"/>
  <c r="D476" i="12"/>
  <c r="C476" i="12"/>
  <c r="D485" i="12"/>
  <c r="C485" i="12"/>
  <c r="D637" i="12"/>
  <c r="C637" i="12"/>
  <c r="D1952" i="12"/>
  <c r="C1952" i="12"/>
  <c r="D288" i="12"/>
  <c r="C288" i="12"/>
  <c r="D1239" i="12"/>
  <c r="C1239" i="12"/>
  <c r="D1599" i="12"/>
  <c r="C1599" i="12"/>
  <c r="D107" i="12"/>
  <c r="C107" i="12"/>
  <c r="D2006" i="12"/>
  <c r="C2006" i="12"/>
  <c r="D283" i="12"/>
  <c r="C283" i="12"/>
  <c r="D1653" i="12"/>
  <c r="C1653" i="12"/>
  <c r="D1869" i="12"/>
  <c r="C1869" i="12"/>
  <c r="F1869" i="12" s="1"/>
  <c r="D2062" i="12"/>
  <c r="C2062" i="12"/>
  <c r="F2062" i="12" s="1"/>
  <c r="D1961" i="12"/>
  <c r="C1961" i="12"/>
  <c r="D986" i="12"/>
  <c r="C986" i="12"/>
  <c r="D988" i="12"/>
  <c r="C988" i="12"/>
  <c r="D959" i="12"/>
  <c r="C959" i="12"/>
  <c r="D1315" i="12"/>
  <c r="C1315" i="12"/>
  <c r="D631" i="12"/>
  <c r="C631" i="12"/>
  <c r="D280" i="12"/>
  <c r="C280" i="12"/>
  <c r="D314" i="12"/>
  <c r="C314" i="12"/>
  <c r="D1949" i="12"/>
  <c r="C1949" i="12"/>
  <c r="D856" i="12"/>
  <c r="C856" i="12"/>
  <c r="D1260" i="12"/>
  <c r="C1260" i="12"/>
  <c r="D1906" i="12"/>
  <c r="C1906" i="12"/>
  <c r="D615" i="12"/>
  <c r="C615" i="12"/>
  <c r="F615" i="12" s="1"/>
  <c r="D1118" i="12"/>
  <c r="C1118" i="12"/>
  <c r="D1651" i="12"/>
  <c r="C1651" i="12"/>
  <c r="D1235" i="12"/>
  <c r="C1235" i="12"/>
  <c r="D1836" i="12"/>
  <c r="C1836" i="12"/>
  <c r="D566" i="12"/>
  <c r="C566" i="12"/>
  <c r="F566" i="12" s="1"/>
  <c r="D1598" i="12"/>
  <c r="C1598" i="12"/>
  <c r="D629" i="12"/>
  <c r="C629" i="12"/>
  <c r="D633" i="12"/>
  <c r="C633" i="12"/>
  <c r="D141" i="12"/>
  <c r="C141" i="12"/>
  <c r="D139" i="12"/>
  <c r="C139" i="12"/>
  <c r="D1322" i="12"/>
  <c r="C1322" i="12"/>
  <c r="D1969" i="12"/>
  <c r="C1969" i="12"/>
  <c r="D812" i="12"/>
  <c r="C812" i="12"/>
  <c r="D793" i="12"/>
  <c r="C793" i="12"/>
  <c r="F793" i="12" s="1"/>
  <c r="D49" i="12"/>
  <c r="C49" i="12"/>
  <c r="D1696" i="12"/>
  <c r="I1696" i="12" s="1"/>
  <c r="C1696" i="12"/>
  <c r="D507" i="12"/>
  <c r="C507" i="12"/>
  <c r="D266" i="12"/>
  <c r="C266" i="12"/>
  <c r="D105" i="12"/>
  <c r="C105" i="12"/>
  <c r="D1165" i="12"/>
  <c r="C1165" i="12"/>
  <c r="D868" i="12"/>
  <c r="C868" i="12"/>
  <c r="D1247" i="12"/>
  <c r="C1247" i="12"/>
  <c r="D118" i="12"/>
  <c r="C118" i="12"/>
  <c r="D1155" i="12"/>
  <c r="C1155" i="12"/>
  <c r="D149" i="12"/>
  <c r="C149" i="12"/>
  <c r="D594" i="12"/>
  <c r="C594" i="12"/>
  <c r="D1805" i="12"/>
  <c r="C1805" i="12"/>
  <c r="F1805" i="12" s="1"/>
  <c r="D2043" i="12"/>
  <c r="C2043" i="12"/>
  <c r="D2052" i="12"/>
  <c r="C2052" i="12"/>
  <c r="F2052" i="12" s="1"/>
  <c r="D1242" i="12"/>
  <c r="C1242" i="12"/>
  <c r="D112" i="12"/>
  <c r="C112" i="12"/>
  <c r="D78" i="12"/>
  <c r="C78" i="12"/>
  <c r="D979" i="12"/>
  <c r="C979" i="12"/>
  <c r="D737" i="12"/>
  <c r="C737" i="12"/>
  <c r="D1689" i="12"/>
  <c r="C1689" i="12"/>
  <c r="D1625" i="12"/>
  <c r="C1625" i="12"/>
  <c r="D1627" i="12"/>
  <c r="C1627" i="12"/>
  <c r="F1627" i="12" s="1"/>
  <c r="D1344" i="12"/>
  <c r="C1344" i="12"/>
  <c r="D559" i="12"/>
  <c r="C559" i="12"/>
  <c r="D653" i="12"/>
  <c r="C653" i="12"/>
  <c r="D1543" i="12"/>
  <c r="C1543" i="12"/>
  <c r="D1120" i="12"/>
  <c r="C1120" i="12"/>
  <c r="D79" i="12"/>
  <c r="C79" i="12"/>
  <c r="D1655" i="12"/>
  <c r="C1655" i="12"/>
  <c r="F1655" i="12" s="1"/>
  <c r="D2034" i="12"/>
  <c r="C2034" i="12"/>
  <c r="D1227" i="12"/>
  <c r="C1227" i="12"/>
  <c r="D1626" i="12"/>
  <c r="C1626" i="12"/>
  <c r="D365" i="12"/>
  <c r="C365" i="12"/>
  <c r="D1684" i="12"/>
  <c r="C1684" i="12"/>
  <c r="D645" i="12"/>
  <c r="C645" i="12"/>
  <c r="D1255" i="12"/>
  <c r="C1255" i="12"/>
  <c r="D1282" i="12"/>
  <c r="C1282" i="12"/>
  <c r="D113" i="12"/>
  <c r="C113" i="12"/>
  <c r="D1123" i="12"/>
  <c r="C1123" i="12"/>
  <c r="D652" i="12"/>
  <c r="C652" i="12"/>
  <c r="D1056" i="12"/>
  <c r="C1056" i="12"/>
  <c r="D976" i="12"/>
  <c r="C976" i="12"/>
  <c r="D1164" i="12"/>
  <c r="C1164" i="12"/>
  <c r="D863" i="12"/>
  <c r="C863" i="12"/>
  <c r="D1093" i="12"/>
  <c r="C1093" i="12"/>
  <c r="D990" i="12"/>
  <c r="C990" i="12"/>
  <c r="D570" i="12"/>
  <c r="C570" i="12"/>
  <c r="D714" i="12"/>
  <c r="C714" i="12"/>
  <c r="D610" i="12"/>
  <c r="C610" i="12"/>
  <c r="D237" i="12"/>
  <c r="C237" i="12"/>
  <c r="D1121" i="12"/>
  <c r="C1121" i="12"/>
  <c r="D21" i="12"/>
  <c r="C21" i="12"/>
  <c r="D1666" i="12"/>
  <c r="C1666" i="12"/>
  <c r="D1311" i="12"/>
  <c r="C1311" i="12"/>
  <c r="D342" i="12"/>
  <c r="C342" i="12"/>
  <c r="D350" i="12"/>
  <c r="C350" i="12"/>
  <c r="D1963" i="12"/>
  <c r="C1963" i="12"/>
  <c r="D127" i="12"/>
  <c r="C127" i="12"/>
  <c r="F127" i="12" s="1"/>
  <c r="D388" i="12"/>
  <c r="C388" i="12"/>
  <c r="D339" i="12"/>
  <c r="C339" i="12"/>
  <c r="D855" i="12"/>
  <c r="C855" i="12"/>
  <c r="D961" i="12"/>
  <c r="C961" i="12"/>
  <c r="D1080" i="12"/>
  <c r="C1080" i="12"/>
  <c r="D1962" i="12"/>
  <c r="C1962" i="12"/>
  <c r="D1114" i="12"/>
  <c r="C1114" i="12"/>
  <c r="D133" i="12"/>
  <c r="C133" i="12"/>
  <c r="D2066" i="12"/>
  <c r="C2066" i="12"/>
  <c r="D405" i="12"/>
  <c r="C405" i="12"/>
  <c r="D1240" i="12"/>
  <c r="C1240" i="12"/>
  <c r="D1309" i="12"/>
  <c r="C1309" i="12"/>
  <c r="D616" i="12"/>
  <c r="C616" i="12"/>
  <c r="D1241" i="12"/>
  <c r="C1241" i="12"/>
  <c r="D172" i="12"/>
  <c r="C172" i="12"/>
  <c r="D3" i="12"/>
  <c r="C3" i="12"/>
  <c r="D274" i="12"/>
  <c r="C274" i="12"/>
  <c r="D800" i="12"/>
  <c r="C800" i="12"/>
  <c r="D938" i="12"/>
  <c r="C938" i="12"/>
  <c r="D1443" i="12"/>
  <c r="C1443" i="12"/>
  <c r="D1312" i="12"/>
  <c r="C1312" i="12"/>
  <c r="D1458" i="12"/>
  <c r="C1458" i="12"/>
  <c r="D1690" i="12"/>
  <c r="C1690" i="12"/>
  <c r="D1064" i="12"/>
  <c r="C1064" i="12"/>
  <c r="D1856" i="12"/>
  <c r="C1856" i="12"/>
  <c r="D2059" i="12"/>
  <c r="C2059" i="12"/>
  <c r="G2059" i="12" s="1"/>
  <c r="D1231" i="12"/>
  <c r="C1231" i="12"/>
  <c r="D1256" i="12"/>
  <c r="C1256" i="12"/>
  <c r="D1630" i="12"/>
  <c r="C1630" i="12"/>
  <c r="D953" i="12"/>
  <c r="C953" i="12"/>
  <c r="D57" i="12"/>
  <c r="C57" i="12"/>
  <c r="D186" i="12"/>
  <c r="C186" i="12"/>
  <c r="D2020" i="12"/>
  <c r="C2020" i="12"/>
  <c r="D2022" i="12"/>
  <c r="C2022" i="12"/>
  <c r="D1305" i="12"/>
  <c r="C1305" i="12"/>
  <c r="F1305" i="12" s="1"/>
  <c r="D2051" i="12"/>
  <c r="C2051" i="12"/>
  <c r="D200" i="12"/>
  <c r="C200" i="12"/>
  <c r="D1333" i="12"/>
  <c r="C1333" i="12"/>
  <c r="D1609" i="12"/>
  <c r="C1609" i="12"/>
  <c r="D289" i="12"/>
  <c r="C289" i="12"/>
  <c r="F289" i="12" s="1"/>
  <c r="D1051" i="12"/>
  <c r="C1051" i="12"/>
  <c r="D941" i="12"/>
  <c r="C941" i="12"/>
  <c r="D1997" i="12"/>
  <c r="C1997" i="12"/>
  <c r="F1997" i="12" s="1"/>
  <c r="D1714" i="12"/>
  <c r="C1714" i="12"/>
  <c r="D1340" i="12"/>
  <c r="C1340" i="12"/>
  <c r="D1970" i="12"/>
  <c r="C1970" i="12"/>
  <c r="D1767" i="12"/>
  <c r="C1767" i="12"/>
  <c r="D881" i="12"/>
  <c r="C881" i="12"/>
  <c r="D1483" i="12"/>
  <c r="C1483" i="12"/>
  <c r="D419" i="12"/>
  <c r="C419" i="12"/>
  <c r="D1262" i="12"/>
  <c r="C1262" i="12"/>
  <c r="D2038" i="12"/>
  <c r="C2038" i="12"/>
  <c r="D1644" i="12"/>
  <c r="C1644" i="12"/>
  <c r="D589" i="12"/>
  <c r="C589" i="12"/>
  <c r="D624" i="12"/>
  <c r="C624" i="12"/>
  <c r="D7" i="12"/>
  <c r="C7" i="12"/>
  <c r="D1094" i="12"/>
  <c r="C1094" i="12"/>
  <c r="D262" i="12"/>
  <c r="C262" i="12"/>
  <c r="D1982" i="12"/>
  <c r="C1982" i="12"/>
  <c r="D987" i="12"/>
  <c r="C987" i="12"/>
  <c r="F987" i="12" s="1"/>
  <c r="D585" i="12"/>
  <c r="C585" i="12"/>
  <c r="D268" i="12"/>
  <c r="C268" i="12"/>
  <c r="D1701" i="12"/>
  <c r="C1701" i="12"/>
  <c r="D622" i="12"/>
  <c r="C622" i="12"/>
  <c r="D223" i="12"/>
  <c r="C223" i="12"/>
  <c r="D892" i="12"/>
  <c r="C892" i="12"/>
  <c r="D408" i="12"/>
  <c r="C408" i="12"/>
  <c r="D1640" i="12"/>
  <c r="C1640" i="12"/>
  <c r="D108" i="12"/>
  <c r="C108" i="12"/>
  <c r="D261" i="12"/>
  <c r="C261" i="12"/>
  <c r="D1693" i="12"/>
  <c r="C1693" i="12"/>
  <c r="D59" i="12"/>
  <c r="C59" i="12"/>
  <c r="D790" i="12"/>
  <c r="C790" i="12"/>
  <c r="D1325" i="12"/>
  <c r="C1325" i="12"/>
  <c r="D129" i="12"/>
  <c r="C129" i="12"/>
  <c r="D201" i="12"/>
  <c r="C201" i="12"/>
  <c r="D1248" i="12"/>
  <c r="C1248" i="12"/>
  <c r="D128" i="12"/>
  <c r="C128" i="12"/>
  <c r="D13" i="12"/>
  <c r="C13" i="12"/>
  <c r="D406" i="12"/>
  <c r="C406" i="12"/>
  <c r="D1336" i="12"/>
  <c r="C1336" i="12"/>
  <c r="D1787" i="12"/>
  <c r="C1787" i="12"/>
  <c r="D632" i="12"/>
  <c r="C632" i="12"/>
  <c r="D1295" i="12"/>
  <c r="C1295" i="12"/>
  <c r="D2011" i="12"/>
  <c r="C2011" i="12"/>
  <c r="D44" i="12"/>
  <c r="C44" i="12"/>
  <c r="D248" i="12"/>
  <c r="C248" i="12"/>
  <c r="D927" i="12"/>
  <c r="C927" i="12"/>
  <c r="D1694" i="12"/>
  <c r="C1694" i="12"/>
  <c r="D322" i="12"/>
  <c r="C322" i="12"/>
  <c r="D1343" i="12"/>
  <c r="C1343" i="12"/>
  <c r="D433" i="12"/>
  <c r="C433" i="12"/>
  <c r="D2004" i="12"/>
  <c r="C2004" i="12"/>
  <c r="D58" i="12"/>
  <c r="C58" i="12"/>
  <c r="D1261" i="12"/>
  <c r="C1261" i="12"/>
  <c r="D233" i="12"/>
  <c r="C233" i="12"/>
  <c r="F233" i="12" s="1"/>
  <c r="D251" i="12"/>
  <c r="C251" i="12"/>
  <c r="D1715" i="12"/>
  <c r="C1715" i="12"/>
  <c r="D543" i="12"/>
  <c r="C543" i="12"/>
  <c r="D626" i="12"/>
  <c r="C626" i="12"/>
  <c r="D1658" i="12"/>
  <c r="C1658" i="12"/>
  <c r="D1234" i="12"/>
  <c r="C1234" i="12"/>
  <c r="D260" i="12"/>
  <c r="C260" i="12"/>
  <c r="D48" i="12"/>
  <c r="C48" i="12"/>
  <c r="D1316" i="12"/>
  <c r="C1316" i="12"/>
  <c r="D1859" i="12"/>
  <c r="C1859" i="12"/>
  <c r="D267" i="12"/>
  <c r="C267" i="12"/>
  <c r="D930" i="12"/>
  <c r="C930" i="12"/>
  <c r="D1704" i="12"/>
  <c r="C1704" i="12"/>
  <c r="D1232" i="12"/>
  <c r="C1232" i="12"/>
  <c r="D2002" i="12"/>
  <c r="C2002" i="12"/>
  <c r="D511" i="12"/>
  <c r="C511" i="12"/>
  <c r="D1317" i="12"/>
  <c r="C1317" i="12"/>
  <c r="D1332" i="12"/>
  <c r="C1332" i="12"/>
  <c r="D811" i="12"/>
  <c r="C811" i="12"/>
  <c r="D989" i="12"/>
  <c r="C989" i="12"/>
  <c r="D903" i="12"/>
  <c r="C903" i="12"/>
  <c r="D1620" i="12"/>
  <c r="C1620" i="12"/>
  <c r="D1109" i="12"/>
  <c r="C1109" i="12"/>
  <c r="D906" i="12"/>
  <c r="C906" i="12"/>
  <c r="D1254" i="12"/>
  <c r="C1254" i="12"/>
  <c r="D1980" i="12"/>
  <c r="C1980" i="12"/>
  <c r="D247" i="12"/>
  <c r="C247" i="12"/>
  <c r="D1662" i="12"/>
  <c r="C1662" i="12"/>
  <c r="D2040" i="12"/>
  <c r="C2040" i="12"/>
  <c r="D1680" i="12"/>
  <c r="C1680" i="12"/>
  <c r="D39" i="12"/>
  <c r="C39" i="12"/>
  <c r="D1271" i="12"/>
  <c r="C1271" i="12"/>
  <c r="D512" i="12"/>
  <c r="C512" i="12"/>
  <c r="D528" i="12"/>
  <c r="C528" i="12"/>
  <c r="D407" i="12"/>
  <c r="C407" i="12"/>
  <c r="D944" i="12"/>
  <c r="C944" i="12"/>
  <c r="D150" i="12"/>
  <c r="C150" i="12"/>
  <c r="D323" i="12"/>
  <c r="C323" i="12"/>
  <c r="D983" i="12"/>
  <c r="C983" i="12"/>
  <c r="D596" i="12"/>
  <c r="C596" i="12"/>
  <c r="D598" i="12"/>
  <c r="C598" i="12"/>
  <c r="D2036" i="12"/>
  <c r="C2036" i="12"/>
  <c r="F2036" i="12" s="1"/>
  <c r="D2039" i="12"/>
  <c r="C2039" i="12"/>
  <c r="D119" i="12"/>
  <c r="C119" i="12"/>
  <c r="D121" i="12"/>
  <c r="C121" i="12"/>
  <c r="D1700" i="12"/>
  <c r="C1700" i="12"/>
  <c r="D1981" i="12"/>
  <c r="C1981" i="12"/>
  <c r="D2037" i="12"/>
  <c r="C2037" i="12"/>
  <c r="D882" i="12"/>
  <c r="C882" i="12"/>
  <c r="D1648" i="12"/>
  <c r="C1648" i="12"/>
  <c r="F1648" i="12" s="1"/>
  <c r="D246" i="12"/>
  <c r="C246" i="12"/>
  <c r="D120" i="12"/>
  <c r="C120" i="12"/>
  <c r="D588" i="12"/>
  <c r="C588" i="12"/>
  <c r="D1635" i="12"/>
  <c r="C1635" i="12"/>
  <c r="D161" i="12"/>
  <c r="C161" i="12"/>
  <c r="D1296" i="12"/>
  <c r="C1296" i="12"/>
  <c r="D527" i="12"/>
  <c r="C527" i="12"/>
  <c r="D888" i="12"/>
  <c r="C888" i="12"/>
  <c r="D2029" i="12"/>
  <c r="C2029" i="12"/>
  <c r="D1668" i="12"/>
  <c r="C1668" i="12"/>
  <c r="D1659" i="12"/>
  <c r="C1659" i="12"/>
  <c r="D1302" i="12"/>
  <c r="C1302" i="12"/>
  <c r="D1253" i="12"/>
  <c r="C1253" i="12"/>
  <c r="D253" i="12"/>
  <c r="C253" i="12"/>
  <c r="D1682" i="12"/>
  <c r="C1682" i="12"/>
  <c r="D1263" i="12"/>
  <c r="C1263" i="12"/>
  <c r="D967" i="12"/>
  <c r="C967" i="12"/>
  <c r="D2003" i="12"/>
  <c r="C2003" i="12"/>
  <c r="D148" i="12"/>
  <c r="C148" i="12"/>
  <c r="D1654" i="12"/>
  <c r="C1654" i="12"/>
  <c r="D923" i="12"/>
  <c r="C923" i="12"/>
  <c r="D175" i="12"/>
  <c r="C175" i="12"/>
  <c r="D939" i="12"/>
  <c r="C939" i="12"/>
  <c r="D1672" i="12"/>
  <c r="C1672" i="12"/>
  <c r="D805" i="12"/>
  <c r="C805" i="12"/>
  <c r="D140" i="12"/>
  <c r="C140" i="12"/>
  <c r="D889" i="12"/>
  <c r="C889" i="12"/>
  <c r="D1496" i="12"/>
  <c r="C1496" i="12"/>
  <c r="D1466" i="12"/>
  <c r="C1466" i="12"/>
  <c r="D1983" i="12"/>
  <c r="C1983" i="12"/>
  <c r="D1233" i="12"/>
  <c r="C1233" i="12"/>
  <c r="D982" i="12"/>
  <c r="C982" i="12"/>
  <c r="D355" i="12"/>
  <c r="C355" i="12"/>
  <c r="D143" i="12"/>
  <c r="C143" i="12"/>
  <c r="D1228" i="12"/>
  <c r="C1228" i="12"/>
  <c r="D1518" i="12"/>
  <c r="C1518" i="12"/>
  <c r="D1636" i="12"/>
  <c r="C1636" i="12"/>
  <c r="D254" i="12"/>
  <c r="C254" i="12"/>
  <c r="D962" i="12"/>
  <c r="C962" i="12"/>
  <c r="D1150" i="12"/>
  <c r="C1150" i="12"/>
  <c r="D969" i="12"/>
  <c r="C969" i="12"/>
  <c r="D2023" i="12"/>
  <c r="C2023" i="12"/>
  <c r="D1103" i="12"/>
  <c r="C1103" i="12"/>
  <c r="D393" i="12"/>
  <c r="C393" i="12"/>
  <c r="D609" i="12"/>
  <c r="C609" i="12"/>
  <c r="D1297" i="12"/>
  <c r="C1297" i="12"/>
  <c r="D1610" i="12"/>
  <c r="C1610" i="12"/>
  <c r="D1652" i="12"/>
  <c r="C1652" i="12"/>
  <c r="D966" i="12"/>
  <c r="C966" i="12"/>
  <c r="D540" i="12"/>
  <c r="C540" i="12"/>
  <c r="D2033" i="12"/>
  <c r="C2033" i="12"/>
  <c r="D1459" i="12"/>
  <c r="C1459" i="12"/>
  <c r="D409" i="12"/>
  <c r="C409" i="12"/>
  <c r="D1613" i="12"/>
  <c r="C1613" i="12"/>
  <c r="F1613" i="12" s="1"/>
  <c r="D1287" i="12"/>
  <c r="C1287" i="12"/>
  <c r="D932" i="12"/>
  <c r="C932" i="12"/>
  <c r="D1060" i="12"/>
  <c r="C1060" i="12"/>
  <c r="D1996" i="12"/>
  <c r="C1996" i="12"/>
  <c r="D975" i="12"/>
  <c r="C975" i="12"/>
  <c r="D399" i="12"/>
  <c r="C399" i="12"/>
  <c r="D1310" i="12"/>
  <c r="C1310" i="12"/>
  <c r="D917" i="12"/>
  <c r="C917" i="12"/>
  <c r="D2019" i="12"/>
  <c r="C2019" i="12"/>
  <c r="D554" i="12"/>
  <c r="C554" i="12"/>
  <c r="D920" i="12"/>
  <c r="C920" i="12"/>
  <c r="D918" i="12"/>
  <c r="C918" i="12"/>
  <c r="D245" i="12"/>
  <c r="C245" i="12"/>
  <c r="D1661" i="12"/>
  <c r="C1661" i="12"/>
  <c r="D394" i="12"/>
  <c r="C394" i="12"/>
  <c r="D1703" i="12"/>
  <c r="C1703" i="12"/>
  <c r="D625" i="12"/>
  <c r="C625" i="12"/>
  <c r="D611" i="12"/>
  <c r="C611" i="12"/>
  <c r="D169" i="12"/>
  <c r="C169" i="12"/>
  <c r="D514" i="12"/>
  <c r="C514" i="12"/>
  <c r="D538" i="12"/>
  <c r="C538" i="12"/>
  <c r="D359" i="12"/>
  <c r="C359" i="12"/>
  <c r="D926" i="12"/>
  <c r="C926" i="12"/>
  <c r="D1301" i="12"/>
  <c r="C1301" i="12"/>
  <c r="D1688" i="12"/>
  <c r="C1688" i="12"/>
  <c r="D1991" i="12"/>
  <c r="C1991" i="12"/>
  <c r="D623" i="12"/>
  <c r="C623" i="12"/>
  <c r="D241" i="12"/>
  <c r="C241" i="12"/>
  <c r="D981" i="12"/>
  <c r="C981" i="12"/>
  <c r="D524" i="12"/>
  <c r="C524" i="12"/>
  <c r="D591" i="12"/>
  <c r="C591" i="12"/>
  <c r="D1480" i="12"/>
  <c r="C1480" i="12"/>
  <c r="D902" i="12"/>
  <c r="C902" i="12"/>
  <c r="D739" i="12"/>
  <c r="C739" i="12"/>
  <c r="F739" i="12" s="1"/>
  <c r="D1619" i="12"/>
  <c r="C1619" i="12"/>
  <c r="D517" i="12"/>
  <c r="C517" i="12"/>
  <c r="D2064" i="12"/>
  <c r="C2064" i="12"/>
  <c r="D378" i="12"/>
  <c r="C378" i="12"/>
  <c r="D442" i="12"/>
  <c r="C442" i="12"/>
  <c r="D238" i="12"/>
  <c r="C238" i="12"/>
  <c r="F238" i="12" s="1"/>
  <c r="D1059" i="12"/>
  <c r="C1059" i="12"/>
  <c r="D136" i="12"/>
  <c r="C136" i="12"/>
  <c r="D1647" i="12"/>
  <c r="C1647" i="12"/>
  <c r="D896" i="12"/>
  <c r="C896" i="12"/>
  <c r="D135" i="12"/>
  <c r="C135" i="12"/>
  <c r="D55" i="12"/>
  <c r="C55" i="12"/>
  <c r="D2018" i="12"/>
  <c r="C2018" i="12"/>
  <c r="D899" i="12"/>
  <c r="C899" i="12"/>
  <c r="D612" i="12"/>
  <c r="C612" i="12"/>
  <c r="D2024" i="12"/>
  <c r="C2024" i="12"/>
  <c r="D898" i="12"/>
  <c r="C898" i="12"/>
  <c r="D525" i="12"/>
  <c r="C525" i="12"/>
  <c r="D1303" i="12"/>
  <c r="C1303" i="12"/>
  <c r="D1660" i="12"/>
  <c r="C1660" i="12"/>
  <c r="D142" i="12"/>
  <c r="C142" i="12"/>
  <c r="D1252" i="12"/>
  <c r="C1252" i="12"/>
  <c r="D176" i="12"/>
  <c r="C176" i="12"/>
  <c r="D1050" i="12"/>
  <c r="C1050" i="12"/>
  <c r="D1308" i="12"/>
  <c r="C1308" i="12"/>
  <c r="D1616" i="12"/>
  <c r="C1616" i="12"/>
  <c r="D1437" i="12"/>
  <c r="C1437" i="12"/>
  <c r="D178" i="12"/>
  <c r="C178" i="12"/>
  <c r="D730" i="12"/>
  <c r="C730" i="12"/>
  <c r="D224" i="12"/>
  <c r="C224" i="12"/>
  <c r="D968" i="12"/>
  <c r="C968" i="12"/>
  <c r="D1676" i="12"/>
  <c r="C1676" i="12"/>
  <c r="D436" i="12"/>
  <c r="C436" i="12"/>
  <c r="D1318" i="12"/>
  <c r="C1318" i="12"/>
  <c r="D552" i="12"/>
  <c r="C552" i="12"/>
  <c r="D1298" i="12"/>
  <c r="C1298" i="12"/>
  <c r="D1281" i="12"/>
  <c r="C1281" i="12"/>
  <c r="D1667" i="12"/>
  <c r="C1667" i="12"/>
  <c r="D1249" i="12"/>
  <c r="C1249" i="12"/>
  <c r="D1645" i="12"/>
  <c r="C1645" i="12"/>
  <c r="D239" i="12"/>
  <c r="C239" i="12"/>
  <c r="D351" i="12"/>
  <c r="C351" i="12"/>
  <c r="D940" i="12"/>
  <c r="C940" i="12"/>
  <c r="D1338" i="12"/>
  <c r="C1338" i="12"/>
  <c r="D167" i="12"/>
  <c r="C167" i="12"/>
  <c r="D45" i="12"/>
  <c r="C45" i="12"/>
  <c r="D547" i="12"/>
  <c r="C547" i="12"/>
  <c r="D890" i="12"/>
  <c r="C890" i="12"/>
  <c r="D931" i="12"/>
  <c r="C931" i="12"/>
  <c r="D569" i="12"/>
  <c r="C569" i="12"/>
  <c r="D1617" i="12"/>
  <c r="C1617" i="12"/>
  <c r="D429" i="12"/>
  <c r="C429" i="12"/>
  <c r="D1331" i="12"/>
  <c r="C1331" i="12"/>
  <c r="D897" i="12"/>
  <c r="C897" i="12"/>
  <c r="D2015" i="12"/>
  <c r="C2015" i="12"/>
  <c r="D53" i="12"/>
  <c r="C53" i="12"/>
  <c r="D1611" i="12"/>
  <c r="C1611" i="12"/>
  <c r="D738" i="12"/>
  <c r="C738" i="12"/>
  <c r="D1681" i="12"/>
  <c r="C1681" i="12"/>
  <c r="D1151" i="12"/>
  <c r="C1151" i="12"/>
  <c r="D937" i="12"/>
  <c r="C937" i="12"/>
  <c r="D252" i="12"/>
  <c r="C252" i="12"/>
  <c r="D2001" i="12"/>
  <c r="C2001" i="12"/>
  <c r="D1669" i="12"/>
  <c r="C1669" i="12"/>
  <c r="D1525" i="12"/>
  <c r="C1525" i="12"/>
  <c r="D549" i="12"/>
  <c r="C549" i="12"/>
  <c r="D1686" i="12"/>
  <c r="C1686" i="12"/>
  <c r="D556" i="12"/>
  <c r="C556" i="12"/>
  <c r="D146" i="12"/>
  <c r="C146" i="12"/>
  <c r="D541" i="12"/>
  <c r="C541" i="12"/>
  <c r="D343" i="12"/>
  <c r="C343" i="12"/>
  <c r="D206" i="12"/>
  <c r="C206" i="12"/>
  <c r="D568" i="12"/>
  <c r="C568" i="12"/>
  <c r="D885" i="12"/>
  <c r="C885" i="12"/>
  <c r="D2005" i="12"/>
  <c r="C2005" i="12"/>
  <c r="D192" i="12"/>
  <c r="C192" i="12"/>
  <c r="D134" i="12"/>
  <c r="C134" i="12"/>
  <c r="D1478" i="12"/>
  <c r="C1478" i="12"/>
  <c r="F1478" i="12" s="1"/>
  <c r="D230" i="12"/>
  <c r="C230" i="12"/>
  <c r="D567" i="12"/>
  <c r="C567" i="12"/>
  <c r="D170" i="12"/>
  <c r="C170" i="12"/>
  <c r="D513" i="12"/>
  <c r="C513" i="12"/>
  <c r="F513" i="12" s="1"/>
  <c r="D1137" i="12"/>
  <c r="C1137" i="12"/>
  <c r="D1057" i="12"/>
  <c r="C1057" i="12"/>
  <c r="D792" i="12"/>
  <c r="C792" i="12"/>
  <c r="D581" i="12"/>
  <c r="C581" i="12"/>
  <c r="D1841" i="12"/>
  <c r="C1841" i="12"/>
  <c r="D526" i="12"/>
  <c r="C526" i="12"/>
  <c r="D1646" i="12"/>
  <c r="C1646" i="12"/>
  <c r="D924" i="12"/>
  <c r="C924" i="12"/>
  <c r="D1984" i="12"/>
  <c r="C1984" i="12"/>
  <c r="D177" i="12"/>
  <c r="C177" i="12"/>
  <c r="D1842" i="12"/>
  <c r="C1842" i="12"/>
  <c r="D1294" i="12"/>
  <c r="C1294" i="12"/>
  <c r="D539" i="12"/>
  <c r="C539" i="12"/>
  <c r="D974" i="12"/>
  <c r="C974" i="12"/>
  <c r="D1134" i="12"/>
  <c r="C1134" i="12"/>
  <c r="D560" i="12"/>
  <c r="C560" i="12"/>
  <c r="D945" i="12"/>
  <c r="C945" i="12"/>
  <c r="D1304" i="12"/>
  <c r="C1304" i="12"/>
  <c r="F1304" i="12" s="1"/>
  <c r="D2009" i="12"/>
  <c r="C2009" i="12"/>
  <c r="D1675" i="12"/>
  <c r="C1675" i="12"/>
  <c r="D1702" i="12"/>
  <c r="C1702" i="12"/>
  <c r="D980" i="12"/>
  <c r="C980" i="12"/>
  <c r="D521" i="12"/>
  <c r="C521" i="12"/>
  <c r="D244" i="12"/>
  <c r="C244" i="12"/>
  <c r="D1989" i="12"/>
  <c r="C1989" i="12"/>
  <c r="D227" i="12"/>
  <c r="C227" i="12"/>
  <c r="D1618" i="12"/>
  <c r="C1618" i="12"/>
  <c r="D919" i="12"/>
  <c r="C919" i="12"/>
  <c r="D1631" i="12"/>
  <c r="C1631" i="12"/>
  <c r="D580" i="12"/>
  <c r="C580" i="12"/>
  <c r="D1119" i="12"/>
  <c r="C1119" i="12"/>
  <c r="D54" i="12"/>
  <c r="C54" i="12"/>
  <c r="D535" i="12"/>
  <c r="C535" i="12"/>
  <c r="D909" i="12"/>
  <c r="C909" i="12"/>
  <c r="D422" i="12"/>
  <c r="C422" i="12"/>
  <c r="D24" i="12"/>
  <c r="C24" i="12"/>
  <c r="D324" i="12"/>
  <c r="C324" i="12"/>
  <c r="D912" i="12"/>
  <c r="C912" i="12"/>
  <c r="D573" i="12"/>
  <c r="C573" i="12"/>
  <c r="D925" i="12"/>
  <c r="C925" i="12"/>
  <c r="D590" i="12"/>
  <c r="C590" i="12"/>
  <c r="D204" i="12"/>
  <c r="C204" i="12"/>
  <c r="D1330" i="12"/>
  <c r="C1330" i="12"/>
  <c r="D2065" i="12"/>
  <c r="C2065" i="12"/>
  <c r="D1491" i="12"/>
  <c r="C1491" i="12"/>
  <c r="D532" i="12"/>
  <c r="C532" i="12"/>
  <c r="D587" i="12"/>
  <c r="C587" i="12"/>
  <c r="D1266" i="12"/>
  <c r="C1266" i="12"/>
  <c r="D1524" i="12"/>
  <c r="C1524" i="12"/>
  <c r="D2017" i="12"/>
  <c r="C2017" i="12"/>
  <c r="F2017" i="12" s="1"/>
  <c r="D602" i="12"/>
  <c r="C602" i="12"/>
  <c r="D2031" i="12"/>
  <c r="C2031" i="12"/>
  <c r="F2031" i="12" s="1"/>
  <c r="D195" i="12"/>
  <c r="C195" i="12"/>
  <c r="D692" i="12"/>
  <c r="C692" i="12"/>
  <c r="D555" i="12"/>
  <c r="C555" i="12"/>
  <c r="D773" i="12"/>
  <c r="C773" i="12"/>
  <c r="D1612" i="12"/>
  <c r="C1612" i="12"/>
  <c r="D1673" i="12"/>
  <c r="C1673" i="12"/>
  <c r="D1058" i="12"/>
  <c r="C1058" i="12"/>
  <c r="D225" i="12"/>
  <c r="C225" i="12"/>
  <c r="G225" i="12" s="1"/>
  <c r="D1329" i="12"/>
  <c r="C1329" i="12"/>
  <c r="D183" i="12"/>
  <c r="C183" i="12"/>
  <c r="D203" i="12"/>
  <c r="C203" i="12"/>
  <c r="D1084" i="12"/>
  <c r="C1084" i="12"/>
  <c r="D951" i="12"/>
  <c r="C951" i="12"/>
  <c r="D184" i="12"/>
  <c r="C184" i="12"/>
  <c r="D883" i="12"/>
  <c r="C883" i="12"/>
  <c r="D168" i="12"/>
  <c r="C168" i="12"/>
  <c r="D952" i="12"/>
  <c r="C952" i="12"/>
  <c r="D1124" i="12"/>
  <c r="C1124" i="12"/>
  <c r="D1871" i="12"/>
  <c r="C1871" i="12"/>
  <c r="D1277" i="12"/>
  <c r="C1277" i="12"/>
  <c r="D601" i="12"/>
  <c r="C601" i="12"/>
  <c r="D1122" i="12"/>
  <c r="C1122" i="12"/>
  <c r="D913" i="12"/>
  <c r="C913" i="12"/>
  <c r="D933" i="12"/>
  <c r="C933" i="12"/>
  <c r="F933" i="12" s="1"/>
  <c r="D1639" i="12"/>
  <c r="C1639" i="12"/>
  <c r="D51" i="12"/>
  <c r="C51" i="12"/>
  <c r="D972" i="12"/>
  <c r="C972" i="12"/>
  <c r="D387" i="12"/>
  <c r="C387" i="12"/>
  <c r="D52" i="12"/>
  <c r="C52" i="12"/>
  <c r="D181" i="12"/>
  <c r="C181" i="12"/>
  <c r="D891" i="12"/>
  <c r="C891" i="12"/>
  <c r="D1337" i="12"/>
  <c r="C1337" i="12"/>
  <c r="D213" i="12"/>
  <c r="C213" i="12"/>
  <c r="D1108" i="12"/>
  <c r="C1108" i="12"/>
  <c r="D806" i="12"/>
  <c r="C806" i="12"/>
  <c r="D604" i="12"/>
  <c r="C604" i="12"/>
  <c r="D1339" i="12"/>
  <c r="C1339" i="12"/>
  <c r="D916" i="12"/>
  <c r="C916" i="12"/>
  <c r="D171" i="12"/>
  <c r="C171" i="12"/>
  <c r="D973" i="12"/>
  <c r="C973" i="12"/>
  <c r="D904" i="12"/>
  <c r="C904" i="12"/>
  <c r="D577" i="12"/>
  <c r="C577" i="12"/>
  <c r="D1872" i="12"/>
  <c r="C1872" i="12"/>
  <c r="D605" i="12"/>
  <c r="C605" i="12"/>
  <c r="D2044" i="12"/>
  <c r="C2044" i="12"/>
  <c r="D934" i="12"/>
  <c r="C934" i="12"/>
  <c r="F934" i="12" s="1"/>
  <c r="D2030" i="12"/>
  <c r="C2030" i="12"/>
  <c r="D791" i="12"/>
  <c r="C791" i="12"/>
  <c r="D884" i="12"/>
  <c r="C884" i="12"/>
  <c r="D2045" i="12"/>
  <c r="C2045" i="12"/>
  <c r="D2016" i="12"/>
  <c r="C2016" i="12"/>
  <c r="D1674" i="12"/>
  <c r="C1674" i="12"/>
  <c r="D1270" i="12"/>
  <c r="C1270" i="12"/>
  <c r="D1288" i="12"/>
  <c r="C1288" i="12"/>
  <c r="D905" i="12"/>
  <c r="C905" i="12"/>
  <c r="D518" i="12"/>
  <c r="C518" i="12"/>
  <c r="D1826" i="12"/>
  <c r="C1826" i="12"/>
  <c r="D965" i="12"/>
  <c r="C965" i="12"/>
  <c r="F965" i="12" s="1"/>
  <c r="D174" i="12"/>
  <c r="C174" i="12"/>
  <c r="D1499" i="12"/>
  <c r="C1499" i="12"/>
  <c r="F1499" i="12" s="1"/>
  <c r="D749" i="12"/>
  <c r="C749" i="12"/>
  <c r="D1291" i="12"/>
  <c r="C1291" i="12"/>
  <c r="G1291" i="12" s="1"/>
  <c r="D1280" i="12"/>
  <c r="C1280" i="12"/>
  <c r="D946" i="12"/>
  <c r="C946" i="12"/>
  <c r="D534" i="12"/>
  <c r="C534" i="12"/>
  <c r="D2046" i="12"/>
  <c r="C2046" i="12"/>
  <c r="F2046" i="12" s="1"/>
  <c r="D147" i="12"/>
  <c r="C147" i="12"/>
  <c r="D533" i="12"/>
  <c r="C533" i="12"/>
  <c r="D226" i="12"/>
  <c r="C226" i="12"/>
  <c r="D153" i="12"/>
  <c r="C153" i="12"/>
  <c r="D582" i="12"/>
  <c r="C582" i="12"/>
  <c r="D548" i="12"/>
  <c r="C548" i="12"/>
  <c r="D603" i="12"/>
  <c r="C603" i="12"/>
  <c r="D377" i="12"/>
  <c r="C377" i="12"/>
  <c r="D240" i="12"/>
  <c r="C240" i="12"/>
  <c r="D563" i="12"/>
  <c r="C563" i="12"/>
  <c r="F563" i="12" s="1"/>
  <c r="D519" i="12"/>
  <c r="C519" i="12"/>
  <c r="D520" i="12"/>
  <c r="C520" i="12"/>
  <c r="D1268" i="12"/>
  <c r="C1268" i="12"/>
  <c r="D755" i="12"/>
  <c r="C755" i="12"/>
  <c r="D911" i="12"/>
  <c r="C911" i="12"/>
  <c r="D437" i="12"/>
  <c r="C437" i="12"/>
  <c r="D2008" i="12"/>
  <c r="C2008" i="12"/>
  <c r="D1990" i="12"/>
  <c r="C1990" i="12"/>
  <c r="F1990" i="12" s="1"/>
  <c r="D1484" i="12"/>
  <c r="C1484" i="12"/>
  <c r="D216" i="12"/>
  <c r="C216" i="12"/>
  <c r="D1687" i="12"/>
  <c r="C1687" i="12"/>
  <c r="D1988" i="12"/>
  <c r="C1988" i="12"/>
  <c r="D1500" i="12"/>
  <c r="C1500" i="12"/>
  <c r="D948" i="12"/>
  <c r="C948" i="12"/>
  <c r="D190" i="12"/>
  <c r="C190" i="12"/>
  <c r="D38" i="12"/>
  <c r="C38" i="12"/>
  <c r="D1273" i="12"/>
  <c r="C1273" i="12"/>
  <c r="D191" i="12"/>
  <c r="C191" i="12"/>
  <c r="D9" i="12"/>
  <c r="C9" i="12"/>
  <c r="D1492" i="12"/>
  <c r="C1492" i="12"/>
  <c r="D546" i="12"/>
  <c r="C546" i="12"/>
  <c r="D771" i="12"/>
  <c r="C771" i="12"/>
  <c r="D427" i="12"/>
  <c r="C427" i="12"/>
  <c r="D4" i="12"/>
  <c r="C4" i="12"/>
  <c r="D205" i="12"/>
  <c r="C205" i="12"/>
  <c r="D218" i="12"/>
  <c r="C218" i="12"/>
  <c r="D576" i="12"/>
  <c r="C576" i="12"/>
  <c r="D553" i="12"/>
  <c r="C553" i="12"/>
  <c r="D209" i="12"/>
  <c r="C209" i="12"/>
  <c r="D386" i="12"/>
  <c r="C386" i="12"/>
  <c r="D2032" i="12"/>
  <c r="C2032" i="12"/>
  <c r="D1683" i="12"/>
  <c r="C1683" i="12"/>
  <c r="D157" i="12"/>
  <c r="C157" i="12"/>
  <c r="D211" i="12"/>
  <c r="C211" i="12"/>
  <c r="D583" i="12"/>
  <c r="C583" i="12"/>
  <c r="D1274" i="12"/>
  <c r="C1274" i="12"/>
  <c r="D1085" i="12"/>
  <c r="C1085" i="12"/>
  <c r="D199" i="12"/>
  <c r="C199" i="12"/>
  <c r="D2012" i="12"/>
  <c r="C2012" i="12"/>
  <c r="D220" i="12"/>
  <c r="C220" i="12"/>
  <c r="D2026" i="12"/>
  <c r="C2026" i="12"/>
  <c r="D2025" i="12"/>
  <c r="C2025" i="12"/>
  <c r="D182" i="12"/>
  <c r="C182" i="12"/>
  <c r="D188" i="12"/>
  <c r="C188" i="12"/>
  <c r="D443" i="12"/>
  <c r="C443" i="12"/>
  <c r="D575" i="12"/>
  <c r="C575" i="12"/>
  <c r="D1289" i="12"/>
  <c r="C1289" i="12"/>
  <c r="D163" i="12"/>
  <c r="C163" i="12"/>
  <c r="D1269" i="12"/>
  <c r="C1269" i="12"/>
  <c r="D212" i="12"/>
  <c r="C212" i="12"/>
  <c r="D219" i="12"/>
  <c r="C219" i="12"/>
  <c r="D1267" i="12"/>
  <c r="C1267" i="12"/>
  <c r="D189" i="12"/>
  <c r="C189" i="12"/>
  <c r="D210" i="12"/>
  <c r="C210" i="12"/>
  <c r="D232" i="12"/>
  <c r="C232" i="12"/>
  <c r="D2047" i="12"/>
  <c r="C2047" i="12"/>
  <c r="D562" i="12"/>
  <c r="C562" i="12"/>
  <c r="D162" i="12"/>
  <c r="C162" i="12"/>
  <c r="D1634" i="12"/>
  <c r="C1634" i="12"/>
  <c r="D910" i="12"/>
  <c r="C910" i="12"/>
  <c r="F910" i="12" s="1"/>
  <c r="D542" i="12"/>
  <c r="C542" i="12"/>
  <c r="D1632" i="12"/>
  <c r="C1632" i="12"/>
  <c r="D198" i="12"/>
  <c r="C198" i="12"/>
  <c r="D164" i="12"/>
  <c r="C164" i="12"/>
  <c r="D428" i="12"/>
  <c r="C428" i="12"/>
  <c r="D1479" i="12"/>
  <c r="C1479" i="12"/>
  <c r="D584" i="12"/>
  <c r="C584" i="12"/>
  <c r="D185" i="12"/>
  <c r="C185" i="12"/>
  <c r="D561" i="12"/>
  <c r="C561" i="12"/>
  <c r="D1290" i="12"/>
  <c r="C1290" i="12"/>
  <c r="D1638" i="12"/>
  <c r="C1638" i="12"/>
  <c r="D42" i="12"/>
  <c r="C42" i="12"/>
  <c r="D202" i="12"/>
  <c r="C202" i="12"/>
  <c r="D1523" i="12"/>
  <c r="C1523" i="12"/>
  <c r="D574" i="12"/>
  <c r="C574" i="12"/>
  <c r="D366" i="12"/>
  <c r="C366" i="12"/>
  <c r="D1637" i="12"/>
  <c r="C1637" i="12"/>
  <c r="D155" i="12"/>
  <c r="C155" i="12"/>
  <c r="D1079" i="12"/>
  <c r="C1079" i="12"/>
  <c r="D1814" i="12"/>
  <c r="C1814" i="12"/>
  <c r="D1476" i="12"/>
  <c r="C1476" i="12"/>
  <c r="D156" i="12"/>
  <c r="C156" i="12"/>
  <c r="D217" i="12"/>
  <c r="C217" i="12"/>
  <c r="D384" i="12"/>
  <c r="C384" i="12"/>
  <c r="D231" i="12"/>
  <c r="C231" i="12"/>
  <c r="D1275" i="12"/>
  <c r="C1275" i="12"/>
  <c r="F1275" i="12" s="1"/>
  <c r="D154" i="12"/>
  <c r="C154" i="12"/>
  <c r="D1633" i="12"/>
  <c r="C1633" i="12"/>
  <c r="D385" i="12"/>
  <c r="C385" i="12"/>
  <c r="D545" i="12"/>
  <c r="C545" i="12"/>
  <c r="D22" i="12"/>
  <c r="C22" i="12"/>
  <c r="D43" i="12"/>
  <c r="C43" i="12"/>
  <c r="D430" i="12"/>
  <c r="C430" i="12"/>
  <c r="D1136" i="12"/>
  <c r="C1136" i="12"/>
  <c r="D1276" i="12"/>
  <c r="C1276" i="12"/>
  <c r="D1521" i="12"/>
  <c r="C1521" i="12"/>
  <c r="D1816" i="12"/>
  <c r="C1816" i="12"/>
  <c r="D196" i="12"/>
  <c r="C196" i="12"/>
  <c r="D197" i="12"/>
  <c r="C197" i="12"/>
  <c r="D947" i="12"/>
  <c r="C947" i="12"/>
  <c r="D1065" i="12"/>
  <c r="C1065" i="12"/>
  <c r="D352" i="12"/>
  <c r="C352" i="12"/>
  <c r="D421" i="12"/>
  <c r="C421" i="12"/>
  <c r="D1477" i="12"/>
  <c r="C1477" i="12"/>
  <c r="D435" i="12"/>
  <c r="C435" i="12"/>
  <c r="D23" i="12"/>
  <c r="C23" i="12"/>
  <c r="D8" i="12"/>
  <c r="C8" i="12"/>
  <c r="D1066" i="12"/>
  <c r="C1066" i="12"/>
  <c r="D1115" i="12"/>
  <c r="C1115" i="12"/>
  <c r="D1857" i="12"/>
  <c r="C1857" i="12"/>
  <c r="D354" i="12"/>
  <c r="C354" i="12"/>
  <c r="D772" i="12"/>
  <c r="C772" i="12"/>
  <c r="D1486" i="12"/>
  <c r="C1486" i="12"/>
  <c r="D1438" i="12"/>
  <c r="C1438" i="12"/>
  <c r="D420" i="12"/>
  <c r="C420" i="12"/>
  <c r="D353" i="12"/>
  <c r="C353" i="12"/>
  <c r="D1135" i="12"/>
  <c r="C1135" i="12"/>
  <c r="F1135" i="12" s="1"/>
  <c r="D1125" i="12"/>
  <c r="C1125" i="12"/>
  <c r="D379" i="12"/>
  <c r="C379" i="12"/>
  <c r="D434" i="12"/>
  <c r="C434" i="12"/>
  <c r="D1126" i="12"/>
  <c r="C1126" i="12"/>
  <c r="D1522" i="12"/>
  <c r="C1522" i="12"/>
  <c r="D1116" i="12"/>
  <c r="C1116" i="12"/>
  <c r="D1487" i="12"/>
  <c r="C1487" i="12"/>
  <c r="D1858" i="12"/>
  <c r="C1858" i="12"/>
  <c r="P51" i="4"/>
  <c r="I51" i="4"/>
  <c r="H51" i="4"/>
  <c r="G51" i="4"/>
  <c r="F51" i="4"/>
  <c r="E51" i="4"/>
  <c r="D51" i="4"/>
  <c r="P50" i="4"/>
  <c r="I50" i="4"/>
  <c r="H50" i="4"/>
  <c r="G50" i="4"/>
  <c r="F50" i="4"/>
  <c r="E50" i="4"/>
  <c r="D50" i="4"/>
  <c r="P49" i="4"/>
  <c r="I49" i="4"/>
  <c r="H49" i="4"/>
  <c r="G49" i="4"/>
  <c r="F49" i="4"/>
  <c r="E49" i="4"/>
  <c r="D49" i="4"/>
  <c r="P48" i="4"/>
  <c r="I48" i="4"/>
  <c r="H48" i="4"/>
  <c r="G48" i="4"/>
  <c r="F48" i="4"/>
  <c r="E48" i="4"/>
  <c r="D48" i="4"/>
  <c r="P47" i="4"/>
  <c r="I47" i="4"/>
  <c r="H47" i="4"/>
  <c r="G47" i="4"/>
  <c r="F47" i="4"/>
  <c r="E47" i="4"/>
  <c r="D47" i="4"/>
  <c r="P46" i="4"/>
  <c r="I46" i="4"/>
  <c r="H46" i="4"/>
  <c r="G46" i="4"/>
  <c r="F46" i="4"/>
  <c r="E46" i="4"/>
  <c r="D46" i="4"/>
  <c r="P45" i="4"/>
  <c r="I45" i="4"/>
  <c r="H45" i="4"/>
  <c r="G45" i="4"/>
  <c r="F45" i="4"/>
  <c r="E45" i="4"/>
  <c r="D45" i="4"/>
  <c r="P44" i="4"/>
  <c r="I44" i="4"/>
  <c r="H44" i="4"/>
  <c r="G44" i="4"/>
  <c r="F44" i="4"/>
  <c r="E44" i="4"/>
  <c r="D44" i="4"/>
  <c r="P43" i="4"/>
  <c r="I43" i="4"/>
  <c r="H43" i="4"/>
  <c r="G43" i="4"/>
  <c r="F43" i="4"/>
  <c r="E43" i="4"/>
  <c r="D43" i="4"/>
  <c r="P42" i="4"/>
  <c r="I42" i="4"/>
  <c r="H42" i="4"/>
  <c r="G42" i="4"/>
  <c r="F42" i="4"/>
  <c r="E42" i="4"/>
  <c r="D42" i="4"/>
  <c r="P41" i="4"/>
  <c r="I41" i="4"/>
  <c r="H41" i="4"/>
  <c r="G41" i="4"/>
  <c r="F41" i="4"/>
  <c r="E41" i="4"/>
  <c r="D41" i="4"/>
  <c r="P40" i="4"/>
  <c r="I40" i="4"/>
  <c r="H40" i="4"/>
  <c r="G40" i="4"/>
  <c r="F40" i="4"/>
  <c r="E40" i="4"/>
  <c r="D40" i="4"/>
  <c r="P39" i="4"/>
  <c r="I39" i="4"/>
  <c r="H39" i="4"/>
  <c r="G39" i="4"/>
  <c r="F39" i="4"/>
  <c r="E39" i="4"/>
  <c r="D39" i="4"/>
  <c r="P38" i="4"/>
  <c r="I38" i="4"/>
  <c r="H38" i="4"/>
  <c r="G38" i="4"/>
  <c r="F38" i="4"/>
  <c r="E38" i="4"/>
  <c r="D38" i="4"/>
  <c r="P37" i="4"/>
  <c r="I37" i="4"/>
  <c r="H37" i="4"/>
  <c r="G37" i="4"/>
  <c r="F37" i="4"/>
  <c r="E37" i="4"/>
  <c r="D37" i="4"/>
  <c r="P36" i="4"/>
  <c r="I36" i="4"/>
  <c r="H36" i="4"/>
  <c r="G36" i="4"/>
  <c r="F36" i="4"/>
  <c r="E36" i="4"/>
  <c r="D36" i="4"/>
  <c r="P35" i="4"/>
  <c r="I35" i="4"/>
  <c r="H35" i="4"/>
  <c r="G35" i="4"/>
  <c r="F35" i="4"/>
  <c r="E35" i="4"/>
  <c r="D35" i="4"/>
  <c r="P34" i="4"/>
  <c r="I34" i="4"/>
  <c r="H34" i="4"/>
  <c r="G34" i="4"/>
  <c r="F34" i="4"/>
  <c r="E34" i="4"/>
  <c r="D34" i="4"/>
  <c r="P33" i="4"/>
  <c r="I33" i="4"/>
  <c r="H33" i="4"/>
  <c r="G33" i="4"/>
  <c r="F33" i="4"/>
  <c r="E33" i="4"/>
  <c r="D33" i="4"/>
  <c r="P32" i="4"/>
  <c r="I32" i="4"/>
  <c r="H32" i="4"/>
  <c r="G32" i="4"/>
  <c r="F32" i="4"/>
  <c r="E32" i="4"/>
  <c r="D32" i="4"/>
  <c r="F23" i="4"/>
  <c r="F24" i="4"/>
  <c r="F14" i="4"/>
  <c r="F19" i="4"/>
  <c r="F11" i="4"/>
  <c r="F15" i="4"/>
  <c r="F10" i="4"/>
  <c r="F18" i="4"/>
  <c r="F22" i="4"/>
  <c r="F21" i="4"/>
  <c r="F7" i="4"/>
  <c r="F12" i="4"/>
  <c r="F9" i="4"/>
  <c r="F13" i="4"/>
  <c r="F16" i="4"/>
  <c r="F17" i="4"/>
  <c r="F6" i="4"/>
  <c r="F8" i="4"/>
  <c r="F20" i="4"/>
  <c r="F5" i="4"/>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P5" i="4"/>
  <c r="G5" i="4"/>
  <c r="E5" i="4"/>
  <c r="D5" i="4"/>
  <c r="I5" i="4" s="1"/>
  <c r="P20" i="4"/>
  <c r="I20" i="4"/>
  <c r="G20" i="4"/>
  <c r="E20" i="4"/>
  <c r="D20" i="4"/>
  <c r="H20" i="4" s="1"/>
  <c r="P8" i="4"/>
  <c r="G8" i="4"/>
  <c r="E8" i="4"/>
  <c r="D8" i="4"/>
  <c r="I8" i="4" s="1"/>
  <c r="P6" i="4"/>
  <c r="G6" i="4"/>
  <c r="E6" i="4"/>
  <c r="D6" i="4"/>
  <c r="I6" i="4" s="1"/>
  <c r="P17" i="4"/>
  <c r="G17" i="4"/>
  <c r="E17" i="4"/>
  <c r="D17" i="4"/>
  <c r="I17" i="4" s="1"/>
  <c r="P16" i="4"/>
  <c r="G16" i="4"/>
  <c r="E16" i="4"/>
  <c r="D16" i="4"/>
  <c r="I16" i="4" s="1"/>
  <c r="P13" i="4"/>
  <c r="G13" i="4"/>
  <c r="E13" i="4"/>
  <c r="D13" i="4"/>
  <c r="P9" i="4"/>
  <c r="G9" i="4"/>
  <c r="E9" i="4"/>
  <c r="D9" i="4"/>
  <c r="P12" i="4"/>
  <c r="G12" i="4"/>
  <c r="E12" i="4"/>
  <c r="D12" i="4"/>
  <c r="I12" i="4" s="1"/>
  <c r="P7" i="4"/>
  <c r="G7" i="4"/>
  <c r="E7" i="4"/>
  <c r="D7" i="4"/>
  <c r="I7" i="4" s="1"/>
  <c r="P21" i="4"/>
  <c r="G21" i="4"/>
  <c r="E21" i="4"/>
  <c r="D21" i="4"/>
  <c r="P22" i="4"/>
  <c r="H22" i="4"/>
  <c r="G22" i="4"/>
  <c r="E22" i="4"/>
  <c r="D22" i="4"/>
  <c r="I22" i="4" s="1"/>
  <c r="P18" i="4"/>
  <c r="G18" i="4"/>
  <c r="E18" i="4"/>
  <c r="D18" i="4"/>
  <c r="I18" i="4" s="1"/>
  <c r="P10" i="4"/>
  <c r="G10" i="4"/>
  <c r="E10" i="4"/>
  <c r="D10" i="4"/>
  <c r="P15" i="4"/>
  <c r="G15" i="4"/>
  <c r="E15" i="4"/>
  <c r="D15" i="4"/>
  <c r="H15" i="4" s="1"/>
  <c r="P11" i="4"/>
  <c r="G11" i="4"/>
  <c r="E11" i="4"/>
  <c r="D11" i="4"/>
  <c r="I11" i="4" s="1"/>
  <c r="P19" i="4"/>
  <c r="G19" i="4"/>
  <c r="E19" i="4"/>
  <c r="D19" i="4"/>
  <c r="P14" i="4"/>
  <c r="G14" i="4"/>
  <c r="E14" i="4"/>
  <c r="D14" i="4"/>
  <c r="H14" i="4" s="1"/>
  <c r="P24" i="4"/>
  <c r="G24" i="4"/>
  <c r="E24" i="4"/>
  <c r="D24" i="4"/>
  <c r="I24" i="4" s="1"/>
  <c r="P23" i="4"/>
  <c r="G23" i="4"/>
  <c r="E23" i="4"/>
  <c r="D23" i="4"/>
  <c r="I23" i="4" s="1"/>
  <c r="C7" i="3"/>
  <c r="C6" i="3"/>
  <c r="D6" i="3" s="1"/>
  <c r="C5" i="3"/>
  <c r="D5" i="3"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 i="1"/>
  <c r="G1741" i="12" l="1"/>
  <c r="G1433" i="12"/>
  <c r="G654" i="12"/>
  <c r="G1712" i="12"/>
  <c r="G478" i="12"/>
  <c r="G1627" i="12"/>
  <c r="G64" i="12"/>
  <c r="F1953" i="12"/>
  <c r="G2036" i="12"/>
  <c r="G1360" i="12"/>
  <c r="F1642" i="12"/>
  <c r="G1251" i="12"/>
  <c r="F1419" i="12"/>
  <c r="G1839" i="12"/>
  <c r="G1019" i="12"/>
  <c r="F1163" i="12"/>
  <c r="G1798" i="12"/>
  <c r="G824" i="12"/>
  <c r="F463" i="12"/>
  <c r="G1858" i="12"/>
  <c r="F1858" i="12"/>
  <c r="F1816" i="12"/>
  <c r="G1816" i="12"/>
  <c r="F1637" i="12"/>
  <c r="G1637" i="12"/>
  <c r="F189" i="12"/>
  <c r="G189" i="12"/>
  <c r="F1085" i="12"/>
  <c r="G1085" i="12"/>
  <c r="F1273" i="12"/>
  <c r="G1273" i="12"/>
  <c r="F603" i="12"/>
  <c r="G603" i="12"/>
  <c r="G1826" i="12"/>
  <c r="F1826" i="12"/>
  <c r="F213" i="12"/>
  <c r="G213" i="12"/>
  <c r="F1329" i="12"/>
  <c r="G1329" i="12"/>
  <c r="F324" i="12"/>
  <c r="G324" i="12"/>
  <c r="F1702" i="12"/>
  <c r="G1702" i="12"/>
  <c r="F230" i="12"/>
  <c r="G230" i="12"/>
  <c r="F2015" i="12"/>
  <c r="G2015" i="12"/>
  <c r="F552" i="12"/>
  <c r="G552" i="12"/>
  <c r="F176" i="12"/>
  <c r="G176" i="12"/>
  <c r="F902" i="12"/>
  <c r="G902" i="12"/>
  <c r="G2019" i="12"/>
  <c r="F2019" i="12"/>
  <c r="F1103" i="12"/>
  <c r="G1103" i="12"/>
  <c r="F148" i="12"/>
  <c r="G148" i="12"/>
  <c r="F588" i="12"/>
  <c r="G588" i="12"/>
  <c r="F150" i="12"/>
  <c r="G150" i="12"/>
  <c r="G1704" i="12"/>
  <c r="F1704" i="12"/>
  <c r="F2011" i="12"/>
  <c r="G2011" i="12"/>
  <c r="F108" i="12"/>
  <c r="G108" i="12"/>
  <c r="G1483" i="12"/>
  <c r="F1483" i="12"/>
  <c r="F2020" i="12"/>
  <c r="G2020" i="12"/>
  <c r="F616" i="12"/>
  <c r="G616" i="12"/>
  <c r="F570" i="12"/>
  <c r="G570" i="12"/>
  <c r="F737" i="12"/>
  <c r="G737" i="12"/>
  <c r="F266" i="12"/>
  <c r="G266" i="12"/>
  <c r="F1651" i="12"/>
  <c r="G1651" i="12"/>
  <c r="F107" i="12"/>
  <c r="G107" i="12"/>
  <c r="F1133" i="12"/>
  <c r="G1133" i="12"/>
  <c r="F2050" i="12"/>
  <c r="G2050" i="12"/>
  <c r="F619" i="12"/>
  <c r="G619" i="12"/>
  <c r="F1117" i="12"/>
  <c r="G1117" i="12"/>
  <c r="G928" i="12"/>
  <c r="F928" i="12"/>
  <c r="F1284" i="12"/>
  <c r="G1284" i="12"/>
  <c r="F165" i="12"/>
  <c r="G165" i="12"/>
  <c r="F1347" i="12"/>
  <c r="G1347" i="12"/>
  <c r="F857" i="12"/>
  <c r="G857" i="12"/>
  <c r="F83" i="12"/>
  <c r="G83" i="12"/>
  <c r="F688" i="12"/>
  <c r="G688" i="12"/>
  <c r="F86" i="12"/>
  <c r="G86" i="12"/>
  <c r="F1217" i="12"/>
  <c r="G1217" i="12"/>
  <c r="F1204" i="12"/>
  <c r="G1204" i="12"/>
  <c r="F529" i="12"/>
  <c r="G529" i="12"/>
  <c r="F1166" i="12"/>
  <c r="G1166" i="12"/>
  <c r="F572" i="12"/>
  <c r="G572" i="12"/>
  <c r="F668" i="12"/>
  <c r="G668" i="12"/>
  <c r="F1595" i="12"/>
  <c r="G1595" i="12"/>
  <c r="F700" i="12"/>
  <c r="G700" i="12"/>
  <c r="F1008" i="12"/>
  <c r="G1008" i="12"/>
  <c r="G1224" i="12"/>
  <c r="F1224" i="12"/>
  <c r="F798" i="12"/>
  <c r="G798" i="12"/>
  <c r="G970" i="12"/>
  <c r="F970" i="12"/>
  <c r="G1736" i="12"/>
  <c r="F1736" i="12"/>
  <c r="F413" i="12"/>
  <c r="G413" i="12"/>
  <c r="F1553" i="12"/>
  <c r="G1553" i="12"/>
  <c r="G301" i="12"/>
  <c r="F301" i="12"/>
  <c r="F778" i="12"/>
  <c r="G778" i="12"/>
  <c r="F922" i="12"/>
  <c r="G922" i="12"/>
  <c r="F1373" i="12"/>
  <c r="G1373" i="12"/>
  <c r="F337" i="12"/>
  <c r="G337" i="12"/>
  <c r="F607" i="12"/>
  <c r="G607" i="12"/>
  <c r="F1756" i="12"/>
  <c r="G1756" i="12"/>
  <c r="G1170" i="12"/>
  <c r="F1170" i="12"/>
  <c r="F1504" i="12"/>
  <c r="G1504" i="12"/>
  <c r="F93" i="12"/>
  <c r="G93" i="12"/>
  <c r="F1824" i="12"/>
  <c r="G1824" i="12"/>
  <c r="G1576" i="12"/>
  <c r="F1576" i="12"/>
  <c r="F1356" i="12"/>
  <c r="G1356" i="12"/>
  <c r="F1388" i="12"/>
  <c r="G1388" i="12"/>
  <c r="G1161" i="12"/>
  <c r="F1161" i="12"/>
  <c r="F784" i="12"/>
  <c r="G784" i="12"/>
  <c r="G40" i="12"/>
  <c r="F40" i="12"/>
  <c r="F116" i="12"/>
  <c r="G116" i="12"/>
  <c r="F770" i="12"/>
  <c r="G770" i="12"/>
  <c r="F1664" i="12"/>
  <c r="G1664" i="12"/>
  <c r="F819" i="12"/>
  <c r="G819" i="12"/>
  <c r="F765" i="12"/>
  <c r="G765" i="12"/>
  <c r="F1493" i="12"/>
  <c r="G1493" i="12"/>
  <c r="F1533" i="12"/>
  <c r="G1533" i="12"/>
  <c r="F1428" i="12"/>
  <c r="G1428" i="12"/>
  <c r="F1112" i="12"/>
  <c r="G1112" i="12"/>
  <c r="F1369" i="12"/>
  <c r="G1369" i="12"/>
  <c r="F1799" i="12"/>
  <c r="G1799" i="12"/>
  <c r="F1879" i="12"/>
  <c r="G1879" i="12"/>
  <c r="G1890" i="12"/>
  <c r="F1890" i="12"/>
  <c r="G1416" i="12"/>
  <c r="F1416" i="12"/>
  <c r="F123" i="12"/>
  <c r="G123" i="12"/>
  <c r="F117" i="12"/>
  <c r="G117" i="12"/>
  <c r="G418" i="12"/>
  <c r="F418" i="12"/>
  <c r="F1917" i="12"/>
  <c r="G1917" i="12"/>
  <c r="F821" i="12"/>
  <c r="G821" i="12"/>
  <c r="G1698" i="12"/>
  <c r="F1698" i="12"/>
  <c r="F110" i="12"/>
  <c r="G110" i="12"/>
  <c r="F1222" i="12"/>
  <c r="G1222" i="12"/>
  <c r="F1777" i="12"/>
  <c r="G1777" i="12"/>
  <c r="F2082" i="12"/>
  <c r="G2082" i="12"/>
  <c r="G721" i="12"/>
  <c r="F721" i="12"/>
  <c r="F727" i="12"/>
  <c r="G727" i="12"/>
  <c r="F1244" i="12"/>
  <c r="G1244" i="12"/>
  <c r="F1392" i="12"/>
  <c r="G1392" i="12"/>
  <c r="F2076" i="12"/>
  <c r="G2076" i="12"/>
  <c r="G1579" i="12"/>
  <c r="F1579" i="12"/>
  <c r="F1923" i="12"/>
  <c r="G1923" i="12"/>
  <c r="G1131" i="12"/>
  <c r="F1131" i="12"/>
  <c r="G776" i="12"/>
  <c r="F776" i="12"/>
  <c r="F1167" i="12"/>
  <c r="G1167" i="12"/>
  <c r="F669" i="12"/>
  <c r="G669" i="12"/>
  <c r="F1867" i="12"/>
  <c r="G1867" i="12"/>
  <c r="F264" i="12"/>
  <c r="G264" i="12"/>
  <c r="F487" i="12"/>
  <c r="G487" i="12"/>
  <c r="F2093" i="12"/>
  <c r="G2093" i="12"/>
  <c r="G1762" i="12"/>
  <c r="F1762" i="12"/>
  <c r="F1446" i="12"/>
  <c r="G1446" i="12"/>
  <c r="F1558" i="12"/>
  <c r="G1558" i="12"/>
  <c r="G1754" i="12"/>
  <c r="F1754" i="12"/>
  <c r="F308" i="12"/>
  <c r="G308" i="12"/>
  <c r="F1776" i="12"/>
  <c r="G1776" i="12"/>
  <c r="F397" i="12"/>
  <c r="G397" i="12"/>
  <c r="F998" i="12"/>
  <c r="G998" i="12"/>
  <c r="F1407" i="12"/>
  <c r="G1407" i="12"/>
  <c r="G1195" i="12"/>
  <c r="F1195" i="12"/>
  <c r="F1574" i="12"/>
  <c r="G1574" i="12"/>
  <c r="F1457" i="12"/>
  <c r="G1457" i="12"/>
  <c r="F320" i="12"/>
  <c r="G320" i="12"/>
  <c r="F2103" i="12"/>
  <c r="G2103" i="12"/>
  <c r="F1110" i="12"/>
  <c r="G1110" i="12"/>
  <c r="F1188" i="12"/>
  <c r="G1188" i="12"/>
  <c r="F1397" i="12"/>
  <c r="G1397" i="12"/>
  <c r="F1782" i="12"/>
  <c r="G1782" i="12"/>
  <c r="F845" i="12"/>
  <c r="G845" i="12"/>
  <c r="F1880" i="12"/>
  <c r="G1880" i="12"/>
  <c r="F1783" i="12"/>
  <c r="G1783" i="12"/>
  <c r="F1153" i="12"/>
  <c r="G1153" i="12"/>
  <c r="F1916" i="12"/>
  <c r="G1916" i="12"/>
  <c r="F781" i="12"/>
  <c r="G781" i="12"/>
  <c r="G1928" i="12"/>
  <c r="F1928" i="12"/>
  <c r="F1896" i="12"/>
  <c r="G1896" i="12"/>
  <c r="F1559" i="12"/>
  <c r="G1559" i="12"/>
  <c r="F1453" i="12"/>
  <c r="G1453" i="12"/>
  <c r="G1384" i="12"/>
  <c r="F1384" i="12"/>
  <c r="I1126" i="12"/>
  <c r="H1126" i="12"/>
  <c r="I1486" i="12"/>
  <c r="H1486" i="12"/>
  <c r="I435" i="12"/>
  <c r="H435" i="12"/>
  <c r="I1816" i="12"/>
  <c r="H1816" i="12"/>
  <c r="I385" i="12"/>
  <c r="H385" i="12"/>
  <c r="I231" i="12"/>
  <c r="H231" i="12"/>
  <c r="I1476" i="12"/>
  <c r="H1476" i="12"/>
  <c r="I1637" i="12"/>
  <c r="H1637" i="12"/>
  <c r="I561" i="12"/>
  <c r="H561" i="12"/>
  <c r="I428" i="12"/>
  <c r="H428" i="12"/>
  <c r="I542" i="12"/>
  <c r="H542" i="12"/>
  <c r="H562" i="12"/>
  <c r="I562" i="12"/>
  <c r="I189" i="12"/>
  <c r="H189" i="12"/>
  <c r="I1269" i="12"/>
  <c r="H1269" i="12"/>
  <c r="I443" i="12"/>
  <c r="H443" i="12"/>
  <c r="I2026" i="12"/>
  <c r="H2026" i="12"/>
  <c r="I1085" i="12"/>
  <c r="H1085" i="12"/>
  <c r="I209" i="12"/>
  <c r="H209" i="12"/>
  <c r="I205" i="12"/>
  <c r="H205" i="12"/>
  <c r="I546" i="12"/>
  <c r="H546" i="12"/>
  <c r="I1273" i="12"/>
  <c r="H1273" i="12"/>
  <c r="I1500" i="12"/>
  <c r="H1500" i="12"/>
  <c r="I1484" i="12"/>
  <c r="H1484" i="12"/>
  <c r="I911" i="12"/>
  <c r="H911" i="12"/>
  <c r="I519" i="12"/>
  <c r="H519" i="12"/>
  <c r="I603" i="12"/>
  <c r="H603" i="12"/>
  <c r="I226" i="12"/>
  <c r="H226" i="12"/>
  <c r="I534" i="12"/>
  <c r="H534" i="12"/>
  <c r="I749" i="12"/>
  <c r="H749" i="12"/>
  <c r="I1826" i="12"/>
  <c r="H1826" i="12"/>
  <c r="I1270" i="12"/>
  <c r="H1270" i="12"/>
  <c r="I884" i="12"/>
  <c r="H884" i="12"/>
  <c r="I2044" i="12"/>
  <c r="H2044" i="12"/>
  <c r="I904" i="12"/>
  <c r="H904" i="12"/>
  <c r="I1339" i="12"/>
  <c r="H1339" i="12"/>
  <c r="I213" i="12"/>
  <c r="H213" i="12"/>
  <c r="I52" i="12"/>
  <c r="H52" i="12"/>
  <c r="I1639" i="12"/>
  <c r="H1639" i="12"/>
  <c r="I601" i="12"/>
  <c r="H601" i="12"/>
  <c r="I952" i="12"/>
  <c r="H952" i="12"/>
  <c r="I951" i="12"/>
  <c r="H951" i="12"/>
  <c r="I195" i="12"/>
  <c r="H195" i="12"/>
  <c r="I1524" i="12"/>
  <c r="H1524" i="12"/>
  <c r="I1491" i="12"/>
  <c r="H1491" i="12"/>
  <c r="I324" i="12"/>
  <c r="H324" i="12"/>
  <c r="I535" i="12"/>
  <c r="H535" i="12"/>
  <c r="I1631" i="12"/>
  <c r="H1631" i="12"/>
  <c r="I1989" i="12"/>
  <c r="H1989" i="12"/>
  <c r="I1702" i="12"/>
  <c r="H1702" i="12"/>
  <c r="I945" i="12"/>
  <c r="H945" i="12"/>
  <c r="I539" i="12"/>
  <c r="H539" i="12"/>
  <c r="I1984" i="12"/>
  <c r="H1984" i="12"/>
  <c r="I1841" i="12"/>
  <c r="H1841" i="12"/>
  <c r="I230" i="12"/>
  <c r="H230" i="12"/>
  <c r="I2005" i="12"/>
  <c r="H2005" i="12"/>
  <c r="H343" i="12"/>
  <c r="I343" i="12"/>
  <c r="I1686" i="12"/>
  <c r="H1686" i="12"/>
  <c r="I2001" i="12"/>
  <c r="H2001" i="12"/>
  <c r="I1681" i="12"/>
  <c r="H1681" i="12"/>
  <c r="I2015" i="12"/>
  <c r="H2015" i="12"/>
  <c r="I1617" i="12"/>
  <c r="H1617" i="12"/>
  <c r="I547" i="12"/>
  <c r="H547" i="12"/>
  <c r="I940" i="12"/>
  <c r="H940" i="12"/>
  <c r="I1249" i="12"/>
  <c r="H1249" i="12"/>
  <c r="I552" i="12"/>
  <c r="H552" i="12"/>
  <c r="I968" i="12"/>
  <c r="H968" i="12"/>
  <c r="I1437" i="12"/>
  <c r="H1437" i="12"/>
  <c r="I176" i="12"/>
  <c r="H176" i="12"/>
  <c r="I1303" i="12"/>
  <c r="H1303" i="12"/>
  <c r="I612" i="12"/>
  <c r="H612" i="12"/>
  <c r="I135" i="12"/>
  <c r="H135" i="12"/>
  <c r="I1059" i="12"/>
  <c r="H1059" i="12"/>
  <c r="I2064" i="12"/>
  <c r="H2064" i="12"/>
  <c r="I902" i="12"/>
  <c r="H902" i="12"/>
  <c r="I981" i="12"/>
  <c r="H981" i="12"/>
  <c r="I1688" i="12"/>
  <c r="H1688" i="12"/>
  <c r="I538" i="12"/>
  <c r="H538" i="12"/>
  <c r="H625" i="12"/>
  <c r="I625" i="12"/>
  <c r="I245" i="12"/>
  <c r="H245" i="12"/>
  <c r="I2019" i="12"/>
  <c r="H2019" i="12"/>
  <c r="I975" i="12"/>
  <c r="H975" i="12"/>
  <c r="I1287" i="12"/>
  <c r="H1287" i="12"/>
  <c r="I2033" i="12"/>
  <c r="H2033" i="12"/>
  <c r="I1610" i="12"/>
  <c r="H1610" i="12"/>
  <c r="I1103" i="12"/>
  <c r="H1103" i="12"/>
  <c r="I962" i="12"/>
  <c r="H962" i="12"/>
  <c r="I1228" i="12"/>
  <c r="H1228" i="12"/>
  <c r="I1233" i="12"/>
  <c r="H1233" i="12"/>
  <c r="I889" i="12"/>
  <c r="H889" i="12"/>
  <c r="I939" i="12"/>
  <c r="H939" i="12"/>
  <c r="I148" i="12"/>
  <c r="H148" i="12"/>
  <c r="I1682" i="12"/>
  <c r="H1682" i="12"/>
  <c r="I1659" i="12"/>
  <c r="H1659" i="12"/>
  <c r="I527" i="12"/>
  <c r="H527" i="12"/>
  <c r="I588" i="12"/>
  <c r="H588" i="12"/>
  <c r="H882" i="12"/>
  <c r="I882" i="12"/>
  <c r="I121" i="12"/>
  <c r="H121" i="12"/>
  <c r="I598" i="12"/>
  <c r="H598" i="12"/>
  <c r="I150" i="12"/>
  <c r="H150" i="12"/>
  <c r="I512" i="12"/>
  <c r="H512" i="12"/>
  <c r="I2040" i="12"/>
  <c r="H2040" i="12"/>
  <c r="I1254" i="12"/>
  <c r="H1254" i="12"/>
  <c r="I903" i="12"/>
  <c r="H903" i="12"/>
  <c r="H1317" i="12"/>
  <c r="I1317" i="12"/>
  <c r="I1704" i="12"/>
  <c r="H1704" i="12"/>
  <c r="H1316" i="12"/>
  <c r="I1316" i="12"/>
  <c r="I1658" i="12"/>
  <c r="H1658" i="12"/>
  <c r="I251" i="12"/>
  <c r="H251" i="12"/>
  <c r="I2004" i="12"/>
  <c r="H2004" i="12"/>
  <c r="I2011" i="12"/>
  <c r="H2011" i="12"/>
  <c r="I1336" i="12"/>
  <c r="H1336" i="12"/>
  <c r="I1248" i="12"/>
  <c r="H1248" i="12"/>
  <c r="I790" i="12"/>
  <c r="H790" i="12"/>
  <c r="I108" i="12"/>
  <c r="H108" i="12"/>
  <c r="I223" i="12"/>
  <c r="H223" i="12"/>
  <c r="I585" i="12"/>
  <c r="H585" i="12"/>
  <c r="I1094" i="12"/>
  <c r="H1094" i="12"/>
  <c r="I1644" i="12"/>
  <c r="H1644" i="12"/>
  <c r="I1483" i="12"/>
  <c r="H1483" i="12"/>
  <c r="I1340" i="12"/>
  <c r="H1340" i="12"/>
  <c r="I1051" i="12"/>
  <c r="H1051" i="12"/>
  <c r="I200" i="12"/>
  <c r="H200" i="12"/>
  <c r="I2020" i="12"/>
  <c r="H2020" i="12"/>
  <c r="I1630" i="12"/>
  <c r="H1630" i="12"/>
  <c r="I1856" i="12"/>
  <c r="H1856" i="12"/>
  <c r="I1312" i="12"/>
  <c r="H1312" i="12"/>
  <c r="I274" i="12"/>
  <c r="H274" i="12"/>
  <c r="I616" i="12"/>
  <c r="H616" i="12"/>
  <c r="I2066" i="12"/>
  <c r="H2066" i="12"/>
  <c r="I1080" i="12"/>
  <c r="H1080" i="12"/>
  <c r="I388" i="12"/>
  <c r="H388" i="12"/>
  <c r="I342" i="12"/>
  <c r="H342" i="12"/>
  <c r="I1121" i="12"/>
  <c r="H1121" i="12"/>
  <c r="I570" i="12"/>
  <c r="H570" i="12"/>
  <c r="I1164" i="12"/>
  <c r="H1164" i="12"/>
  <c r="I1123" i="12"/>
  <c r="H1123" i="12"/>
  <c r="I645" i="12"/>
  <c r="H645" i="12"/>
  <c r="I1227" i="12"/>
  <c r="H1227" i="12"/>
  <c r="I1120" i="12"/>
  <c r="H1120" i="12"/>
  <c r="I1344" i="12"/>
  <c r="H1344" i="12"/>
  <c r="I737" i="12"/>
  <c r="H737" i="12"/>
  <c r="I1242" i="12"/>
  <c r="H1242" i="12"/>
  <c r="I594" i="12"/>
  <c r="H594" i="12"/>
  <c r="I1247" i="12"/>
  <c r="H1247" i="12"/>
  <c r="I266" i="12"/>
  <c r="H266" i="12"/>
  <c r="I793" i="12"/>
  <c r="H793" i="12"/>
  <c r="I139" i="12"/>
  <c r="H139" i="12"/>
  <c r="I1598" i="12"/>
  <c r="H1598" i="12"/>
  <c r="I1651" i="12"/>
  <c r="H1651" i="12"/>
  <c r="I1260" i="12"/>
  <c r="H1260" i="12"/>
  <c r="I280" i="12"/>
  <c r="H280" i="12"/>
  <c r="I988" i="12"/>
  <c r="H988" i="12"/>
  <c r="I1869" i="12"/>
  <c r="H1869" i="12"/>
  <c r="I107" i="12"/>
  <c r="H107" i="12"/>
  <c r="I1952" i="12"/>
  <c r="H1952" i="12"/>
  <c r="I41" i="12"/>
  <c r="H41" i="12"/>
  <c r="I63" i="12"/>
  <c r="H63" i="12"/>
  <c r="I294" i="12"/>
  <c r="H294" i="12"/>
  <c r="I358" i="12"/>
  <c r="H358" i="12"/>
  <c r="I1133" i="12"/>
  <c r="H1133" i="12"/>
  <c r="I2096" i="12"/>
  <c r="H2096" i="12"/>
  <c r="I1597" i="12"/>
  <c r="H1597" i="12"/>
  <c r="I310" i="12"/>
  <c r="H310" i="12"/>
  <c r="I2050" i="12"/>
  <c r="H2050" i="12"/>
  <c r="I1283" i="12"/>
  <c r="H1283" i="12"/>
  <c r="I221" i="12"/>
  <c r="H221" i="12"/>
  <c r="I91" i="12"/>
  <c r="H91" i="12"/>
  <c r="I2061" i="12"/>
  <c r="H2061" i="12"/>
  <c r="I77" i="12"/>
  <c r="H77" i="12"/>
  <c r="I619" i="12"/>
  <c r="H619" i="12"/>
  <c r="I801" i="12"/>
  <c r="H801" i="12"/>
  <c r="I1520" i="12"/>
  <c r="H1520" i="12"/>
  <c r="I1326" i="12"/>
  <c r="H1326" i="12"/>
  <c r="I869" i="12"/>
  <c r="H869" i="12"/>
  <c r="I595" i="12"/>
  <c r="H595" i="12"/>
  <c r="I1117" i="12"/>
  <c r="H1117" i="12"/>
  <c r="I1495" i="12"/>
  <c r="H1495" i="12"/>
  <c r="I470" i="12"/>
  <c r="H470" i="12"/>
  <c r="I179" i="12"/>
  <c r="H179" i="12"/>
  <c r="I928" i="12"/>
  <c r="H928" i="12"/>
  <c r="I242" i="12"/>
  <c r="H242" i="12"/>
  <c r="I799" i="12"/>
  <c r="H799" i="12"/>
  <c r="I636" i="12"/>
  <c r="H636" i="12"/>
  <c r="H762" i="12"/>
  <c r="I762" i="12"/>
  <c r="I1284" i="12"/>
  <c r="H1284" i="12"/>
  <c r="I1542" i="12"/>
  <c r="H1542" i="12"/>
  <c r="I1976" i="12"/>
  <c r="H1976" i="12"/>
  <c r="I1813" i="12"/>
  <c r="H1813" i="12"/>
  <c r="I193" i="12"/>
  <c r="H193" i="12"/>
  <c r="I469" i="12"/>
  <c r="H469" i="12"/>
  <c r="I165" i="12"/>
  <c r="H165" i="12"/>
  <c r="I403" i="12"/>
  <c r="H403" i="12"/>
  <c r="I921" i="12"/>
  <c r="H921" i="12"/>
  <c r="I1347" i="12"/>
  <c r="H1347" i="12"/>
  <c r="I2060" i="12"/>
  <c r="H2060" i="12"/>
  <c r="I325" i="12"/>
  <c r="H325" i="12"/>
  <c r="I617" i="12"/>
  <c r="H617" i="12"/>
  <c r="I1102" i="12"/>
  <c r="H1102" i="12"/>
  <c r="I857" i="12"/>
  <c r="H857" i="12"/>
  <c r="I1519" i="12"/>
  <c r="H1519" i="12"/>
  <c r="I1596" i="12"/>
  <c r="H1596" i="12"/>
  <c r="I457" i="12"/>
  <c r="H457" i="12"/>
  <c r="I1225" i="12"/>
  <c r="H1225" i="12"/>
  <c r="I83" i="12"/>
  <c r="H83" i="12"/>
  <c r="I522" i="12"/>
  <c r="H522" i="12"/>
  <c r="I630" i="12"/>
  <c r="H630" i="12"/>
  <c r="I456" i="12"/>
  <c r="H456" i="12"/>
  <c r="I400" i="12"/>
  <c r="H400" i="12"/>
  <c r="I688" i="12"/>
  <c r="H688" i="12"/>
  <c r="I907" i="12"/>
  <c r="H907" i="12"/>
  <c r="I954" i="12"/>
  <c r="H954" i="12"/>
  <c r="I1711" i="12"/>
  <c r="H1711" i="12"/>
  <c r="I99" i="12"/>
  <c r="H99" i="12"/>
  <c r="I486" i="12"/>
  <c r="H486" i="12"/>
  <c r="I86" i="12"/>
  <c r="H86" i="12"/>
  <c r="I1198" i="12"/>
  <c r="H1198" i="12"/>
  <c r="I1728" i="12"/>
  <c r="H1728" i="12"/>
  <c r="I1603" i="12"/>
  <c r="H1603" i="12"/>
  <c r="I338" i="12"/>
  <c r="H338" i="12"/>
  <c r="I666" i="12"/>
  <c r="H666" i="12"/>
  <c r="I1217" i="12"/>
  <c r="H1217" i="12"/>
  <c r="I2000" i="12"/>
  <c r="H2000" i="12"/>
  <c r="I689" i="12"/>
  <c r="H689" i="12"/>
  <c r="I304" i="12"/>
  <c r="H304" i="12"/>
  <c r="I503" i="12"/>
  <c r="H503" i="12"/>
  <c r="I1905" i="12"/>
  <c r="H1905" i="12"/>
  <c r="I1204" i="12"/>
  <c r="H1204" i="12"/>
  <c r="I599" i="12"/>
  <c r="H599" i="12"/>
  <c r="I73" i="12"/>
  <c r="H73" i="12"/>
  <c r="I1562" i="12"/>
  <c r="H1562" i="12"/>
  <c r="I1265" i="12"/>
  <c r="H1265" i="12"/>
  <c r="I529" i="12"/>
  <c r="H529" i="12"/>
  <c r="I893" i="12"/>
  <c r="H893" i="12"/>
  <c r="I1864" i="12"/>
  <c r="H1864" i="12"/>
  <c r="I1206" i="12"/>
  <c r="H1206" i="12"/>
  <c r="I1166" i="12"/>
  <c r="H1166" i="12"/>
  <c r="I592" i="12"/>
  <c r="H592" i="12"/>
  <c r="I742" i="12"/>
  <c r="H742" i="12"/>
  <c r="I1899" i="12"/>
  <c r="H1899" i="12"/>
  <c r="I1710" i="12"/>
  <c r="H1710" i="12"/>
  <c r="G294" i="12"/>
  <c r="F1126" i="12"/>
  <c r="G1126" i="12"/>
  <c r="G1065" i="12"/>
  <c r="F1065" i="12"/>
  <c r="G202" i="12"/>
  <c r="F202" i="12"/>
  <c r="F1269" i="12"/>
  <c r="G1269" i="12"/>
  <c r="F157" i="12"/>
  <c r="G157" i="12"/>
  <c r="F546" i="12"/>
  <c r="G546" i="12"/>
  <c r="F226" i="12"/>
  <c r="G226" i="12"/>
  <c r="F1270" i="12"/>
  <c r="G1270" i="12"/>
  <c r="F52" i="12"/>
  <c r="G52" i="12"/>
  <c r="F1612" i="12"/>
  <c r="G1612" i="12"/>
  <c r="F535" i="12"/>
  <c r="G535" i="12"/>
  <c r="F945" i="12"/>
  <c r="G945" i="12"/>
  <c r="F2005" i="12"/>
  <c r="G2005" i="12"/>
  <c r="F1303" i="12"/>
  <c r="G1303" i="12"/>
  <c r="F981" i="12"/>
  <c r="G981" i="12"/>
  <c r="F975" i="12"/>
  <c r="G975" i="12"/>
  <c r="G1610" i="12"/>
  <c r="F1610" i="12"/>
  <c r="F889" i="12"/>
  <c r="G889" i="12"/>
  <c r="F527" i="12"/>
  <c r="G527" i="12"/>
  <c r="F598" i="12"/>
  <c r="G598" i="12"/>
  <c r="F1317" i="12"/>
  <c r="G1317" i="12"/>
  <c r="F1694" i="12"/>
  <c r="G1694" i="12"/>
  <c r="G223" i="12"/>
  <c r="F223" i="12"/>
  <c r="F1340" i="12"/>
  <c r="G1340" i="12"/>
  <c r="F1856" i="12"/>
  <c r="G1856" i="12"/>
  <c r="F2066" i="12"/>
  <c r="G2066" i="12"/>
  <c r="F1164" i="12"/>
  <c r="G1164" i="12"/>
  <c r="F1344" i="12"/>
  <c r="G1344" i="12"/>
  <c r="F1260" i="12"/>
  <c r="G1260" i="12"/>
  <c r="F1952" i="12"/>
  <c r="G1952" i="12"/>
  <c r="F2096" i="12"/>
  <c r="G2096" i="12"/>
  <c r="F91" i="12"/>
  <c r="G91" i="12"/>
  <c r="F801" i="12"/>
  <c r="G801" i="12"/>
  <c r="F1495" i="12"/>
  <c r="G1495" i="12"/>
  <c r="F403" i="12"/>
  <c r="G403" i="12"/>
  <c r="F617" i="12"/>
  <c r="G617" i="12"/>
  <c r="F1596" i="12"/>
  <c r="G1596" i="12"/>
  <c r="G456" i="12"/>
  <c r="F456" i="12"/>
  <c r="F1711" i="12"/>
  <c r="G1711" i="12"/>
  <c r="F1728" i="12"/>
  <c r="G1728" i="12"/>
  <c r="F689" i="12"/>
  <c r="G689" i="12"/>
  <c r="F599" i="12"/>
  <c r="G599" i="12"/>
  <c r="F893" i="12"/>
  <c r="G893" i="12"/>
  <c r="F592" i="12"/>
  <c r="G592" i="12"/>
  <c r="G1977" i="12"/>
  <c r="F1977" i="12"/>
  <c r="F496" i="12"/>
  <c r="G496" i="12"/>
  <c r="F80" i="12"/>
  <c r="G80" i="12"/>
  <c r="F166" i="12"/>
  <c r="G166" i="12"/>
  <c r="G1898" i="12"/>
  <c r="F1898" i="12"/>
  <c r="F1581" i="12"/>
  <c r="G1581" i="12"/>
  <c r="F936" i="12"/>
  <c r="G936" i="12"/>
  <c r="F1743" i="12"/>
  <c r="G1743" i="12"/>
  <c r="F1157" i="12"/>
  <c r="G1157" i="12"/>
  <c r="F137" i="12"/>
  <c r="G137" i="12"/>
  <c r="F1563" i="12"/>
  <c r="G1563" i="12"/>
  <c r="F1752" i="12"/>
  <c r="G1752" i="12"/>
  <c r="F1379" i="12"/>
  <c r="G1379" i="12"/>
  <c r="F1140" i="12"/>
  <c r="G1140" i="12"/>
  <c r="F1021" i="12"/>
  <c r="G1021" i="12"/>
  <c r="G300" i="12"/>
  <c r="F300" i="12"/>
  <c r="F1046" i="12"/>
  <c r="G1046" i="12"/>
  <c r="F660" i="12"/>
  <c r="G660" i="12"/>
  <c r="F985" i="12"/>
  <c r="G985" i="12"/>
  <c r="F834" i="12"/>
  <c r="G834" i="12"/>
  <c r="F1017" i="12"/>
  <c r="G1017" i="12"/>
  <c r="F2055" i="12"/>
  <c r="G2055" i="12"/>
  <c r="F1400" i="12"/>
  <c r="G1400" i="12"/>
  <c r="F1593" i="12"/>
  <c r="G1593" i="12"/>
  <c r="F1584" i="12"/>
  <c r="G1584" i="12"/>
  <c r="G1794" i="12"/>
  <c r="F1794" i="12"/>
  <c r="F1430" i="12"/>
  <c r="G1430" i="12"/>
  <c r="F1180" i="12"/>
  <c r="G1180" i="12"/>
  <c r="F731" i="12"/>
  <c r="G731" i="12"/>
  <c r="F1764" i="12"/>
  <c r="G1764" i="12"/>
  <c r="F743" i="12"/>
  <c r="G743" i="12"/>
  <c r="F942" i="12"/>
  <c r="G942" i="12"/>
  <c r="F1351" i="12"/>
  <c r="G1351" i="12"/>
  <c r="F2087" i="12"/>
  <c r="G2087" i="12"/>
  <c r="F1903" i="12"/>
  <c r="G1903" i="12"/>
  <c r="G829" i="12"/>
  <c r="F829" i="12"/>
  <c r="F1753" i="12"/>
  <c r="G1753" i="12"/>
  <c r="F1999" i="12"/>
  <c r="G1999" i="12"/>
  <c r="G2081" i="12"/>
  <c r="F2081" i="12"/>
  <c r="F124" i="12"/>
  <c r="G124" i="12"/>
  <c r="F1918" i="12"/>
  <c r="G1918" i="12"/>
  <c r="F256" i="12"/>
  <c r="G256" i="12"/>
  <c r="F1927" i="12"/>
  <c r="G1927" i="12"/>
  <c r="F1926" i="12"/>
  <c r="G1926" i="12"/>
  <c r="F752" i="12"/>
  <c r="G752" i="12"/>
  <c r="F1957" i="12"/>
  <c r="G1957" i="12"/>
  <c r="G1705" i="12"/>
  <c r="F1705" i="12"/>
  <c r="F1958" i="12"/>
  <c r="G1958" i="12"/>
  <c r="G1417" i="12"/>
  <c r="F1417" i="12"/>
  <c r="G1578" i="12"/>
  <c r="F1578" i="12"/>
  <c r="F1862" i="12"/>
  <c r="G1862" i="12"/>
  <c r="G1530" i="12"/>
  <c r="F1530" i="12"/>
  <c r="G2097" i="12"/>
  <c r="F2097" i="12"/>
  <c r="G82" i="12"/>
  <c r="F82" i="12"/>
  <c r="F1100" i="12"/>
  <c r="G1100" i="12"/>
  <c r="F347" i="12"/>
  <c r="G347" i="12"/>
  <c r="G1194" i="12"/>
  <c r="F1194" i="12"/>
  <c r="F425" i="12"/>
  <c r="G425" i="12"/>
  <c r="F375" i="12"/>
  <c r="G375" i="12"/>
  <c r="F348" i="12"/>
  <c r="G348" i="12"/>
  <c r="F333" i="12"/>
  <c r="G333" i="12"/>
  <c r="G697" i="12"/>
  <c r="F697" i="12"/>
  <c r="F1772" i="12"/>
  <c r="G1772" i="12"/>
  <c r="F1921" i="12"/>
  <c r="G1921" i="12"/>
  <c r="F1601" i="12"/>
  <c r="G1601" i="12"/>
  <c r="F313" i="12"/>
  <c r="G313" i="12"/>
  <c r="G306" i="12"/>
  <c r="F306" i="12"/>
  <c r="F390" i="12"/>
  <c r="G390" i="12"/>
  <c r="F1829" i="12"/>
  <c r="G1829" i="12"/>
  <c r="F1979" i="12"/>
  <c r="G1979" i="12"/>
  <c r="G1482" i="12"/>
  <c r="F1482" i="12"/>
  <c r="F1440" i="12"/>
  <c r="G1440" i="12"/>
  <c r="G1922" i="12"/>
  <c r="F1922" i="12"/>
  <c r="F2098" i="12"/>
  <c r="G2098" i="12"/>
  <c r="F1425" i="12"/>
  <c r="G1425" i="12"/>
  <c r="F1853" i="12"/>
  <c r="G1853" i="12"/>
  <c r="G1033" i="12"/>
  <c r="F1033" i="12"/>
  <c r="F1377" i="12"/>
  <c r="G1377" i="12"/>
  <c r="F75" i="12"/>
  <c r="G75" i="12"/>
  <c r="F12" i="12"/>
  <c r="G12" i="12"/>
  <c r="G2" i="12"/>
  <c r="F2" i="12"/>
  <c r="F1068" i="12"/>
  <c r="G1068" i="12"/>
  <c r="F2070" i="12"/>
  <c r="G2070" i="12"/>
  <c r="F1092" i="12"/>
  <c r="G1092" i="12"/>
  <c r="F1391" i="12"/>
  <c r="G1391" i="12"/>
  <c r="F19" i="12"/>
  <c r="G19" i="12"/>
  <c r="F1168" i="12"/>
  <c r="G1168" i="12"/>
  <c r="F1789" i="12"/>
  <c r="G1789" i="12"/>
  <c r="G1771" i="12"/>
  <c r="F1771" i="12"/>
  <c r="F1944" i="12"/>
  <c r="G1944" i="12"/>
  <c r="F831" i="12"/>
  <c r="G831" i="12"/>
  <c r="G1832" i="12"/>
  <c r="F1832" i="12"/>
  <c r="F361" i="12"/>
  <c r="G361" i="12"/>
  <c r="G2105" i="12"/>
  <c r="F2105" i="12"/>
  <c r="G2104" i="12"/>
  <c r="F2104" i="12"/>
  <c r="F1111" i="12"/>
  <c r="G1111" i="12"/>
  <c r="I1858" i="12"/>
  <c r="H1858" i="12"/>
  <c r="I1135" i="12"/>
  <c r="H1135" i="12"/>
  <c r="I1115" i="12"/>
  <c r="H1115" i="12"/>
  <c r="I1065" i="12"/>
  <c r="H1065" i="12"/>
  <c r="I430" i="12"/>
  <c r="H430" i="12"/>
  <c r="I202" i="12"/>
  <c r="H202" i="12"/>
  <c r="I1694" i="12"/>
  <c r="H1694" i="12"/>
  <c r="F1487" i="12"/>
  <c r="G1487" i="12"/>
  <c r="G434" i="12"/>
  <c r="F434" i="12"/>
  <c r="F353" i="12"/>
  <c r="G353" i="12"/>
  <c r="F772" i="12"/>
  <c r="G772" i="12"/>
  <c r="G1066" i="12"/>
  <c r="F1066" i="12"/>
  <c r="F1477" i="12"/>
  <c r="G1477" i="12"/>
  <c r="F947" i="12"/>
  <c r="G947" i="12"/>
  <c r="F1521" i="12"/>
  <c r="G1521" i="12"/>
  <c r="F43" i="12"/>
  <c r="G43" i="12"/>
  <c r="F1633" i="12"/>
  <c r="G1633" i="12"/>
  <c r="F384" i="12"/>
  <c r="G384" i="12"/>
  <c r="F1814" i="12"/>
  <c r="G1814" i="12"/>
  <c r="F366" i="12"/>
  <c r="G366" i="12"/>
  <c r="G42" i="12"/>
  <c r="F42" i="12"/>
  <c r="F185" i="12"/>
  <c r="G185" i="12"/>
  <c r="F164" i="12"/>
  <c r="G164" i="12"/>
  <c r="F2047" i="12"/>
  <c r="G2047" i="12"/>
  <c r="F1267" i="12"/>
  <c r="G1267" i="12"/>
  <c r="F163" i="12"/>
  <c r="G163" i="12"/>
  <c r="F188" i="12"/>
  <c r="G188" i="12"/>
  <c r="F220" i="12"/>
  <c r="G220" i="12"/>
  <c r="G1274" i="12"/>
  <c r="F1274" i="12"/>
  <c r="G1135" i="12"/>
  <c r="G430" i="12"/>
  <c r="F430" i="12"/>
  <c r="F562" i="12"/>
  <c r="G562" i="12"/>
  <c r="F209" i="12"/>
  <c r="G209" i="12"/>
  <c r="F911" i="12"/>
  <c r="G911" i="12"/>
  <c r="G904" i="12"/>
  <c r="F904" i="12"/>
  <c r="F952" i="12"/>
  <c r="G952" i="12"/>
  <c r="F1491" i="12"/>
  <c r="G1491" i="12"/>
  <c r="F539" i="12"/>
  <c r="G539" i="12"/>
  <c r="F1681" i="12"/>
  <c r="G1681" i="12"/>
  <c r="F1249" i="12"/>
  <c r="G1249" i="12"/>
  <c r="F612" i="12"/>
  <c r="G612" i="12"/>
  <c r="F625" i="12"/>
  <c r="G625" i="12"/>
  <c r="G962" i="12"/>
  <c r="F962" i="12"/>
  <c r="F1659" i="12"/>
  <c r="G1659" i="12"/>
  <c r="G2040" i="12"/>
  <c r="F2040" i="12"/>
  <c r="F251" i="12"/>
  <c r="G251" i="12"/>
  <c r="F790" i="12"/>
  <c r="G790" i="12"/>
  <c r="F1080" i="12"/>
  <c r="G1080" i="12"/>
  <c r="G1227" i="12"/>
  <c r="F1227" i="12"/>
  <c r="F1247" i="12"/>
  <c r="G1247" i="12"/>
  <c r="F280" i="12"/>
  <c r="G280" i="12"/>
  <c r="F358" i="12"/>
  <c r="G358" i="12"/>
  <c r="F221" i="12"/>
  <c r="G221" i="12"/>
  <c r="F595" i="12"/>
  <c r="G595" i="12"/>
  <c r="G242" i="12"/>
  <c r="F242" i="12"/>
  <c r="F469" i="12"/>
  <c r="G469" i="12"/>
  <c r="F1102" i="12"/>
  <c r="G1102" i="12"/>
  <c r="F630" i="12"/>
  <c r="G630" i="12"/>
  <c r="F99" i="12"/>
  <c r="G99" i="12"/>
  <c r="F666" i="12"/>
  <c r="G666" i="12"/>
  <c r="F1905" i="12"/>
  <c r="G1905" i="12"/>
  <c r="G1864" i="12"/>
  <c r="F1864" i="12"/>
  <c r="F850" i="12"/>
  <c r="G850" i="12"/>
  <c r="F1473" i="12"/>
  <c r="G1473" i="12"/>
  <c r="F1152" i="12"/>
  <c r="G1152" i="12"/>
  <c r="F613" i="12"/>
  <c r="G613" i="12"/>
  <c r="F1211" i="12"/>
  <c r="G1211" i="12"/>
  <c r="G2088" i="12"/>
  <c r="F2088" i="12"/>
  <c r="G775" i="12"/>
  <c r="F775" i="12"/>
  <c r="I1137" i="12"/>
  <c r="H1137" i="12"/>
  <c r="I1487" i="12"/>
  <c r="H1487" i="12"/>
  <c r="I434" i="12"/>
  <c r="H434" i="12"/>
  <c r="I353" i="12"/>
  <c r="H353" i="12"/>
  <c r="I772" i="12"/>
  <c r="H772" i="12"/>
  <c r="I1066" i="12"/>
  <c r="H1066" i="12"/>
  <c r="I1477" i="12"/>
  <c r="H1477" i="12"/>
  <c r="I947" i="12"/>
  <c r="H947" i="12"/>
  <c r="I1521" i="12"/>
  <c r="H1521" i="12"/>
  <c r="I43" i="12"/>
  <c r="H43" i="12"/>
  <c r="I1633" i="12"/>
  <c r="H1633" i="12"/>
  <c r="I384" i="12"/>
  <c r="H384" i="12"/>
  <c r="I1814" i="12"/>
  <c r="H1814" i="12"/>
  <c r="I366" i="12"/>
  <c r="H366" i="12"/>
  <c r="I42" i="12"/>
  <c r="H42" i="12"/>
  <c r="I185" i="12"/>
  <c r="H185" i="12"/>
  <c r="I164" i="12"/>
  <c r="H164" i="12"/>
  <c r="I910" i="12"/>
  <c r="H910" i="12"/>
  <c r="I2047" i="12"/>
  <c r="H2047" i="12"/>
  <c r="I1267" i="12"/>
  <c r="H1267" i="12"/>
  <c r="I163" i="12"/>
  <c r="H163" i="12"/>
  <c r="I188" i="12"/>
  <c r="H188" i="12"/>
  <c r="I220" i="12"/>
  <c r="H220" i="12"/>
  <c r="I1274" i="12"/>
  <c r="H1274" i="12"/>
  <c r="I1683" i="12"/>
  <c r="H1683" i="12"/>
  <c r="I553" i="12"/>
  <c r="H553" i="12"/>
  <c r="I4" i="12"/>
  <c r="H4" i="12"/>
  <c r="I1492" i="12"/>
  <c r="H1492" i="12"/>
  <c r="I38" i="12"/>
  <c r="H38" i="12"/>
  <c r="I1988" i="12"/>
  <c r="H1988" i="12"/>
  <c r="I1990" i="12"/>
  <c r="H1990" i="12"/>
  <c r="I755" i="12"/>
  <c r="H755" i="12"/>
  <c r="I563" i="12"/>
  <c r="H563" i="12"/>
  <c r="I548" i="12"/>
  <c r="H548" i="12"/>
  <c r="I533" i="12"/>
  <c r="H533" i="12"/>
  <c r="H946" i="12"/>
  <c r="I946" i="12"/>
  <c r="I1499" i="12"/>
  <c r="H1499" i="12"/>
  <c r="I518" i="12"/>
  <c r="H518" i="12"/>
  <c r="I1674" i="12"/>
  <c r="H1674" i="12"/>
  <c r="I791" i="12"/>
  <c r="H791" i="12"/>
  <c r="I605" i="12"/>
  <c r="H605" i="12"/>
  <c r="I973" i="12"/>
  <c r="H973" i="12"/>
  <c r="I604" i="12"/>
  <c r="H604" i="12"/>
  <c r="I1337" i="12"/>
  <c r="H1337" i="12"/>
  <c r="I387" i="12"/>
  <c r="H387" i="12"/>
  <c r="I933" i="12"/>
  <c r="H933" i="12"/>
  <c r="I1277" i="12"/>
  <c r="H1277" i="12"/>
  <c r="I168" i="12"/>
  <c r="H168" i="12"/>
  <c r="I1084" i="12"/>
  <c r="H1084" i="12"/>
  <c r="I225" i="12"/>
  <c r="H225" i="12"/>
  <c r="I773" i="12"/>
  <c r="H773" i="12"/>
  <c r="I2031" i="12"/>
  <c r="H2031" i="12"/>
  <c r="I1266" i="12"/>
  <c r="H1266" i="12"/>
  <c r="I2065" i="12"/>
  <c r="H2065" i="12"/>
  <c r="I925" i="12"/>
  <c r="H925" i="12"/>
  <c r="I24" i="12"/>
  <c r="H24" i="12"/>
  <c r="I54" i="12"/>
  <c r="H54" i="12"/>
  <c r="I919" i="12"/>
  <c r="H919" i="12"/>
  <c r="I244" i="12"/>
  <c r="H244" i="12"/>
  <c r="I1675" i="12"/>
  <c r="H1675" i="12"/>
  <c r="I560" i="12"/>
  <c r="H560" i="12"/>
  <c r="I1294" i="12"/>
  <c r="H1294" i="12"/>
  <c r="I924" i="12"/>
  <c r="H924" i="12"/>
  <c r="I581" i="12"/>
  <c r="H581" i="12"/>
  <c r="I513" i="12"/>
  <c r="H513" i="12"/>
  <c r="I1478" i="12"/>
  <c r="H1478" i="12"/>
  <c r="I885" i="12"/>
  <c r="H885" i="12"/>
  <c r="I541" i="12"/>
  <c r="H541" i="12"/>
  <c r="I549" i="12"/>
  <c r="H549" i="12"/>
  <c r="I252" i="12"/>
  <c r="H252" i="12"/>
  <c r="I738" i="12"/>
  <c r="H738" i="12"/>
  <c r="I897" i="12"/>
  <c r="H897" i="12"/>
  <c r="H569" i="12"/>
  <c r="I569" i="12"/>
  <c r="I45" i="12"/>
  <c r="H45" i="12"/>
  <c r="I351" i="12"/>
  <c r="H351" i="12"/>
  <c r="I1667" i="12"/>
  <c r="H1667" i="12"/>
  <c r="I1318" i="12"/>
  <c r="H1318" i="12"/>
  <c r="I224" i="12"/>
  <c r="H224" i="12"/>
  <c r="I1616" i="12"/>
  <c r="H1616" i="12"/>
  <c r="I1252" i="12"/>
  <c r="H1252" i="12"/>
  <c r="I525" i="12"/>
  <c r="H525" i="12"/>
  <c r="I899" i="12"/>
  <c r="H899" i="12"/>
  <c r="I896" i="12"/>
  <c r="H896" i="12"/>
  <c r="I238" i="12"/>
  <c r="H238" i="12"/>
  <c r="I517" i="12"/>
  <c r="H517" i="12"/>
  <c r="I1480" i="12"/>
  <c r="H1480" i="12"/>
  <c r="I241" i="12"/>
  <c r="H241" i="12"/>
  <c r="I1301" i="12"/>
  <c r="H1301" i="12"/>
  <c r="I514" i="12"/>
  <c r="H514" i="12"/>
  <c r="I1703" i="12"/>
  <c r="H1703" i="12"/>
  <c r="I918" i="12"/>
  <c r="H918" i="12"/>
  <c r="I917" i="12"/>
  <c r="H917" i="12"/>
  <c r="I1996" i="12"/>
  <c r="H1996" i="12"/>
  <c r="I1613" i="12"/>
  <c r="H1613" i="12"/>
  <c r="I540" i="12"/>
  <c r="H540" i="12"/>
  <c r="I1297" i="12"/>
  <c r="H1297" i="12"/>
  <c r="I2023" i="12"/>
  <c r="H2023" i="12"/>
  <c r="I254" i="12"/>
  <c r="H254" i="12"/>
  <c r="I143" i="12"/>
  <c r="H143" i="12"/>
  <c r="I1983" i="12"/>
  <c r="H1983" i="12"/>
  <c r="I140" i="12"/>
  <c r="H140" i="12"/>
  <c r="H175" i="12"/>
  <c r="I175" i="12"/>
  <c r="I2003" i="12"/>
  <c r="H2003" i="12"/>
  <c r="I253" i="12"/>
  <c r="H253" i="12"/>
  <c r="I1668" i="12"/>
  <c r="H1668" i="12"/>
  <c r="I1296" i="12"/>
  <c r="H1296" i="12"/>
  <c r="I120" i="12"/>
  <c r="H120" i="12"/>
  <c r="I2037" i="12"/>
  <c r="H2037" i="12"/>
  <c r="I119" i="12"/>
  <c r="H119" i="12"/>
  <c r="I596" i="12"/>
  <c r="H596" i="12"/>
  <c r="I944" i="12"/>
  <c r="H944" i="12"/>
  <c r="I1271" i="12"/>
  <c r="H1271" i="12"/>
  <c r="I1662" i="12"/>
  <c r="H1662" i="12"/>
  <c r="I906" i="12"/>
  <c r="H906" i="12"/>
  <c r="I989" i="12"/>
  <c r="H989" i="12"/>
  <c r="I511" i="12"/>
  <c r="H511" i="12"/>
  <c r="I930" i="12"/>
  <c r="H930" i="12"/>
  <c r="I48" i="12"/>
  <c r="H48" i="12"/>
  <c r="H626" i="12"/>
  <c r="I626" i="12"/>
  <c r="I233" i="12"/>
  <c r="H233" i="12"/>
  <c r="I433" i="12"/>
  <c r="H433" i="12"/>
  <c r="I927" i="12"/>
  <c r="H927" i="12"/>
  <c r="I1295" i="12"/>
  <c r="H1295" i="12"/>
  <c r="I406" i="12"/>
  <c r="H406" i="12"/>
  <c r="I201" i="12"/>
  <c r="H201" i="12"/>
  <c r="I59" i="12"/>
  <c r="H59" i="12"/>
  <c r="I1640" i="12"/>
  <c r="H1640" i="12"/>
  <c r="I622" i="12"/>
  <c r="H622" i="12"/>
  <c r="I987" i="12"/>
  <c r="H987" i="12"/>
  <c r="I7" i="12"/>
  <c r="H7" i="12"/>
  <c r="I2038" i="12"/>
  <c r="H2038" i="12"/>
  <c r="I881" i="12"/>
  <c r="H881" i="12"/>
  <c r="I1714" i="12"/>
  <c r="H1714" i="12"/>
  <c r="I289" i="12"/>
  <c r="H289" i="12"/>
  <c r="I2051" i="12"/>
  <c r="H2051" i="12"/>
  <c r="I186" i="12"/>
  <c r="H186" i="12"/>
  <c r="I1256" i="12"/>
  <c r="H1256" i="12"/>
  <c r="I1064" i="12"/>
  <c r="H1064" i="12"/>
  <c r="I1443" i="12"/>
  <c r="H1443" i="12"/>
  <c r="I3" i="12"/>
  <c r="H3" i="12"/>
  <c r="I1309" i="12"/>
  <c r="H1309" i="12"/>
  <c r="I133" i="12"/>
  <c r="H133" i="12"/>
  <c r="G389" i="12"/>
  <c r="F389" i="12"/>
  <c r="I157" i="12"/>
  <c r="H157" i="12"/>
  <c r="F1116" i="12"/>
  <c r="G1116" i="12"/>
  <c r="F379" i="12"/>
  <c r="G379" i="12"/>
  <c r="F420" i="12"/>
  <c r="G420" i="12"/>
  <c r="G354" i="12"/>
  <c r="F354" i="12"/>
  <c r="F8" i="12"/>
  <c r="G8" i="12"/>
  <c r="F421" i="12"/>
  <c r="G421" i="12"/>
  <c r="F197" i="12"/>
  <c r="G197" i="12"/>
  <c r="F1276" i="12"/>
  <c r="G1276" i="12"/>
  <c r="F22" i="12"/>
  <c r="G22" i="12"/>
  <c r="F154" i="12"/>
  <c r="G154" i="12"/>
  <c r="F217" i="12"/>
  <c r="G217" i="12"/>
  <c r="F1079" i="12"/>
  <c r="G1079" i="12"/>
  <c r="F574" i="12"/>
  <c r="G574" i="12"/>
  <c r="F1638" i="12"/>
  <c r="G1638" i="12"/>
  <c r="F584" i="12"/>
  <c r="G584" i="12"/>
  <c r="F198" i="12"/>
  <c r="G198" i="12"/>
  <c r="G1634" i="12"/>
  <c r="F1634" i="12"/>
  <c r="F232" i="12"/>
  <c r="G232" i="12"/>
  <c r="F219" i="12"/>
  <c r="G219" i="12"/>
  <c r="G1289" i="12"/>
  <c r="F1289" i="12"/>
  <c r="F182" i="12"/>
  <c r="G182" i="12"/>
  <c r="F2012" i="12"/>
  <c r="G2012" i="12"/>
  <c r="G583" i="12"/>
  <c r="F583" i="12"/>
  <c r="F2032" i="12"/>
  <c r="G2032" i="12"/>
  <c r="F576" i="12"/>
  <c r="G576" i="12"/>
  <c r="F427" i="12"/>
  <c r="G427" i="12"/>
  <c r="F9" i="12"/>
  <c r="G9" i="12"/>
  <c r="F190" i="12"/>
  <c r="G190" i="12"/>
  <c r="F1687" i="12"/>
  <c r="G1687" i="12"/>
  <c r="F2008" i="12"/>
  <c r="G2008" i="12"/>
  <c r="F1268" i="12"/>
  <c r="G1268" i="12"/>
  <c r="F240" i="12"/>
  <c r="G240" i="12"/>
  <c r="F582" i="12"/>
  <c r="G582" i="12"/>
  <c r="F147" i="12"/>
  <c r="G147" i="12"/>
  <c r="F1280" i="12"/>
  <c r="G1280" i="12"/>
  <c r="F174" i="12"/>
  <c r="G174" i="12"/>
  <c r="F905" i="12"/>
  <c r="G905" i="12"/>
  <c r="F2016" i="12"/>
  <c r="G2016" i="12"/>
  <c r="F2030" i="12"/>
  <c r="G2030" i="12"/>
  <c r="F1872" i="12"/>
  <c r="G1872" i="12"/>
  <c r="F171" i="12"/>
  <c r="G171" i="12"/>
  <c r="F806" i="12"/>
  <c r="G806" i="12"/>
  <c r="F891" i="12"/>
  <c r="G891" i="12"/>
  <c r="F972" i="12"/>
  <c r="G972" i="12"/>
  <c r="F913" i="12"/>
  <c r="G913" i="12"/>
  <c r="F1871" i="12"/>
  <c r="G1871" i="12"/>
  <c r="F883" i="12"/>
  <c r="G883" i="12"/>
  <c r="F203" i="12"/>
  <c r="G203" i="12"/>
  <c r="G1058" i="12"/>
  <c r="F1058" i="12"/>
  <c r="F555" i="12"/>
  <c r="G555" i="12"/>
  <c r="F602" i="12"/>
  <c r="G602" i="12"/>
  <c r="F587" i="12"/>
  <c r="G587" i="12"/>
  <c r="G1330" i="12"/>
  <c r="F1330" i="12"/>
  <c r="G573" i="12"/>
  <c r="F573" i="12"/>
  <c r="F422" i="12"/>
  <c r="G422" i="12"/>
  <c r="F1119" i="12"/>
  <c r="G1119" i="12"/>
  <c r="G1618" i="12"/>
  <c r="F1618" i="12"/>
  <c r="F521" i="12"/>
  <c r="G521" i="12"/>
  <c r="F2009" i="12"/>
  <c r="G2009" i="12"/>
  <c r="F1134" i="12"/>
  <c r="G1134" i="12"/>
  <c r="G1842" i="12"/>
  <c r="F1842" i="12"/>
  <c r="F1646" i="12"/>
  <c r="G1646" i="12"/>
  <c r="F792" i="12"/>
  <c r="G792" i="12"/>
  <c r="G170" i="12"/>
  <c r="F170" i="12"/>
  <c r="F134" i="12"/>
  <c r="G134" i="12"/>
  <c r="G568" i="12"/>
  <c r="F568" i="12"/>
  <c r="G146" i="12"/>
  <c r="F146" i="12"/>
  <c r="F1525" i="12"/>
  <c r="G1525" i="12"/>
  <c r="F937" i="12"/>
  <c r="G937" i="12"/>
  <c r="G1611" i="12"/>
  <c r="F1611" i="12"/>
  <c r="F1331" i="12"/>
  <c r="G1331" i="12"/>
  <c r="F931" i="12"/>
  <c r="G931" i="12"/>
  <c r="F167" i="12"/>
  <c r="G167" i="12"/>
  <c r="F239" i="12"/>
  <c r="G239" i="12"/>
  <c r="F1281" i="12"/>
  <c r="G1281" i="12"/>
  <c r="F436" i="12"/>
  <c r="G436" i="12"/>
  <c r="F730" i="12"/>
  <c r="G730" i="12"/>
  <c r="F1308" i="12"/>
  <c r="G1308" i="12"/>
  <c r="F142" i="12"/>
  <c r="G142" i="12"/>
  <c r="F898" i="12"/>
  <c r="G898" i="12"/>
  <c r="G2018" i="12"/>
  <c r="F2018" i="12"/>
  <c r="F1647" i="12"/>
  <c r="G1647" i="12"/>
  <c r="F442" i="12"/>
  <c r="G442" i="12"/>
  <c r="F1619" i="12"/>
  <c r="G1619" i="12"/>
  <c r="F591" i="12"/>
  <c r="G591" i="12"/>
  <c r="G623" i="12"/>
  <c r="F623" i="12"/>
  <c r="G926" i="12"/>
  <c r="F926" i="12"/>
  <c r="F169" i="12"/>
  <c r="G169" i="12"/>
  <c r="F394" i="12"/>
  <c r="G394" i="12"/>
  <c r="G2079" i="12"/>
  <c r="G910" i="12"/>
  <c r="F1486" i="12"/>
  <c r="G1486" i="12"/>
  <c r="F385" i="12"/>
  <c r="G385" i="12"/>
  <c r="F542" i="12"/>
  <c r="G542" i="12"/>
  <c r="G205" i="12"/>
  <c r="F205" i="12"/>
  <c r="G519" i="12"/>
  <c r="F519" i="12"/>
  <c r="F1339" i="12"/>
  <c r="G1339" i="12"/>
  <c r="F951" i="12"/>
  <c r="G951" i="12"/>
  <c r="F590" i="12"/>
  <c r="G590" i="12"/>
  <c r="F1984" i="12"/>
  <c r="G1984" i="12"/>
  <c r="G2001" i="12"/>
  <c r="F2001" i="12"/>
  <c r="F940" i="12"/>
  <c r="G940" i="12"/>
  <c r="F135" i="12"/>
  <c r="G135" i="12"/>
  <c r="F245" i="12"/>
  <c r="G245" i="12"/>
  <c r="F1228" i="12"/>
  <c r="G1228" i="12"/>
  <c r="G1682" i="12"/>
  <c r="F1682" i="12"/>
  <c r="F512" i="12"/>
  <c r="G512" i="12"/>
  <c r="F2004" i="12"/>
  <c r="G2004" i="12"/>
  <c r="F585" i="12"/>
  <c r="G585" i="12"/>
  <c r="F1630" i="12"/>
  <c r="G1630" i="12"/>
  <c r="F388" i="12"/>
  <c r="G388" i="12"/>
  <c r="F1120" i="12"/>
  <c r="G1120" i="12"/>
  <c r="F139" i="12"/>
  <c r="G139" i="12"/>
  <c r="F1283" i="12"/>
  <c r="G1283" i="12"/>
  <c r="F869" i="12"/>
  <c r="G869" i="12"/>
  <c r="F799" i="12"/>
  <c r="G799" i="12"/>
  <c r="F1813" i="12"/>
  <c r="G1813" i="12"/>
  <c r="F2060" i="12"/>
  <c r="G2060" i="12"/>
  <c r="G457" i="12"/>
  <c r="F457" i="12"/>
  <c r="G954" i="12"/>
  <c r="F954" i="12"/>
  <c r="G338" i="12"/>
  <c r="F338" i="12"/>
  <c r="F503" i="12"/>
  <c r="G503" i="12"/>
  <c r="F1265" i="12"/>
  <c r="G1265" i="12"/>
  <c r="F742" i="12"/>
  <c r="G742" i="12"/>
  <c r="G686" i="12"/>
  <c r="F686" i="12"/>
  <c r="F1849" i="12"/>
  <c r="G1849" i="12"/>
  <c r="G1602" i="12"/>
  <c r="F1602" i="12"/>
  <c r="F1184" i="12"/>
  <c r="G1184" i="12"/>
  <c r="F249" i="12"/>
  <c r="G249" i="12"/>
  <c r="F718" i="12"/>
  <c r="G718" i="12"/>
  <c r="I590" i="12"/>
  <c r="H590" i="12"/>
  <c r="G1542" i="12"/>
  <c r="F435" i="12"/>
  <c r="G435" i="12"/>
  <c r="F231" i="12"/>
  <c r="G231" i="12"/>
  <c r="F561" i="12"/>
  <c r="G561" i="12"/>
  <c r="G2026" i="12"/>
  <c r="F2026" i="12"/>
  <c r="F1500" i="12"/>
  <c r="G1500" i="12"/>
  <c r="F534" i="12"/>
  <c r="G534" i="12"/>
  <c r="F884" i="12"/>
  <c r="G884" i="12"/>
  <c r="F601" i="12"/>
  <c r="G601" i="12"/>
  <c r="F1524" i="12"/>
  <c r="G1524" i="12"/>
  <c r="F1989" i="12"/>
  <c r="G1989" i="12"/>
  <c r="F1137" i="12"/>
  <c r="G1137" i="12"/>
  <c r="G343" i="12"/>
  <c r="F343" i="12"/>
  <c r="F1617" i="12"/>
  <c r="G1617" i="12"/>
  <c r="F1437" i="12"/>
  <c r="G1437" i="12"/>
  <c r="F2064" i="12"/>
  <c r="G2064" i="12"/>
  <c r="F538" i="12"/>
  <c r="G538" i="12"/>
  <c r="G2033" i="12"/>
  <c r="F2033" i="12"/>
  <c r="F939" i="12"/>
  <c r="G939" i="12"/>
  <c r="F121" i="12"/>
  <c r="G121" i="12"/>
  <c r="G903" i="12"/>
  <c r="F903" i="12"/>
  <c r="F1316" i="12"/>
  <c r="G1316" i="12"/>
  <c r="F1248" i="12"/>
  <c r="G1248" i="12"/>
  <c r="F1644" i="12"/>
  <c r="G1644" i="12"/>
  <c r="F200" i="12"/>
  <c r="G200" i="12"/>
  <c r="F1312" i="12"/>
  <c r="G1312" i="12"/>
  <c r="F342" i="12"/>
  <c r="G342" i="12"/>
  <c r="F1123" i="12"/>
  <c r="G1123" i="12"/>
  <c r="F594" i="12"/>
  <c r="G594" i="12"/>
  <c r="F41" i="12"/>
  <c r="G41" i="12"/>
  <c r="F310" i="12"/>
  <c r="G310" i="12"/>
  <c r="F2061" i="12"/>
  <c r="G2061" i="12"/>
  <c r="F1326" i="12"/>
  <c r="G1326" i="12"/>
  <c r="F179" i="12"/>
  <c r="G179" i="12"/>
  <c r="F762" i="12"/>
  <c r="G762" i="12"/>
  <c r="F193" i="12"/>
  <c r="G193" i="12"/>
  <c r="F325" i="12"/>
  <c r="G325" i="12"/>
  <c r="G1225" i="12"/>
  <c r="F1225" i="12"/>
  <c r="G400" i="12"/>
  <c r="F400" i="12"/>
  <c r="F486" i="12"/>
  <c r="G486" i="12"/>
  <c r="F1603" i="12"/>
  <c r="G1603" i="12"/>
  <c r="F304" i="12"/>
  <c r="G304" i="12"/>
  <c r="G1562" i="12"/>
  <c r="F1562" i="12"/>
  <c r="F1206" i="12"/>
  <c r="G1206" i="12"/>
  <c r="F1899" i="12"/>
  <c r="G1899" i="12"/>
  <c r="F1158" i="12"/>
  <c r="G1158" i="12"/>
  <c r="G1498" i="12"/>
  <c r="F1498" i="12"/>
  <c r="F1721" i="12"/>
  <c r="G1721" i="12"/>
  <c r="F1606" i="12"/>
  <c r="G1606" i="12"/>
  <c r="F34" i="12"/>
  <c r="G34" i="12"/>
  <c r="F1671" i="12"/>
  <c r="G1671" i="12"/>
  <c r="G444" i="12"/>
  <c r="F444" i="12"/>
  <c r="G1210" i="12"/>
  <c r="F1210" i="12"/>
  <c r="F1765" i="12"/>
  <c r="G1765" i="12"/>
  <c r="F848" i="12"/>
  <c r="G848" i="12"/>
  <c r="F258" i="12"/>
  <c r="G258" i="12"/>
  <c r="F458" i="12"/>
  <c r="G458" i="12"/>
  <c r="G1643" i="12"/>
  <c r="F1643" i="12"/>
  <c r="F815" i="12"/>
  <c r="G815" i="12"/>
  <c r="F1900" i="12"/>
  <c r="G1900" i="12"/>
  <c r="F1534" i="12"/>
  <c r="G1534" i="12"/>
  <c r="F1371" i="12"/>
  <c r="G1371" i="12"/>
  <c r="F662" i="12"/>
  <c r="G662" i="12"/>
  <c r="F1508" i="12"/>
  <c r="G1508" i="12"/>
  <c r="F1424" i="12"/>
  <c r="G1424" i="12"/>
  <c r="F1101" i="12"/>
  <c r="G1101" i="12"/>
  <c r="F1910" i="12"/>
  <c r="G1910" i="12"/>
  <c r="F1763" i="12"/>
  <c r="G1763" i="12"/>
  <c r="F263" i="12"/>
  <c r="G263" i="12"/>
  <c r="F1785" i="12"/>
  <c r="G1785" i="12"/>
  <c r="F1950" i="12"/>
  <c r="G1950" i="12"/>
  <c r="F1014" i="12"/>
  <c r="G1014" i="12"/>
  <c r="F1177" i="12"/>
  <c r="G1177" i="12"/>
  <c r="G370" i="12"/>
  <c r="F370" i="12"/>
  <c r="F1582" i="12"/>
  <c r="G1582" i="12"/>
  <c r="F880" i="12"/>
  <c r="G880" i="12"/>
  <c r="G159" i="12"/>
  <c r="F159" i="12"/>
  <c r="G1544" i="12"/>
  <c r="F1544" i="12"/>
  <c r="F760" i="12"/>
  <c r="G760" i="12"/>
  <c r="I1612" i="12"/>
  <c r="H1612" i="12"/>
  <c r="G1456" i="12"/>
  <c r="G793" i="12"/>
  <c r="F1115" i="12"/>
  <c r="G1115" i="12"/>
  <c r="F1476" i="12"/>
  <c r="G1476" i="12"/>
  <c r="G428" i="12"/>
  <c r="F428" i="12"/>
  <c r="F443" i="12"/>
  <c r="G443" i="12"/>
  <c r="F1484" i="12"/>
  <c r="G1484" i="12"/>
  <c r="F749" i="12"/>
  <c r="G749" i="12"/>
  <c r="F2044" i="12"/>
  <c r="G2044" i="12"/>
  <c r="F1639" i="12"/>
  <c r="G1639" i="12"/>
  <c r="F195" i="12"/>
  <c r="G195" i="12"/>
  <c r="F1631" i="12"/>
  <c r="G1631" i="12"/>
  <c r="F1841" i="12"/>
  <c r="G1841" i="12"/>
  <c r="F1686" i="12"/>
  <c r="G1686" i="12"/>
  <c r="F547" i="12"/>
  <c r="G547" i="12"/>
  <c r="G968" i="12"/>
  <c r="F968" i="12"/>
  <c r="F1059" i="12"/>
  <c r="G1059" i="12"/>
  <c r="F1688" i="12"/>
  <c r="G1688" i="12"/>
  <c r="F1287" i="12"/>
  <c r="G1287" i="12"/>
  <c r="F1233" i="12"/>
  <c r="G1233" i="12"/>
  <c r="F882" i="12"/>
  <c r="G882" i="12"/>
  <c r="F1254" i="12"/>
  <c r="G1254" i="12"/>
  <c r="G1658" i="12"/>
  <c r="F1658" i="12"/>
  <c r="F1336" i="12"/>
  <c r="G1336" i="12"/>
  <c r="F1094" i="12"/>
  <c r="G1094" i="12"/>
  <c r="F1051" i="12"/>
  <c r="G1051" i="12"/>
  <c r="G274" i="12"/>
  <c r="F274" i="12"/>
  <c r="F1121" i="12"/>
  <c r="G1121" i="12"/>
  <c r="G645" i="12"/>
  <c r="F645" i="12"/>
  <c r="G1242" i="12"/>
  <c r="F1242" i="12"/>
  <c r="F1598" i="12"/>
  <c r="G1598" i="12"/>
  <c r="F988" i="12"/>
  <c r="G988" i="12"/>
  <c r="F63" i="12"/>
  <c r="G63" i="12"/>
  <c r="F1597" i="12"/>
  <c r="G1597" i="12"/>
  <c r="F77" i="12"/>
  <c r="G77" i="12"/>
  <c r="F1520" i="12"/>
  <c r="G1520" i="12"/>
  <c r="F470" i="12"/>
  <c r="G470" i="12"/>
  <c r="F636" i="12"/>
  <c r="G636" i="12"/>
  <c r="G1976" i="12"/>
  <c r="F1976" i="12"/>
  <c r="F921" i="12"/>
  <c r="G921" i="12"/>
  <c r="F1519" i="12"/>
  <c r="G1519" i="12"/>
  <c r="F522" i="12"/>
  <c r="G522" i="12"/>
  <c r="F907" i="12"/>
  <c r="G907" i="12"/>
  <c r="F1198" i="12"/>
  <c r="G1198" i="12"/>
  <c r="F2000" i="12"/>
  <c r="G2000" i="12"/>
  <c r="F73" i="12"/>
  <c r="G73" i="12"/>
  <c r="F1710" i="12"/>
  <c r="G1710" i="12"/>
  <c r="F1677" i="12"/>
  <c r="G1677" i="12"/>
  <c r="F1840" i="12"/>
  <c r="G1840" i="12"/>
  <c r="G2058" i="12"/>
  <c r="F2058" i="12"/>
  <c r="F2067" i="12"/>
  <c r="G2067" i="12"/>
  <c r="F1465" i="12"/>
  <c r="G1465" i="12"/>
  <c r="F28" i="12"/>
  <c r="G28" i="12"/>
  <c r="F908" i="12"/>
  <c r="G908" i="12"/>
  <c r="F2095" i="12"/>
  <c r="G2095" i="12"/>
  <c r="F187" i="12"/>
  <c r="G187" i="12"/>
  <c r="F1713" i="12"/>
  <c r="G1713" i="12"/>
  <c r="F1052" i="12"/>
  <c r="G1052" i="12"/>
  <c r="F1415" i="12"/>
  <c r="G1415" i="12"/>
  <c r="F1313" i="12"/>
  <c r="G1313" i="12"/>
  <c r="F367" i="12"/>
  <c r="G367" i="12"/>
  <c r="G1746" i="12"/>
  <c r="F1746" i="12"/>
  <c r="F65" i="12"/>
  <c r="G65" i="12"/>
  <c r="F151" i="12"/>
  <c r="G151" i="12"/>
  <c r="G1442" i="12"/>
  <c r="F1442" i="12"/>
  <c r="F1016" i="12"/>
  <c r="G1016" i="12"/>
  <c r="F2101" i="12"/>
  <c r="G2101" i="12"/>
  <c r="G1259" i="12"/>
  <c r="F1259" i="12"/>
  <c r="F1147" i="12"/>
  <c r="G1147" i="12"/>
  <c r="G1035" i="12"/>
  <c r="F1035" i="12"/>
  <c r="G1914" i="12"/>
  <c r="F1914" i="12"/>
  <c r="F1070" i="12"/>
  <c r="G1070" i="12"/>
  <c r="F620" i="12"/>
  <c r="G620" i="12"/>
  <c r="F750" i="12"/>
  <c r="G750" i="12"/>
  <c r="G1737" i="12"/>
  <c r="F1737" i="12"/>
  <c r="G1594" i="12"/>
  <c r="F1594" i="12"/>
  <c r="F1348" i="12"/>
  <c r="G1348" i="12"/>
  <c r="F1806" i="12"/>
  <c r="G1806" i="12"/>
  <c r="F1062" i="12"/>
  <c r="G1062" i="12"/>
  <c r="F734" i="12"/>
  <c r="G734" i="12"/>
  <c r="I1329" i="12"/>
  <c r="H1329" i="12"/>
  <c r="G1869" i="12"/>
  <c r="I850" i="12"/>
  <c r="H850" i="12"/>
  <c r="I572" i="12"/>
  <c r="H572" i="12"/>
  <c r="I1977" i="12"/>
  <c r="H1977" i="12"/>
  <c r="I1158" i="12"/>
  <c r="H1158" i="12"/>
  <c r="I1677" i="12"/>
  <c r="H1677" i="12"/>
  <c r="I686" i="12"/>
  <c r="H686" i="12"/>
  <c r="I668" i="12"/>
  <c r="H668" i="12"/>
  <c r="I496" i="12"/>
  <c r="H496" i="12"/>
  <c r="I1473" i="12"/>
  <c r="H1473" i="12"/>
  <c r="I1498" i="12"/>
  <c r="H1498" i="12"/>
  <c r="I1840" i="12"/>
  <c r="H1840" i="12"/>
  <c r="I1595" i="12"/>
  <c r="H1595" i="12"/>
  <c r="I80" i="12"/>
  <c r="H80" i="12"/>
  <c r="I1721" i="12"/>
  <c r="H1721" i="12"/>
  <c r="I2058" i="12"/>
  <c r="H2058" i="12"/>
  <c r="I1849" i="12"/>
  <c r="H1849" i="12"/>
  <c r="I1152" i="12"/>
  <c r="H1152" i="12"/>
  <c r="I700" i="12"/>
  <c r="H700" i="12"/>
  <c r="I166" i="12"/>
  <c r="H166" i="12"/>
  <c r="I2067" i="12"/>
  <c r="H2067" i="12"/>
  <c r="I1606" i="12"/>
  <c r="H1606" i="12"/>
  <c r="I1008" i="12"/>
  <c r="H1008" i="12"/>
  <c r="I1898" i="12"/>
  <c r="H1898" i="12"/>
  <c r="I1465" i="12"/>
  <c r="H1465" i="12"/>
  <c r="I1602" i="12"/>
  <c r="H1602" i="12"/>
  <c r="I34" i="12"/>
  <c r="H34" i="12"/>
  <c r="I613" i="12"/>
  <c r="H613" i="12"/>
  <c r="I1671" i="12"/>
  <c r="H1671" i="12"/>
  <c r="I28" i="12"/>
  <c r="H28" i="12"/>
  <c r="I1581" i="12"/>
  <c r="H1581" i="12"/>
  <c r="I1224" i="12"/>
  <c r="H1224" i="12"/>
  <c r="I444" i="12"/>
  <c r="H444" i="12"/>
  <c r="I908" i="12"/>
  <c r="H908" i="12"/>
  <c r="I936" i="12"/>
  <c r="H936" i="12"/>
  <c r="I798" i="12"/>
  <c r="H798" i="12"/>
  <c r="I1210" i="12"/>
  <c r="H1210" i="12"/>
  <c r="I1184" i="12"/>
  <c r="H1184" i="12"/>
  <c r="I1211" i="12"/>
  <c r="H1211" i="12"/>
  <c r="I2095" i="12"/>
  <c r="H2095" i="12"/>
  <c r="I1743" i="12"/>
  <c r="H1743" i="12"/>
  <c r="I970" i="12"/>
  <c r="H970" i="12"/>
  <c r="I1765" i="12"/>
  <c r="H1765" i="12"/>
  <c r="I1157" i="12"/>
  <c r="H1157" i="12"/>
  <c r="I187" i="12"/>
  <c r="H187" i="12"/>
  <c r="I1736" i="12"/>
  <c r="H1736" i="12"/>
  <c r="I137" i="12"/>
  <c r="H137" i="12"/>
  <c r="I413" i="12"/>
  <c r="H413" i="12"/>
  <c r="I1713" i="12"/>
  <c r="H1713" i="12"/>
  <c r="I1563" i="12"/>
  <c r="H1563" i="12"/>
  <c r="I1553" i="12"/>
  <c r="H1553" i="12"/>
  <c r="I848" i="12"/>
  <c r="H848" i="12"/>
  <c r="I1052" i="12"/>
  <c r="H1052" i="12"/>
  <c r="I1752" i="12"/>
  <c r="H1752" i="12"/>
  <c r="I301" i="12"/>
  <c r="H301" i="12"/>
  <c r="I258" i="12"/>
  <c r="H258" i="12"/>
  <c r="I1415" i="12"/>
  <c r="H1415" i="12"/>
  <c r="H1379" i="12"/>
  <c r="I1379" i="12"/>
  <c r="I458" i="12"/>
  <c r="H458" i="12"/>
  <c r="I778" i="12"/>
  <c r="H778" i="12"/>
  <c r="I1313" i="12"/>
  <c r="H1313" i="12"/>
  <c r="I1140" i="12"/>
  <c r="H1140" i="12"/>
  <c r="I1643" i="12"/>
  <c r="H1643" i="12"/>
  <c r="I922" i="12"/>
  <c r="H922" i="12"/>
  <c r="I367" i="12"/>
  <c r="H367" i="12"/>
  <c r="I1021" i="12"/>
  <c r="H1021" i="12"/>
  <c r="I249" i="12"/>
  <c r="H249" i="12"/>
  <c r="I2088" i="12"/>
  <c r="H2088" i="12"/>
  <c r="I1373" i="12"/>
  <c r="H1373" i="12"/>
  <c r="I815" i="12"/>
  <c r="H815" i="12"/>
  <c r="I300" i="12"/>
  <c r="H300" i="12"/>
  <c r="I1746" i="12"/>
  <c r="H1746" i="12"/>
  <c r="I337" i="12"/>
  <c r="H337" i="12"/>
  <c r="I1046" i="12"/>
  <c r="H1046" i="12"/>
  <c r="I1900" i="12"/>
  <c r="H1900" i="12"/>
  <c r="I65" i="12"/>
  <c r="H65" i="12"/>
  <c r="I660" i="12"/>
  <c r="H660" i="12"/>
  <c r="I607" i="12"/>
  <c r="H607" i="12"/>
  <c r="I1534" i="12"/>
  <c r="H1534" i="12"/>
  <c r="I151" i="12"/>
  <c r="H151" i="12"/>
  <c r="I985" i="12"/>
  <c r="H985" i="12"/>
  <c r="I1756" i="12"/>
  <c r="H1756" i="12"/>
  <c r="I1371" i="12"/>
  <c r="H1371" i="12"/>
  <c r="I1442" i="12"/>
  <c r="H1442" i="12"/>
  <c r="I834" i="12"/>
  <c r="H834" i="12"/>
  <c r="H1170" i="12"/>
  <c r="I1170" i="12"/>
  <c r="I662" i="12"/>
  <c r="H662" i="12"/>
  <c r="I1016" i="12"/>
  <c r="H1016" i="12"/>
  <c r="I1504" i="12"/>
  <c r="H1504" i="12"/>
  <c r="I1017" i="12"/>
  <c r="H1017" i="12"/>
  <c r="I1508" i="12"/>
  <c r="H1508" i="12"/>
  <c r="I93" i="12"/>
  <c r="H93" i="12"/>
  <c r="I2055" i="12"/>
  <c r="H2055" i="12"/>
  <c r="I2101" i="12"/>
  <c r="H2101" i="12"/>
  <c r="I1424" i="12"/>
  <c r="H1424" i="12"/>
  <c r="I1824" i="12"/>
  <c r="H1824" i="12"/>
  <c r="I1400" i="12"/>
  <c r="H1400" i="12"/>
  <c r="I1259" i="12"/>
  <c r="H1259" i="12"/>
  <c r="I1101" i="12"/>
  <c r="H1101" i="12"/>
  <c r="I1576" i="12"/>
  <c r="H1576" i="12"/>
  <c r="I1593" i="12"/>
  <c r="H1593" i="12"/>
  <c r="I1147" i="12"/>
  <c r="H1147" i="12"/>
  <c r="I1356" i="12"/>
  <c r="H1356" i="12"/>
  <c r="I1584" i="12"/>
  <c r="H1584" i="12"/>
  <c r="I1910" i="12"/>
  <c r="H1910" i="12"/>
  <c r="I1388" i="12"/>
  <c r="H1388" i="12"/>
  <c r="I1794" i="12"/>
  <c r="H1794" i="12"/>
  <c r="I1763" i="12"/>
  <c r="H1763" i="12"/>
  <c r="I1430" i="12"/>
  <c r="H1430" i="12"/>
  <c r="I1161" i="12"/>
  <c r="H1161" i="12"/>
  <c r="I2079" i="12"/>
  <c r="H2079" i="12"/>
  <c r="I263" i="12"/>
  <c r="H263" i="12"/>
  <c r="I784" i="12"/>
  <c r="H784" i="12"/>
  <c r="I1180" i="12"/>
  <c r="H1180" i="12"/>
  <c r="I1035" i="12"/>
  <c r="H1035" i="12"/>
  <c r="I731" i="12"/>
  <c r="H731" i="12"/>
  <c r="I40" i="12"/>
  <c r="H40" i="12"/>
  <c r="I1785" i="12"/>
  <c r="H1785" i="12"/>
  <c r="I1914" i="12"/>
  <c r="H1914" i="12"/>
  <c r="I1764" i="12"/>
  <c r="H1764" i="12"/>
  <c r="I116" i="12"/>
  <c r="H116" i="12"/>
  <c r="I1950" i="12"/>
  <c r="H1950" i="12"/>
  <c r="I1070" i="12"/>
  <c r="H1070" i="12"/>
  <c r="I743" i="12"/>
  <c r="H743" i="12"/>
  <c r="I770" i="12"/>
  <c r="H770" i="12"/>
  <c r="I1014" i="12"/>
  <c r="H1014" i="12"/>
  <c r="I620" i="12"/>
  <c r="H620" i="12"/>
  <c r="I942" i="12"/>
  <c r="H942" i="12"/>
  <c r="I1664" i="12"/>
  <c r="H1664" i="12"/>
  <c r="I1177" i="12"/>
  <c r="H1177" i="12"/>
  <c r="I750" i="12"/>
  <c r="H750" i="12"/>
  <c r="I1351" i="12"/>
  <c r="H1351" i="12"/>
  <c r="I819" i="12"/>
  <c r="H819" i="12"/>
  <c r="I370" i="12"/>
  <c r="H370" i="12"/>
  <c r="I2087" i="12"/>
  <c r="H2087" i="12"/>
  <c r="I1737" i="12"/>
  <c r="H1737" i="12"/>
  <c r="H765" i="12"/>
  <c r="I765" i="12"/>
  <c r="I1903" i="12"/>
  <c r="H1903" i="12"/>
  <c r="I1582" i="12"/>
  <c r="H1582" i="12"/>
  <c r="I1594" i="12"/>
  <c r="H1594" i="12"/>
  <c r="I1493" i="12"/>
  <c r="H1493" i="12"/>
  <c r="I829" i="12"/>
  <c r="H829" i="12"/>
  <c r="I1533" i="12"/>
  <c r="H1533" i="12"/>
  <c r="I880" i="12"/>
  <c r="H880" i="12"/>
  <c r="I1348" i="12"/>
  <c r="H1348" i="12"/>
  <c r="I1753" i="12"/>
  <c r="H1753" i="12"/>
  <c r="I1428" i="12"/>
  <c r="H1428" i="12"/>
  <c r="I1999" i="12"/>
  <c r="H1999" i="12"/>
  <c r="I159" i="12"/>
  <c r="H159" i="12"/>
  <c r="I1806" i="12"/>
  <c r="H1806" i="12"/>
  <c r="I1112" i="12"/>
  <c r="H1112" i="12"/>
  <c r="I2081" i="12"/>
  <c r="H2081" i="12"/>
  <c r="I1369" i="12"/>
  <c r="H1369" i="12"/>
  <c r="I124" i="12"/>
  <c r="H124" i="12"/>
  <c r="I1544" i="12"/>
  <c r="H1544" i="12"/>
  <c r="I1799" i="12"/>
  <c r="H1799" i="12"/>
  <c r="I1918" i="12"/>
  <c r="H1918" i="12"/>
  <c r="I1879" i="12"/>
  <c r="H1879" i="12"/>
  <c r="I256" i="12"/>
  <c r="H256" i="12"/>
  <c r="I1890" i="12"/>
  <c r="H1890" i="12"/>
  <c r="I1062" i="12"/>
  <c r="H1062" i="12"/>
  <c r="I1416" i="12"/>
  <c r="H1416" i="12"/>
  <c r="I1927" i="12"/>
  <c r="H1927" i="12"/>
  <c r="I123" i="12"/>
  <c r="H123" i="12"/>
  <c r="I1926" i="12"/>
  <c r="H1926" i="12"/>
  <c r="H760" i="12"/>
  <c r="I760" i="12"/>
  <c r="I117" i="12"/>
  <c r="H117" i="12"/>
  <c r="I389" i="12"/>
  <c r="H389" i="12"/>
  <c r="I752" i="12"/>
  <c r="H752" i="12"/>
  <c r="I418" i="12"/>
  <c r="H418" i="12"/>
  <c r="I1957" i="12"/>
  <c r="H1957" i="12"/>
  <c r="I1917" i="12"/>
  <c r="H1917" i="12"/>
  <c r="I1705" i="12"/>
  <c r="H1705" i="12"/>
  <c r="I1958" i="12"/>
  <c r="H1958" i="12"/>
  <c r="I821" i="12"/>
  <c r="H821" i="12"/>
  <c r="I1417" i="12"/>
  <c r="H1417" i="12"/>
  <c r="I1578" i="12"/>
  <c r="H1578" i="12"/>
  <c r="I110" i="12"/>
  <c r="H110" i="12"/>
  <c r="I1862" i="12"/>
  <c r="H1862" i="12"/>
  <c r="I1222" i="12"/>
  <c r="H1222" i="12"/>
  <c r="I1530" i="12"/>
  <c r="H1530" i="12"/>
  <c r="I1777" i="12"/>
  <c r="H1777" i="12"/>
  <c r="I2097" i="12"/>
  <c r="H2097" i="12"/>
  <c r="I2082" i="12"/>
  <c r="H2082" i="12"/>
  <c r="I82" i="12"/>
  <c r="H82" i="12"/>
  <c r="I721" i="12"/>
  <c r="H721" i="12"/>
  <c r="I1100" i="12"/>
  <c r="H1100" i="12"/>
  <c r="I727" i="12"/>
  <c r="H727" i="12"/>
  <c r="I347" i="12"/>
  <c r="H347" i="12"/>
  <c r="I1244" i="12"/>
  <c r="H1244" i="12"/>
  <c r="I1194" i="12"/>
  <c r="H1194" i="12"/>
  <c r="I1392" i="12"/>
  <c r="H1392" i="12"/>
  <c r="I425" i="12"/>
  <c r="H425" i="12"/>
  <c r="I2076" i="12"/>
  <c r="H2076" i="12"/>
  <c r="I375" i="12"/>
  <c r="H375" i="12"/>
  <c r="I1579" i="12"/>
  <c r="H1579" i="12"/>
  <c r="I348" i="12"/>
  <c r="H348" i="12"/>
  <c r="I1923" i="12"/>
  <c r="H1923" i="12"/>
  <c r="I333" i="12"/>
  <c r="H333" i="12"/>
  <c r="I1131" i="12"/>
  <c r="H1131" i="12"/>
  <c r="I776" i="12"/>
  <c r="H776" i="12"/>
  <c r="I697" i="12"/>
  <c r="H697" i="12"/>
  <c r="I1167" i="12"/>
  <c r="H1167" i="12"/>
  <c r="I1772" i="12"/>
  <c r="H1772" i="12"/>
  <c r="I1921" i="12"/>
  <c r="H1921" i="12"/>
  <c r="I669" i="12"/>
  <c r="H669" i="12"/>
  <c r="I1601" i="12"/>
  <c r="H1601" i="12"/>
  <c r="I1867" i="12"/>
  <c r="H1867" i="12"/>
  <c r="I313" i="12"/>
  <c r="H313" i="12"/>
  <c r="I264" i="12"/>
  <c r="H264" i="12"/>
  <c r="I306" i="12"/>
  <c r="H306" i="12"/>
  <c r="I487" i="12"/>
  <c r="H487" i="12"/>
  <c r="I390" i="12"/>
  <c r="H390" i="12"/>
  <c r="I2093" i="12"/>
  <c r="H2093" i="12"/>
  <c r="I1829" i="12"/>
  <c r="H1829" i="12"/>
  <c r="I1762" i="12"/>
  <c r="H1762" i="12"/>
  <c r="I1979" i="12"/>
  <c r="H1979" i="12"/>
  <c r="I1446" i="12"/>
  <c r="H1446" i="12"/>
  <c r="I1482" i="12"/>
  <c r="H1482" i="12"/>
  <c r="I1558" i="12"/>
  <c r="H1558" i="12"/>
  <c r="I1440" i="12"/>
  <c r="H1440" i="12"/>
  <c r="I1754" i="12"/>
  <c r="H1754" i="12"/>
  <c r="I1922" i="12"/>
  <c r="H1922" i="12"/>
  <c r="I308" i="12"/>
  <c r="H308" i="12"/>
  <c r="I2098" i="12"/>
  <c r="H2098" i="12"/>
  <c r="I1776" i="12"/>
  <c r="H1776" i="12"/>
  <c r="I1425" i="12"/>
  <c r="H1425" i="12"/>
  <c r="I397" i="12"/>
  <c r="H397" i="12"/>
  <c r="I1853" i="12"/>
  <c r="H1853" i="12"/>
  <c r="I998" i="12"/>
  <c r="H998" i="12"/>
  <c r="I1033" i="12"/>
  <c r="H1033" i="12"/>
  <c r="I1407" i="12"/>
  <c r="H1407" i="12"/>
  <c r="I1195" i="12"/>
  <c r="H1195" i="12"/>
  <c r="I1377" i="12"/>
  <c r="H1377" i="12"/>
  <c r="I1574" i="12"/>
  <c r="H1574" i="12"/>
  <c r="I75" i="12"/>
  <c r="H75" i="12"/>
  <c r="I1457" i="12"/>
  <c r="H1457" i="12"/>
  <c r="I12" i="12"/>
  <c r="H12" i="12"/>
  <c r="I320" i="12"/>
  <c r="H320" i="12"/>
  <c r="I2" i="12"/>
  <c r="H2" i="12"/>
  <c r="I2103" i="12"/>
  <c r="H2103" i="12"/>
  <c r="I1068" i="12"/>
  <c r="H1068" i="12"/>
  <c r="I1110" i="12"/>
  <c r="H1110" i="12"/>
  <c r="I2070" i="12"/>
  <c r="H2070" i="12"/>
  <c r="I1188" i="12"/>
  <c r="H1188" i="12"/>
  <c r="I1092" i="12"/>
  <c r="H1092" i="12"/>
  <c r="I1391" i="12"/>
  <c r="H1391" i="12"/>
  <c r="I1456" i="12"/>
  <c r="H1456" i="12"/>
  <c r="I1397" i="12"/>
  <c r="H1397" i="12"/>
  <c r="I19" i="12"/>
  <c r="H19" i="12"/>
  <c r="I1782" i="12"/>
  <c r="H1782" i="12"/>
  <c r="H1168" i="12"/>
  <c r="I1168" i="12"/>
  <c r="I845" i="12"/>
  <c r="H845" i="12"/>
  <c r="I1789" i="12"/>
  <c r="H1789" i="12"/>
  <c r="I1880" i="12"/>
  <c r="H1880" i="12"/>
  <c r="I1771" i="12"/>
  <c r="H1771" i="12"/>
  <c r="I1783" i="12"/>
  <c r="H1783" i="12"/>
  <c r="I1944" i="12"/>
  <c r="H1944" i="12"/>
  <c r="I1153" i="12"/>
  <c r="H1153" i="12"/>
  <c r="I831" i="12"/>
  <c r="H831" i="12"/>
  <c r="I1916" i="12"/>
  <c r="H1916" i="12"/>
  <c r="I1832" i="12"/>
  <c r="H1832" i="12"/>
  <c r="I781" i="12"/>
  <c r="H781" i="12"/>
  <c r="I361" i="12"/>
  <c r="H361" i="12"/>
  <c r="I1928" i="12"/>
  <c r="H1928" i="12"/>
  <c r="I1896" i="12"/>
  <c r="H1896" i="12"/>
  <c r="I2105" i="12"/>
  <c r="H2105" i="12"/>
  <c r="I1559" i="12"/>
  <c r="H1559" i="12"/>
  <c r="I1453" i="12"/>
  <c r="H1453" i="12"/>
  <c r="I2104" i="12"/>
  <c r="H2104" i="12"/>
  <c r="I1111" i="12"/>
  <c r="H1111" i="12"/>
  <c r="I1384" i="12"/>
  <c r="H1384" i="12"/>
  <c r="I718" i="12"/>
  <c r="H718" i="12"/>
  <c r="I775" i="12"/>
  <c r="H775" i="12"/>
  <c r="I734" i="12"/>
  <c r="H734" i="12"/>
  <c r="G2078" i="12"/>
  <c r="G2031" i="12"/>
  <c r="G1947" i="12"/>
  <c r="G1697" i="12"/>
  <c r="G1613" i="12"/>
  <c r="G1527" i="12"/>
  <c r="G1441" i="12"/>
  <c r="G1359" i="12"/>
  <c r="G1243" i="12"/>
  <c r="G651" i="12"/>
  <c r="G464" i="12"/>
  <c r="G289" i="12"/>
  <c r="F1937" i="12"/>
  <c r="F1641" i="12"/>
  <c r="F1683" i="12"/>
  <c r="G1683" i="12"/>
  <c r="F553" i="12"/>
  <c r="G553" i="12"/>
  <c r="F4" i="12"/>
  <c r="G4" i="12"/>
  <c r="F1492" i="12"/>
  <c r="G1492" i="12"/>
  <c r="G38" i="12"/>
  <c r="F38" i="12"/>
  <c r="F1988" i="12"/>
  <c r="G1988" i="12"/>
  <c r="F755" i="12"/>
  <c r="G755" i="12"/>
  <c r="F548" i="12"/>
  <c r="G548" i="12"/>
  <c r="G533" i="12"/>
  <c r="F533" i="12"/>
  <c r="F946" i="12"/>
  <c r="G946" i="12"/>
  <c r="G518" i="12"/>
  <c r="F518" i="12"/>
  <c r="G1674" i="12"/>
  <c r="F1674" i="12"/>
  <c r="F791" i="12"/>
  <c r="G791" i="12"/>
  <c r="F605" i="12"/>
  <c r="G605" i="12"/>
  <c r="F973" i="12"/>
  <c r="G973" i="12"/>
  <c r="F604" i="12"/>
  <c r="G604" i="12"/>
  <c r="F1337" i="12"/>
  <c r="G1337" i="12"/>
  <c r="F387" i="12"/>
  <c r="G387" i="12"/>
  <c r="F1277" i="12"/>
  <c r="G1277" i="12"/>
  <c r="F168" i="12"/>
  <c r="G168" i="12"/>
  <c r="F1084" i="12"/>
  <c r="G1084" i="12"/>
  <c r="F773" i="12"/>
  <c r="G773" i="12"/>
  <c r="G1266" i="12"/>
  <c r="F1266" i="12"/>
  <c r="G2065" i="12"/>
  <c r="F2065" i="12"/>
  <c r="F925" i="12"/>
  <c r="G925" i="12"/>
  <c r="G24" i="12"/>
  <c r="F24" i="12"/>
  <c r="F54" i="12"/>
  <c r="G54" i="12"/>
  <c r="F919" i="12"/>
  <c r="G919" i="12"/>
  <c r="G244" i="12"/>
  <c r="F244" i="12"/>
  <c r="G1675" i="12"/>
  <c r="F1675" i="12"/>
  <c r="F560" i="12"/>
  <c r="G560" i="12"/>
  <c r="F1294" i="12"/>
  <c r="G1294" i="12"/>
  <c r="F924" i="12"/>
  <c r="G924" i="12"/>
  <c r="G581" i="12"/>
  <c r="F581" i="12"/>
  <c r="F885" i="12"/>
  <c r="G885" i="12"/>
  <c r="F541" i="12"/>
  <c r="G541" i="12"/>
  <c r="F549" i="12"/>
  <c r="G549" i="12"/>
  <c r="G252" i="12"/>
  <c r="F252" i="12"/>
  <c r="F738" i="12"/>
  <c r="G738" i="12"/>
  <c r="F897" i="12"/>
  <c r="G897" i="12"/>
  <c r="G569" i="12"/>
  <c r="F569" i="12"/>
  <c r="F45" i="12"/>
  <c r="G45" i="12"/>
  <c r="F351" i="12"/>
  <c r="G351" i="12"/>
  <c r="F1667" i="12"/>
  <c r="G1667" i="12"/>
  <c r="F1318" i="12"/>
  <c r="G1318" i="12"/>
  <c r="G224" i="12"/>
  <c r="F224" i="12"/>
  <c r="F1616" i="12"/>
  <c r="G1616" i="12"/>
  <c r="F1252" i="12"/>
  <c r="G1252" i="12"/>
  <c r="F525" i="12"/>
  <c r="G525" i="12"/>
  <c r="F899" i="12"/>
  <c r="G899" i="12"/>
  <c r="F896" i="12"/>
  <c r="G896" i="12"/>
  <c r="G517" i="12"/>
  <c r="F517" i="12"/>
  <c r="G1480" i="12"/>
  <c r="F1480" i="12"/>
  <c r="F241" i="12"/>
  <c r="G241" i="12"/>
  <c r="F1301" i="12"/>
  <c r="G1301" i="12"/>
  <c r="F514" i="12"/>
  <c r="G514" i="12"/>
  <c r="F1703" i="12"/>
  <c r="G1703" i="12"/>
  <c r="F918" i="12"/>
  <c r="G918" i="12"/>
  <c r="F917" i="12"/>
  <c r="G917" i="12"/>
  <c r="F1996" i="12"/>
  <c r="G1996" i="12"/>
  <c r="F540" i="12"/>
  <c r="G540" i="12"/>
  <c r="F1297" i="12"/>
  <c r="G1297" i="12"/>
  <c r="F2023" i="12"/>
  <c r="G2023" i="12"/>
  <c r="F254" i="12"/>
  <c r="G254" i="12"/>
  <c r="F143" i="12"/>
  <c r="G143" i="12"/>
  <c r="F1983" i="12"/>
  <c r="G1983" i="12"/>
  <c r="F140" i="12"/>
  <c r="G140" i="12"/>
  <c r="F175" i="12"/>
  <c r="G175" i="12"/>
  <c r="F2003" i="12"/>
  <c r="G2003" i="12"/>
  <c r="G253" i="12"/>
  <c r="F253" i="12"/>
  <c r="F1668" i="12"/>
  <c r="G1668" i="12"/>
  <c r="F1296" i="12"/>
  <c r="G1296" i="12"/>
  <c r="G120" i="12"/>
  <c r="F120" i="12"/>
  <c r="F2037" i="12"/>
  <c r="G2037" i="12"/>
  <c r="F119" i="12"/>
  <c r="G119" i="12"/>
  <c r="F596" i="12"/>
  <c r="G596" i="12"/>
  <c r="F944" i="12"/>
  <c r="G944" i="12"/>
  <c r="F1271" i="12"/>
  <c r="G1271" i="12"/>
  <c r="F1662" i="12"/>
  <c r="G1662" i="12"/>
  <c r="F906" i="12"/>
  <c r="G906" i="12"/>
  <c r="F989" i="12"/>
  <c r="G989" i="12"/>
  <c r="F511" i="12"/>
  <c r="G511" i="12"/>
  <c r="F930" i="12"/>
  <c r="G930" i="12"/>
  <c r="F48" i="12"/>
  <c r="G48" i="12"/>
  <c r="F626" i="12"/>
  <c r="G626" i="12"/>
  <c r="F433" i="12"/>
  <c r="G433" i="12"/>
  <c r="G927" i="12"/>
  <c r="F927" i="12"/>
  <c r="F1295" i="12"/>
  <c r="G1295" i="12"/>
  <c r="F406" i="12"/>
  <c r="G406" i="12"/>
  <c r="F201" i="12"/>
  <c r="G201" i="12"/>
  <c r="F59" i="12"/>
  <c r="G59" i="12"/>
  <c r="G1640" i="12"/>
  <c r="F1640" i="12"/>
  <c r="G622" i="12"/>
  <c r="F622" i="12"/>
  <c r="F7" i="12"/>
  <c r="G7" i="12"/>
  <c r="F2038" i="12"/>
  <c r="G2038" i="12"/>
  <c r="F881" i="12"/>
  <c r="G881" i="12"/>
  <c r="G1714" i="12"/>
  <c r="F1714" i="12"/>
  <c r="F2051" i="12"/>
  <c r="G2051" i="12"/>
  <c r="F186" i="12"/>
  <c r="G186" i="12"/>
  <c r="G1256" i="12"/>
  <c r="F1256" i="12"/>
  <c r="G1064" i="12"/>
  <c r="F1064" i="12"/>
  <c r="F1443" i="12"/>
  <c r="G1443" i="12"/>
  <c r="F3" i="12"/>
  <c r="G3" i="12"/>
  <c r="F1309" i="12"/>
  <c r="G1309" i="12"/>
  <c r="F133" i="12"/>
  <c r="G133" i="12"/>
  <c r="F961" i="12"/>
  <c r="G961" i="12"/>
  <c r="F1311" i="12"/>
  <c r="G1311" i="12"/>
  <c r="G237" i="12"/>
  <c r="F237" i="12"/>
  <c r="F990" i="12"/>
  <c r="G990" i="12"/>
  <c r="F976" i="12"/>
  <c r="G976" i="12"/>
  <c r="F113" i="12"/>
  <c r="G113" i="12"/>
  <c r="F1684" i="12"/>
  <c r="G1684" i="12"/>
  <c r="F2034" i="12"/>
  <c r="G2034" i="12"/>
  <c r="F1543" i="12"/>
  <c r="G1543" i="12"/>
  <c r="F979" i="12"/>
  <c r="G979" i="12"/>
  <c r="F149" i="12"/>
  <c r="G149" i="12"/>
  <c r="F868" i="12"/>
  <c r="G868" i="12"/>
  <c r="F507" i="12"/>
  <c r="G507" i="12"/>
  <c r="F812" i="12"/>
  <c r="G812" i="12"/>
  <c r="G141" i="12"/>
  <c r="F141" i="12"/>
  <c r="F1118" i="12"/>
  <c r="G1118" i="12"/>
  <c r="F856" i="12"/>
  <c r="G856" i="12"/>
  <c r="F631" i="12"/>
  <c r="G631" i="12"/>
  <c r="G986" i="12"/>
  <c r="F986" i="12"/>
  <c r="F1653" i="12"/>
  <c r="G1653" i="12"/>
  <c r="F1599" i="12"/>
  <c r="G1599" i="12"/>
  <c r="G637" i="12"/>
  <c r="F637" i="12"/>
  <c r="F1974" i="12"/>
  <c r="G1974" i="12"/>
  <c r="F111" i="12"/>
  <c r="G111" i="12"/>
  <c r="F693" i="12"/>
  <c r="G693" i="12"/>
  <c r="F14" i="12"/>
  <c r="G14" i="12"/>
  <c r="G544" i="12"/>
  <c r="F544" i="12"/>
  <c r="G402" i="12"/>
  <c r="F402" i="12"/>
  <c r="F115" i="12"/>
  <c r="G115" i="12"/>
  <c r="G50" i="12"/>
  <c r="F50" i="12"/>
  <c r="F914" i="12"/>
  <c r="G914" i="12"/>
  <c r="F860" i="12"/>
  <c r="G860" i="12"/>
  <c r="F70" i="12"/>
  <c r="G70" i="12"/>
  <c r="F1729" i="12"/>
  <c r="G1729" i="12"/>
  <c r="F1973" i="12"/>
  <c r="G1973" i="12"/>
  <c r="F2013" i="12"/>
  <c r="G2013" i="12"/>
  <c r="F664" i="12"/>
  <c r="G664" i="12"/>
  <c r="G1067" i="12"/>
  <c r="F1067" i="12"/>
  <c r="G608" i="12"/>
  <c r="F608" i="12"/>
  <c r="G173" i="12"/>
  <c r="F173" i="12"/>
  <c r="F1365" i="12"/>
  <c r="G1365" i="12"/>
  <c r="F330" i="12"/>
  <c r="G330" i="12"/>
  <c r="F321" i="12"/>
  <c r="G321" i="12"/>
  <c r="F1149" i="12"/>
  <c r="G1149" i="12"/>
  <c r="F404" i="12"/>
  <c r="G404" i="12"/>
  <c r="F275" i="12"/>
  <c r="G275" i="12"/>
  <c r="F1279" i="12"/>
  <c r="G1279" i="12"/>
  <c r="F269" i="12"/>
  <c r="G269" i="12"/>
  <c r="F303" i="12"/>
  <c r="G303" i="12"/>
  <c r="G1722" i="12"/>
  <c r="F1722" i="12"/>
  <c r="F1238" i="12"/>
  <c r="G1238" i="12"/>
  <c r="F1541" i="12"/>
  <c r="G1541" i="12"/>
  <c r="F255" i="12"/>
  <c r="G255" i="12"/>
  <c r="F259" i="12"/>
  <c r="G259" i="12"/>
  <c r="F1665" i="12"/>
  <c r="G1665" i="12"/>
  <c r="F1156" i="12"/>
  <c r="G1156" i="12"/>
  <c r="F62" i="12"/>
  <c r="G62" i="12"/>
  <c r="F84" i="12"/>
  <c r="G84" i="12"/>
  <c r="F1246" i="12"/>
  <c r="G1246" i="12"/>
  <c r="F441" i="12"/>
  <c r="G441" i="12"/>
  <c r="G416" i="12"/>
  <c r="F416" i="12"/>
  <c r="F870" i="12"/>
  <c r="G870" i="12"/>
  <c r="F955" i="12"/>
  <c r="G955" i="12"/>
  <c r="F740" i="12"/>
  <c r="G740" i="12"/>
  <c r="F1624" i="12"/>
  <c r="G1624" i="12"/>
  <c r="F1709" i="12"/>
  <c r="G1709" i="12"/>
  <c r="F423" i="12"/>
  <c r="G423" i="12"/>
  <c r="F335" i="12"/>
  <c r="G335" i="12"/>
  <c r="F125" i="12"/>
  <c r="G125" i="12"/>
  <c r="F87" i="12"/>
  <c r="G87" i="12"/>
  <c r="F886" i="12"/>
  <c r="G886" i="12"/>
  <c r="G282" i="12"/>
  <c r="F282" i="12"/>
  <c r="F92" i="12"/>
  <c r="G92" i="12"/>
  <c r="F398" i="12"/>
  <c r="G398" i="12"/>
  <c r="F10" i="12"/>
  <c r="G10" i="12"/>
  <c r="F101" i="12"/>
  <c r="G101" i="12"/>
  <c r="F2071" i="12"/>
  <c r="G2071" i="12"/>
  <c r="F578" i="12"/>
  <c r="G578" i="12"/>
  <c r="G2057" i="12"/>
  <c r="F2057" i="12"/>
  <c r="F510" i="12"/>
  <c r="G510" i="12"/>
  <c r="F1439" i="12"/>
  <c r="G1439" i="12"/>
  <c r="F900" i="12"/>
  <c r="G900" i="12"/>
  <c r="F2048" i="12"/>
  <c r="G2048" i="12"/>
  <c r="F1023" i="12"/>
  <c r="G1023" i="12"/>
  <c r="F1685" i="12"/>
  <c r="G1685" i="12"/>
  <c r="F748" i="12"/>
  <c r="G748" i="12"/>
  <c r="G410" i="12"/>
  <c r="F410" i="12"/>
  <c r="F1205" i="12"/>
  <c r="G1205" i="12"/>
  <c r="F1695" i="12"/>
  <c r="G1695" i="12"/>
  <c r="F499" i="12"/>
  <c r="G499" i="12"/>
  <c r="F311" i="12"/>
  <c r="G311" i="12"/>
  <c r="F461" i="12"/>
  <c r="G461" i="12"/>
  <c r="F208" i="12"/>
  <c r="G208" i="12"/>
  <c r="F586" i="12"/>
  <c r="G586" i="12"/>
  <c r="F1678" i="12"/>
  <c r="G1678" i="12"/>
  <c r="F56" i="12"/>
  <c r="G56" i="12"/>
  <c r="F667" i="12"/>
  <c r="G667" i="12"/>
  <c r="F479" i="12"/>
  <c r="G479" i="12"/>
  <c r="F1148" i="12"/>
  <c r="G1148" i="12"/>
  <c r="F360" i="12"/>
  <c r="G360" i="12"/>
  <c r="G929" i="12"/>
  <c r="F929" i="12"/>
  <c r="F15" i="12"/>
  <c r="G15" i="12"/>
  <c r="F1285" i="12"/>
  <c r="G1285" i="12"/>
  <c r="F46" i="12"/>
  <c r="G46" i="12"/>
  <c r="G2072" i="12"/>
  <c r="F2072" i="12"/>
  <c r="F606" i="12"/>
  <c r="G606" i="12"/>
  <c r="F414" i="12"/>
  <c r="G414" i="12"/>
  <c r="F1245" i="12"/>
  <c r="G1245" i="12"/>
  <c r="F30" i="12"/>
  <c r="G30" i="12"/>
  <c r="F180" i="12"/>
  <c r="G180" i="12"/>
  <c r="F1007" i="12"/>
  <c r="G1007" i="12"/>
  <c r="F1497" i="12"/>
  <c r="G1497" i="12"/>
  <c r="F600" i="12"/>
  <c r="G600" i="12"/>
  <c r="G1002" i="12"/>
  <c r="F1002" i="12"/>
  <c r="F1830" i="12"/>
  <c r="G1830" i="12"/>
  <c r="F744" i="12"/>
  <c r="G744" i="12"/>
  <c r="F1717" i="12"/>
  <c r="G1717" i="12"/>
  <c r="F550" i="12"/>
  <c r="G550" i="12"/>
  <c r="F468" i="12"/>
  <c r="G468" i="12"/>
  <c r="F1011" i="12"/>
  <c r="G1011" i="12"/>
  <c r="F1345" i="12"/>
  <c r="G1345" i="12"/>
  <c r="F1357" i="12"/>
  <c r="G1357" i="12"/>
  <c r="F6" i="12"/>
  <c r="G6" i="12"/>
  <c r="F1615" i="12"/>
  <c r="G1615" i="12"/>
  <c r="F682" i="12"/>
  <c r="G682" i="12"/>
  <c r="F1053" i="12"/>
  <c r="G1053" i="12"/>
  <c r="F618" i="12"/>
  <c r="G618" i="12"/>
  <c r="F215" i="12"/>
  <c r="G215" i="12"/>
  <c r="F1751" i="12"/>
  <c r="G1751" i="12"/>
  <c r="F332" i="12"/>
  <c r="G332" i="12"/>
  <c r="F483" i="12"/>
  <c r="G483" i="12"/>
  <c r="F767" i="12"/>
  <c r="G767" i="12"/>
  <c r="F1031" i="12"/>
  <c r="G1031" i="12"/>
  <c r="G281" i="12"/>
  <c r="F281" i="12"/>
  <c r="F1143" i="12"/>
  <c r="G1143" i="12"/>
  <c r="F66" i="12"/>
  <c r="G66" i="12"/>
  <c r="F1511" i="12"/>
  <c r="G1511" i="12"/>
  <c r="F20" i="12"/>
  <c r="G20" i="12"/>
  <c r="G685" i="12"/>
  <c r="F685" i="12"/>
  <c r="F1403" i="12"/>
  <c r="G1403" i="12"/>
  <c r="F949" i="12"/>
  <c r="G949" i="12"/>
  <c r="G1003" i="12"/>
  <c r="F1003" i="12"/>
  <c r="F997" i="12"/>
  <c r="G997" i="12"/>
  <c r="F1327" i="12"/>
  <c r="G1327" i="12"/>
  <c r="F1334" i="12"/>
  <c r="G1334" i="12"/>
  <c r="F797" i="12"/>
  <c r="G797" i="12"/>
  <c r="F1589" i="12"/>
  <c r="G1589" i="12"/>
  <c r="F818" i="12"/>
  <c r="G818" i="12"/>
  <c r="G647" i="12"/>
  <c r="F647" i="12"/>
  <c r="F901" i="12"/>
  <c r="G901" i="12"/>
  <c r="F523" i="12"/>
  <c r="G523" i="12"/>
  <c r="F696" i="12"/>
  <c r="G696" i="12"/>
  <c r="F646" i="12"/>
  <c r="G646" i="12"/>
  <c r="F1073" i="12"/>
  <c r="G1073" i="12"/>
  <c r="F340" i="12"/>
  <c r="G340" i="12"/>
  <c r="F1568" i="12"/>
  <c r="G1568" i="12"/>
  <c r="F1374" i="12"/>
  <c r="G1374" i="12"/>
  <c r="F1127" i="12"/>
  <c r="G1127" i="12"/>
  <c r="F1773" i="12"/>
  <c r="G1773" i="12"/>
  <c r="G372" i="12"/>
  <c r="F372" i="12"/>
  <c r="G2075" i="12"/>
  <c r="F2075" i="12"/>
  <c r="F1488" i="12"/>
  <c r="G1488" i="12"/>
  <c r="F1144" i="12"/>
  <c r="G1144" i="12"/>
  <c r="F1649" i="12"/>
  <c r="G1649" i="12"/>
  <c r="F1286" i="12"/>
  <c r="G1286" i="12"/>
  <c r="F579" i="12"/>
  <c r="G579" i="12"/>
  <c r="F1087" i="12"/>
  <c r="G1087" i="12"/>
  <c r="F1758" i="12"/>
  <c r="G1758" i="12"/>
  <c r="F1567" i="12"/>
  <c r="G1567" i="12"/>
  <c r="F833" i="12"/>
  <c r="G833" i="12"/>
  <c r="F1757" i="12"/>
  <c r="G1757" i="12"/>
  <c r="F2028" i="12"/>
  <c r="G2028" i="12"/>
  <c r="F1774" i="12"/>
  <c r="G1774" i="12"/>
  <c r="F1791" i="12"/>
  <c r="G1791" i="12"/>
  <c r="G356" i="12"/>
  <c r="F356" i="12"/>
  <c r="F717" i="12"/>
  <c r="G717" i="12"/>
  <c r="F874" i="12"/>
  <c r="G874" i="12"/>
  <c r="F1940" i="12"/>
  <c r="G1940" i="12"/>
  <c r="F1039" i="12"/>
  <c r="G1039" i="12"/>
  <c r="F565" i="12"/>
  <c r="G565" i="12"/>
  <c r="F1548" i="12"/>
  <c r="G1548" i="12"/>
  <c r="G152" i="12"/>
  <c r="F152" i="12"/>
  <c r="G1912" i="12"/>
  <c r="F1912" i="12"/>
  <c r="F593" i="12"/>
  <c r="G593" i="12"/>
  <c r="F702" i="12"/>
  <c r="G702" i="12"/>
  <c r="G1130" i="12"/>
  <c r="F1130" i="12"/>
  <c r="F1941" i="12"/>
  <c r="G1941" i="12"/>
  <c r="G1448" i="12"/>
  <c r="F1448" i="12"/>
  <c r="F835" i="12"/>
  <c r="G835" i="12"/>
  <c r="G1032" i="12"/>
  <c r="F1032" i="12"/>
  <c r="F1375" i="12"/>
  <c r="G1375" i="12"/>
  <c r="F759" i="12"/>
  <c r="G759" i="12"/>
  <c r="F1395" i="12"/>
  <c r="G1395" i="12"/>
  <c r="G1490" i="12"/>
  <c r="F1490" i="12"/>
  <c r="F1237" i="12"/>
  <c r="G1237" i="12"/>
  <c r="F235" i="12"/>
  <c r="G235" i="12"/>
  <c r="F1878" i="12"/>
  <c r="G1878" i="12"/>
  <c r="F2080" i="12"/>
  <c r="G2080" i="12"/>
  <c r="F691" i="12"/>
  <c r="G691" i="12"/>
  <c r="F341" i="12"/>
  <c r="G341" i="12"/>
  <c r="F840" i="12"/>
  <c r="G840" i="12"/>
  <c r="F780" i="12"/>
  <c r="G780" i="12"/>
  <c r="F236" i="12"/>
  <c r="G236" i="12"/>
  <c r="F364" i="12"/>
  <c r="G364" i="12"/>
  <c r="F1175" i="12"/>
  <c r="G1175" i="12"/>
  <c r="G2041" i="12"/>
  <c r="F2041" i="12"/>
  <c r="F1557" i="12"/>
  <c r="G1557" i="12"/>
  <c r="F715" i="12"/>
  <c r="G715" i="12"/>
  <c r="G1106" i="12"/>
  <c r="F1106" i="12"/>
  <c r="F439" i="12"/>
  <c r="G439" i="12"/>
  <c r="F663" i="12"/>
  <c r="G663" i="12"/>
  <c r="F787" i="12"/>
  <c r="G787" i="12"/>
  <c r="F1536" i="12"/>
  <c r="G1536" i="12"/>
  <c r="F1159" i="12"/>
  <c r="G1159" i="12"/>
  <c r="F1919" i="12"/>
  <c r="G1919" i="12"/>
  <c r="F1585" i="12"/>
  <c r="G1585" i="12"/>
  <c r="F160" i="12"/>
  <c r="G160" i="12"/>
  <c r="F822" i="12"/>
  <c r="G822" i="12"/>
  <c r="F1427" i="12"/>
  <c r="G1427" i="12"/>
  <c r="F1382" i="12"/>
  <c r="G1382" i="12"/>
  <c r="F768" i="12"/>
  <c r="G768" i="12"/>
  <c r="G1833" i="12"/>
  <c r="F1833" i="12"/>
  <c r="G1082" i="12"/>
  <c r="F1082" i="12"/>
  <c r="G1835" i="12"/>
  <c r="F1835" i="12"/>
  <c r="F1445" i="12"/>
  <c r="G1445" i="12"/>
  <c r="G2042" i="12"/>
  <c r="F2042" i="12"/>
  <c r="F1780" i="12"/>
  <c r="G1780" i="12"/>
  <c r="F706" i="12"/>
  <c r="G706" i="12"/>
  <c r="F1955" i="12"/>
  <c r="G1955" i="12"/>
  <c r="F1972" i="12"/>
  <c r="G1972" i="12"/>
  <c r="F865" i="12"/>
  <c r="G865" i="12"/>
  <c r="F1877" i="12"/>
  <c r="G1877" i="12"/>
  <c r="G2074" i="12"/>
  <c r="F2074" i="12"/>
  <c r="G1738" i="12"/>
  <c r="F1738" i="12"/>
  <c r="F641" i="12"/>
  <c r="G641" i="12"/>
  <c r="F1760" i="12"/>
  <c r="G1760" i="12"/>
  <c r="F1807" i="12"/>
  <c r="G1807" i="12"/>
  <c r="F1775" i="12"/>
  <c r="G1775" i="12"/>
  <c r="F480" i="12"/>
  <c r="G480" i="12"/>
  <c r="F74" i="12"/>
  <c r="G74" i="12"/>
  <c r="F1885" i="12"/>
  <c r="G1885" i="12"/>
  <c r="F1368" i="12"/>
  <c r="G1368" i="12"/>
  <c r="F1560" i="12"/>
  <c r="G1560" i="12"/>
  <c r="F1510" i="12"/>
  <c r="G1510" i="12"/>
  <c r="G130" i="12"/>
  <c r="F130" i="12"/>
  <c r="F1873" i="12"/>
  <c r="G1873" i="12"/>
  <c r="F1623" i="12"/>
  <c r="G1623" i="12"/>
  <c r="F1472" i="12"/>
  <c r="G1472" i="12"/>
  <c r="F1956" i="12"/>
  <c r="G1956" i="12"/>
  <c r="G1866" i="12"/>
  <c r="F1866" i="12"/>
  <c r="F809" i="12"/>
  <c r="G809" i="12"/>
  <c r="G1434" i="12"/>
  <c r="F1434" i="12"/>
  <c r="G1546" i="12"/>
  <c r="F1546" i="12"/>
  <c r="G1993" i="12"/>
  <c r="F1993" i="12"/>
  <c r="F1208" i="12"/>
  <c r="G1208" i="12"/>
  <c r="G1800" i="12"/>
  <c r="F1800" i="12"/>
  <c r="G1770" i="12"/>
  <c r="F1770" i="12"/>
  <c r="F1725" i="12"/>
  <c r="G1725" i="12"/>
  <c r="F1406" i="12"/>
  <c r="G1406" i="12"/>
  <c r="F1936" i="12"/>
  <c r="G1936" i="12"/>
  <c r="G298" i="12"/>
  <c r="F298" i="12"/>
  <c r="F81" i="12"/>
  <c r="G81" i="12"/>
  <c r="G1506" i="12"/>
  <c r="F1506" i="12"/>
  <c r="F2102" i="12"/>
  <c r="G2102" i="12"/>
  <c r="F1934" i="12"/>
  <c r="G1934" i="12"/>
  <c r="F271" i="12"/>
  <c r="G271" i="12"/>
  <c r="F957" i="12"/>
  <c r="G957" i="12"/>
  <c r="F1881" i="12"/>
  <c r="G1881" i="12"/>
  <c r="F1732" i="12"/>
  <c r="G1732" i="12"/>
  <c r="F635" i="12"/>
  <c r="G635" i="12"/>
  <c r="F1223" i="12"/>
  <c r="G1223" i="12"/>
  <c r="G1538" i="12"/>
  <c r="F1538" i="12"/>
  <c r="F723" i="12"/>
  <c r="G723" i="12"/>
  <c r="G709" i="12"/>
  <c r="F709" i="12"/>
  <c r="F783" i="12"/>
  <c r="G783" i="12"/>
  <c r="F1720" i="12"/>
  <c r="G1720" i="12"/>
  <c r="G1146" i="12"/>
  <c r="F1146" i="12"/>
  <c r="F1861" i="12"/>
  <c r="G1861" i="12"/>
  <c r="F291" i="12"/>
  <c r="G291" i="12"/>
  <c r="F804" i="12"/>
  <c r="G804" i="12"/>
  <c r="F411" i="12"/>
  <c r="G411" i="12"/>
  <c r="F312" i="12"/>
  <c r="G312" i="12"/>
  <c r="F817" i="12"/>
  <c r="G817" i="12"/>
  <c r="F1908" i="12"/>
  <c r="G1908" i="12"/>
  <c r="F278" i="12"/>
  <c r="G278" i="12"/>
  <c r="F27" i="12"/>
  <c r="G27" i="12"/>
  <c r="F96" i="12"/>
  <c r="G96" i="12"/>
  <c r="G1586" i="12"/>
  <c r="F1586" i="12"/>
  <c r="F1462" i="12"/>
  <c r="G1462" i="12"/>
  <c r="F1854" i="12"/>
  <c r="G1854" i="12"/>
  <c r="F1376" i="12"/>
  <c r="G1376" i="12"/>
  <c r="F454" i="12"/>
  <c r="G454" i="12"/>
  <c r="F844" i="12"/>
  <c r="G844" i="12"/>
  <c r="F299" i="12"/>
  <c r="G299" i="12"/>
  <c r="G1026" i="12"/>
  <c r="F1026" i="12"/>
  <c r="F460" i="12"/>
  <c r="G460" i="12"/>
  <c r="F1531" i="12"/>
  <c r="G1531" i="12"/>
  <c r="F1475" i="12"/>
  <c r="G1475" i="12"/>
  <c r="F656" i="12"/>
  <c r="G656" i="12"/>
  <c r="G1481" i="12"/>
  <c r="F1481" i="12"/>
  <c r="F1726" i="12"/>
  <c r="G1726" i="12"/>
  <c r="F1551" i="12"/>
  <c r="G1551" i="12"/>
  <c r="F1552" i="12"/>
  <c r="G1552" i="12"/>
  <c r="F2092" i="12"/>
  <c r="G2092" i="12"/>
  <c r="F1817" i="12"/>
  <c r="G1817" i="12"/>
  <c r="F1027" i="12"/>
  <c r="G1027" i="12"/>
  <c r="F1139" i="12"/>
  <c r="G1139" i="12"/>
  <c r="F1797" i="12"/>
  <c r="G1797" i="12"/>
  <c r="F2069" i="12"/>
  <c r="G2069" i="12"/>
  <c r="F839" i="12"/>
  <c r="G839" i="12"/>
  <c r="F467" i="12"/>
  <c r="G467" i="12"/>
  <c r="F728" i="12"/>
  <c r="G728" i="12"/>
  <c r="F368" i="12"/>
  <c r="G368" i="12"/>
  <c r="G18" i="12"/>
  <c r="F18" i="12"/>
  <c r="F257" i="12"/>
  <c r="G257" i="12"/>
  <c r="F1796" i="12"/>
  <c r="G1796" i="12"/>
  <c r="F704" i="12"/>
  <c r="G704" i="12"/>
  <c r="G711" i="12"/>
  <c r="F711" i="12"/>
  <c r="F453" i="12"/>
  <c r="G453" i="12"/>
  <c r="G1577" i="12"/>
  <c r="F1577" i="12"/>
  <c r="F26" i="12"/>
  <c r="G26" i="12"/>
  <c r="F1076" i="12"/>
  <c r="G1076" i="12"/>
  <c r="F1860" i="12"/>
  <c r="G1860" i="12"/>
  <c r="F1909" i="12"/>
  <c r="G1909" i="12"/>
  <c r="F705" i="12"/>
  <c r="G705" i="12"/>
  <c r="G1186" i="12"/>
  <c r="F1186" i="12"/>
  <c r="G1769" i="12"/>
  <c r="F1769" i="12"/>
  <c r="F684" i="12"/>
  <c r="G684" i="12"/>
  <c r="F1405" i="12"/>
  <c r="G1405" i="12"/>
  <c r="G1426" i="12"/>
  <c r="F1426" i="12"/>
  <c r="F1901" i="12"/>
  <c r="G1901" i="12"/>
  <c r="F2077" i="12"/>
  <c r="G2077" i="12"/>
  <c r="F1502" i="12"/>
  <c r="G1502" i="12"/>
  <c r="F788" i="12"/>
  <c r="G788" i="12"/>
  <c r="F1573" i="12"/>
  <c r="G1573" i="12"/>
  <c r="F1412" i="12"/>
  <c r="G1412" i="12"/>
  <c r="G2068" i="12"/>
  <c r="G2017" i="12"/>
  <c r="G1933" i="12"/>
  <c r="G1847" i="12"/>
  <c r="G1691" i="12"/>
  <c r="G1435" i="12"/>
  <c r="G1221" i="12"/>
  <c r="G1104" i="12"/>
  <c r="G995" i="12"/>
  <c r="G879" i="12"/>
  <c r="G763" i="12"/>
  <c r="G615" i="12"/>
  <c r="G238" i="12"/>
  <c r="G16" i="12"/>
  <c r="F1883" i="12"/>
  <c r="F1547" i="12"/>
  <c r="F225" i="12"/>
  <c r="I961" i="12"/>
  <c r="H961" i="12"/>
  <c r="I127" i="12"/>
  <c r="H127" i="12"/>
  <c r="I1311" i="12"/>
  <c r="H1311" i="12"/>
  <c r="I237" i="12"/>
  <c r="H237" i="12"/>
  <c r="I990" i="12"/>
  <c r="H990" i="12"/>
  <c r="I976" i="12"/>
  <c r="H976" i="12"/>
  <c r="I113" i="12"/>
  <c r="H113" i="12"/>
  <c r="I1684" i="12"/>
  <c r="H1684" i="12"/>
  <c r="I2034" i="12"/>
  <c r="H2034" i="12"/>
  <c r="I1543" i="12"/>
  <c r="H1543" i="12"/>
  <c r="I1627" i="12"/>
  <c r="H1627" i="12"/>
  <c r="I979" i="12"/>
  <c r="H979" i="12"/>
  <c r="I2052" i="12"/>
  <c r="H2052" i="12"/>
  <c r="I149" i="12"/>
  <c r="H149" i="12"/>
  <c r="I868" i="12"/>
  <c r="H868" i="12"/>
  <c r="I507" i="12"/>
  <c r="H507" i="12"/>
  <c r="I812" i="12"/>
  <c r="H812" i="12"/>
  <c r="I141" i="12"/>
  <c r="H141" i="12"/>
  <c r="I566" i="12"/>
  <c r="H566" i="12"/>
  <c r="I1118" i="12"/>
  <c r="H1118" i="12"/>
  <c r="I856" i="12"/>
  <c r="H856" i="12"/>
  <c r="I631" i="12"/>
  <c r="H631" i="12"/>
  <c r="I986" i="12"/>
  <c r="H986" i="12"/>
  <c r="I1653" i="12"/>
  <c r="H1653" i="12"/>
  <c r="I1599" i="12"/>
  <c r="H1599" i="12"/>
  <c r="I637" i="12"/>
  <c r="H637" i="12"/>
  <c r="I1974" i="12"/>
  <c r="H1974" i="12"/>
  <c r="I111" i="12"/>
  <c r="H111" i="12"/>
  <c r="I693" i="12"/>
  <c r="H693" i="12"/>
  <c r="I14" i="12"/>
  <c r="H14" i="12"/>
  <c r="I544" i="12"/>
  <c r="H544" i="12"/>
  <c r="I402" i="12"/>
  <c r="H402" i="12"/>
  <c r="I115" i="12"/>
  <c r="H115" i="12"/>
  <c r="I50" i="12"/>
  <c r="H50" i="12"/>
  <c r="H914" i="12"/>
  <c r="I914" i="12"/>
  <c r="I860" i="12"/>
  <c r="H860" i="12"/>
  <c r="I70" i="12"/>
  <c r="H70" i="12"/>
  <c r="I1729" i="12"/>
  <c r="H1729" i="12"/>
  <c r="I464" i="12"/>
  <c r="H464" i="12"/>
  <c r="I1973" i="12"/>
  <c r="H1973" i="12"/>
  <c r="I2013" i="12"/>
  <c r="H2013" i="12"/>
  <c r="I1360" i="12"/>
  <c r="H1360" i="12"/>
  <c r="I664" i="12"/>
  <c r="H664" i="12"/>
  <c r="I1067" i="12"/>
  <c r="H1067" i="12"/>
  <c r="I608" i="12"/>
  <c r="H608" i="12"/>
  <c r="I173" i="12"/>
  <c r="H173" i="12"/>
  <c r="I1365" i="12"/>
  <c r="H1365" i="12"/>
  <c r="I330" i="12"/>
  <c r="H330" i="12"/>
  <c r="I651" i="12"/>
  <c r="H651" i="12"/>
  <c r="I321" i="12"/>
  <c r="H321" i="12"/>
  <c r="I1149" i="12"/>
  <c r="H1149" i="12"/>
  <c r="I404" i="12"/>
  <c r="H404" i="12"/>
  <c r="I275" i="12"/>
  <c r="H275" i="12"/>
  <c r="I1279" i="12"/>
  <c r="H1279" i="12"/>
  <c r="I269" i="12"/>
  <c r="H269" i="12"/>
  <c r="I303" i="12"/>
  <c r="H303" i="12"/>
  <c r="I1722" i="12"/>
  <c r="H1722" i="12"/>
  <c r="I1238" i="12"/>
  <c r="H1238" i="12"/>
  <c r="I1541" i="12"/>
  <c r="H1541" i="12"/>
  <c r="I255" i="12"/>
  <c r="H255" i="12"/>
  <c r="I1359" i="12"/>
  <c r="H1359" i="12"/>
  <c r="I259" i="12"/>
  <c r="H259" i="12"/>
  <c r="I126" i="12"/>
  <c r="H126" i="12"/>
  <c r="I1665" i="12"/>
  <c r="H1665" i="12"/>
  <c r="I1883" i="12"/>
  <c r="H1883" i="12"/>
  <c r="I995" i="12"/>
  <c r="H995" i="12"/>
  <c r="I1156" i="12"/>
  <c r="H1156" i="12"/>
  <c r="I62" i="12"/>
  <c r="H62" i="12"/>
  <c r="I84" i="12"/>
  <c r="H84" i="12"/>
  <c r="I1246" i="12"/>
  <c r="H1246" i="12"/>
  <c r="I441" i="12"/>
  <c r="H441" i="12"/>
  <c r="I416" i="12"/>
  <c r="H416" i="12"/>
  <c r="I870" i="12"/>
  <c r="H870" i="12"/>
  <c r="I955" i="12"/>
  <c r="H955" i="12"/>
  <c r="I740" i="12"/>
  <c r="H740" i="12"/>
  <c r="I1624" i="12"/>
  <c r="H1624" i="12"/>
  <c r="I1709" i="12"/>
  <c r="H1709" i="12"/>
  <c r="I1882" i="12"/>
  <c r="H1882" i="12"/>
  <c r="I423" i="12"/>
  <c r="H423" i="12"/>
  <c r="H335" i="12"/>
  <c r="I335" i="12"/>
  <c r="I125" i="12"/>
  <c r="H125" i="12"/>
  <c r="H87" i="12"/>
  <c r="I87" i="12"/>
  <c r="I886" i="12"/>
  <c r="H886" i="12"/>
  <c r="I282" i="12"/>
  <c r="H282" i="12"/>
  <c r="I92" i="12"/>
  <c r="H92" i="12"/>
  <c r="I1670" i="12"/>
  <c r="H1670" i="12"/>
  <c r="I398" i="12"/>
  <c r="H398" i="12"/>
  <c r="I10" i="12"/>
  <c r="H10" i="12"/>
  <c r="I101" i="12"/>
  <c r="H101" i="12"/>
  <c r="I1707" i="12"/>
  <c r="H1707" i="12"/>
  <c r="I2071" i="12"/>
  <c r="H2071" i="12"/>
  <c r="I578" i="12"/>
  <c r="H578" i="12"/>
  <c r="I2057" i="12"/>
  <c r="H2057" i="12"/>
  <c r="I510" i="12"/>
  <c r="H510" i="12"/>
  <c r="I1439" i="12"/>
  <c r="H1439" i="12"/>
  <c r="I900" i="12"/>
  <c r="H900" i="12"/>
  <c r="I2048" i="12"/>
  <c r="H2048" i="12"/>
  <c r="I1023" i="12"/>
  <c r="H1023" i="12"/>
  <c r="I1685" i="12"/>
  <c r="H1685" i="12"/>
  <c r="I748" i="12"/>
  <c r="H748" i="12"/>
  <c r="I410" i="12"/>
  <c r="H410" i="12"/>
  <c r="I1205" i="12"/>
  <c r="H1205" i="12"/>
  <c r="I1695" i="12"/>
  <c r="H1695" i="12"/>
  <c r="I499" i="12"/>
  <c r="H499" i="12"/>
  <c r="I311" i="12"/>
  <c r="H311" i="12"/>
  <c r="I461" i="12"/>
  <c r="H461" i="12"/>
  <c r="I208" i="12"/>
  <c r="H208" i="12"/>
  <c r="I586" i="12"/>
  <c r="H586" i="12"/>
  <c r="I1678" i="12"/>
  <c r="H1678" i="12"/>
  <c r="I56" i="12"/>
  <c r="H56" i="12"/>
  <c r="I1414" i="12"/>
  <c r="H1414" i="12"/>
  <c r="I667" i="12"/>
  <c r="H667" i="12"/>
  <c r="I479" i="12"/>
  <c r="H479" i="12"/>
  <c r="I1148" i="12"/>
  <c r="H1148" i="12"/>
  <c r="I360" i="12"/>
  <c r="H360" i="12"/>
  <c r="I929" i="12"/>
  <c r="H929" i="12"/>
  <c r="I673" i="12"/>
  <c r="H673" i="12"/>
  <c r="I1968" i="12"/>
  <c r="H1968" i="12"/>
  <c r="I15" i="12"/>
  <c r="H15" i="12"/>
  <c r="I1285" i="12"/>
  <c r="H1285" i="12"/>
  <c r="I46" i="12"/>
  <c r="H46" i="12"/>
  <c r="I2072" i="12"/>
  <c r="H2072" i="12"/>
  <c r="I606" i="12"/>
  <c r="H606" i="12"/>
  <c r="I414" i="12"/>
  <c r="H414" i="12"/>
  <c r="I1245" i="12"/>
  <c r="H1245" i="12"/>
  <c r="I30" i="12"/>
  <c r="H30" i="12"/>
  <c r="I180" i="12"/>
  <c r="H180" i="12"/>
  <c r="I1007" i="12"/>
  <c r="H1007" i="12"/>
  <c r="I1497" i="12"/>
  <c r="H1497" i="12"/>
  <c r="I600" i="12"/>
  <c r="H600" i="12"/>
  <c r="I1002" i="12"/>
  <c r="H1002" i="12"/>
  <c r="I1830" i="12"/>
  <c r="H1830" i="12"/>
  <c r="I1953" i="12"/>
  <c r="H1953" i="12"/>
  <c r="I2068" i="12"/>
  <c r="H2068" i="12"/>
  <c r="I744" i="12"/>
  <c r="H744" i="12"/>
  <c r="I1717" i="12"/>
  <c r="H1717" i="12"/>
  <c r="I550" i="12"/>
  <c r="H550" i="12"/>
  <c r="I468" i="12"/>
  <c r="H468" i="12"/>
  <c r="I16" i="12"/>
  <c r="H16" i="12"/>
  <c r="I1011" i="12"/>
  <c r="H1011" i="12"/>
  <c r="I1345" i="12"/>
  <c r="H1345" i="12"/>
  <c r="I1357" i="12"/>
  <c r="H1357" i="12"/>
  <c r="I6" i="12"/>
  <c r="H6" i="12"/>
  <c r="I1615" i="12"/>
  <c r="H1615" i="12"/>
  <c r="I682" i="12"/>
  <c r="H682" i="12"/>
  <c r="I1642" i="12"/>
  <c r="H1642" i="12"/>
  <c r="I1053" i="12"/>
  <c r="H1053" i="12"/>
  <c r="I618" i="12"/>
  <c r="H618" i="12"/>
  <c r="I215" i="12"/>
  <c r="H215" i="12"/>
  <c r="I1751" i="12"/>
  <c r="H1751" i="12"/>
  <c r="I332" i="12"/>
  <c r="H332" i="12"/>
  <c r="I483" i="12"/>
  <c r="H483" i="12"/>
  <c r="I767" i="12"/>
  <c r="H767" i="12"/>
  <c r="I1031" i="12"/>
  <c r="H1031" i="12"/>
  <c r="I281" i="12"/>
  <c r="H281" i="12"/>
  <c r="I1143" i="12"/>
  <c r="H1143" i="12"/>
  <c r="I2063" i="12"/>
  <c r="H2063" i="12"/>
  <c r="I66" i="12"/>
  <c r="H66" i="12"/>
  <c r="I1511" i="12"/>
  <c r="H1511" i="12"/>
  <c r="I20" i="12"/>
  <c r="H20" i="12"/>
  <c r="I685" i="12"/>
  <c r="H685" i="12"/>
  <c r="I1403" i="12"/>
  <c r="H1403" i="12"/>
  <c r="I949" i="12"/>
  <c r="H949" i="12"/>
  <c r="I1003" i="12"/>
  <c r="H1003" i="12"/>
  <c r="I997" i="12"/>
  <c r="H997" i="12"/>
  <c r="I1327" i="12"/>
  <c r="H1327" i="12"/>
  <c r="I1334" i="12"/>
  <c r="H1334" i="12"/>
  <c r="I797" i="12"/>
  <c r="H797" i="12"/>
  <c r="I1589" i="12"/>
  <c r="H1589" i="12"/>
  <c r="I1847" i="12"/>
  <c r="H1847" i="12"/>
  <c r="I818" i="12"/>
  <c r="H818" i="12"/>
  <c r="I647" i="12"/>
  <c r="H647" i="12"/>
  <c r="I901" i="12"/>
  <c r="H901" i="12"/>
  <c r="I523" i="12"/>
  <c r="H523" i="12"/>
  <c r="I696" i="12"/>
  <c r="H696" i="12"/>
  <c r="I646" i="12"/>
  <c r="H646" i="12"/>
  <c r="I1073" i="12"/>
  <c r="H1073" i="12"/>
  <c r="I340" i="12"/>
  <c r="H340" i="12"/>
  <c r="I1691" i="12"/>
  <c r="H1691" i="12"/>
  <c r="I1568" i="12"/>
  <c r="H1568" i="12"/>
  <c r="I1374" i="12"/>
  <c r="H1374" i="12"/>
  <c r="I1127" i="12"/>
  <c r="H1127" i="12"/>
  <c r="I1712" i="12"/>
  <c r="H1712" i="12"/>
  <c r="I1773" i="12"/>
  <c r="H1773" i="12"/>
  <c r="I372" i="12"/>
  <c r="H372" i="12"/>
  <c r="I1911" i="12"/>
  <c r="H1911" i="12"/>
  <c r="I2075" i="12"/>
  <c r="H2075" i="12"/>
  <c r="I1488" i="12"/>
  <c r="H1488" i="12"/>
  <c r="I1144" i="12"/>
  <c r="H1144" i="12"/>
  <c r="I1649" i="12"/>
  <c r="H1649" i="12"/>
  <c r="I1286" i="12"/>
  <c r="H1286" i="12"/>
  <c r="I579" i="12"/>
  <c r="H579" i="12"/>
  <c r="I1087" i="12"/>
  <c r="H1087" i="12"/>
  <c r="I328" i="12"/>
  <c r="H328" i="12"/>
  <c r="I1758" i="12"/>
  <c r="H1758" i="12"/>
  <c r="I1567" i="12"/>
  <c r="H1567" i="12"/>
  <c r="I833" i="12"/>
  <c r="H833" i="12"/>
  <c r="I1757" i="12"/>
  <c r="H1757" i="12"/>
  <c r="I1774" i="12"/>
  <c r="H1774" i="12"/>
  <c r="I1791" i="12"/>
  <c r="H1791" i="12"/>
  <c r="I356" i="12"/>
  <c r="H356" i="12"/>
  <c r="I717" i="12"/>
  <c r="H717" i="12"/>
  <c r="I2106" i="12"/>
  <c r="H2106" i="12"/>
  <c r="I874" i="12"/>
  <c r="H874" i="12"/>
  <c r="I1940" i="12"/>
  <c r="H1940" i="12"/>
  <c r="I1039" i="12"/>
  <c r="H1039" i="12"/>
  <c r="I565" i="12"/>
  <c r="H565" i="12"/>
  <c r="I1548" i="12"/>
  <c r="H1548" i="12"/>
  <c r="I152" i="12"/>
  <c r="H152" i="12"/>
  <c r="I1912" i="12"/>
  <c r="H1912" i="12"/>
  <c r="I593" i="12"/>
  <c r="H593" i="12"/>
  <c r="I702" i="12"/>
  <c r="H702" i="12"/>
  <c r="I1130" i="12"/>
  <c r="H1130" i="12"/>
  <c r="I1941" i="12"/>
  <c r="H1941" i="12"/>
  <c r="I1448" i="12"/>
  <c r="H1448" i="12"/>
  <c r="I835" i="12"/>
  <c r="H835" i="12"/>
  <c r="I1032" i="12"/>
  <c r="H1032" i="12"/>
  <c r="I1375" i="12"/>
  <c r="H1375" i="12"/>
  <c r="I759" i="12"/>
  <c r="H759" i="12"/>
  <c r="I1395" i="12"/>
  <c r="H1395" i="12"/>
  <c r="I1490" i="12"/>
  <c r="H1490" i="12"/>
  <c r="I1237" i="12"/>
  <c r="H1237" i="12"/>
  <c r="I235" i="12"/>
  <c r="H235" i="12"/>
  <c r="I1878" i="12"/>
  <c r="H1878" i="12"/>
  <c r="I2080" i="12"/>
  <c r="H2080" i="12"/>
  <c r="I691" i="12"/>
  <c r="H691" i="12"/>
  <c r="I341" i="12"/>
  <c r="H341" i="12"/>
  <c r="I840" i="12"/>
  <c r="H840" i="12"/>
  <c r="I780" i="12"/>
  <c r="H780" i="12"/>
  <c r="I236" i="12"/>
  <c r="H236" i="12"/>
  <c r="I364" i="12"/>
  <c r="H364" i="12"/>
  <c r="I1175" i="12"/>
  <c r="H1175" i="12"/>
  <c r="I2041" i="12"/>
  <c r="H2041" i="12"/>
  <c r="I1557" i="12"/>
  <c r="H1557" i="12"/>
  <c r="I715" i="12"/>
  <c r="H715" i="12"/>
  <c r="I1106" i="12"/>
  <c r="H1106" i="12"/>
  <c r="I439" i="12"/>
  <c r="H439" i="12"/>
  <c r="I663" i="12"/>
  <c r="H663" i="12"/>
  <c r="I787" i="12"/>
  <c r="H787" i="12"/>
  <c r="I1536" i="12"/>
  <c r="H1536" i="12"/>
  <c r="I1159" i="12"/>
  <c r="H1159" i="12"/>
  <c r="I1919" i="12"/>
  <c r="H1919" i="12"/>
  <c r="I1585" i="12"/>
  <c r="H1585" i="12"/>
  <c r="I1441" i="12"/>
  <c r="H1441" i="12"/>
  <c r="I160" i="12"/>
  <c r="H160" i="12"/>
  <c r="I822" i="12"/>
  <c r="H822" i="12"/>
  <c r="I1427" i="12"/>
  <c r="H1427" i="12"/>
  <c r="I1382" i="12"/>
  <c r="H1382" i="12"/>
  <c r="I768" i="12"/>
  <c r="H768" i="12"/>
  <c r="I1833" i="12"/>
  <c r="H1833" i="12"/>
  <c r="I1082" i="12"/>
  <c r="H1082" i="12"/>
  <c r="I1835" i="12"/>
  <c r="H1835" i="12"/>
  <c r="I1445" i="12"/>
  <c r="H1445" i="12"/>
  <c r="I2042" i="12"/>
  <c r="H2042" i="12"/>
  <c r="I1780" i="12"/>
  <c r="H1780" i="12"/>
  <c r="I706" i="12"/>
  <c r="H706" i="12"/>
  <c r="I1955" i="12"/>
  <c r="H1955" i="12"/>
  <c r="I1972" i="12"/>
  <c r="H1972" i="12"/>
  <c r="I865" i="12"/>
  <c r="H865" i="12"/>
  <c r="I1877" i="12"/>
  <c r="H1877" i="12"/>
  <c r="I2074" i="12"/>
  <c r="H2074" i="12"/>
  <c r="I1738" i="12"/>
  <c r="H1738" i="12"/>
  <c r="I641" i="12"/>
  <c r="H641" i="12"/>
  <c r="I1760" i="12"/>
  <c r="H1760" i="12"/>
  <c r="H1807" i="12"/>
  <c r="I1807" i="12"/>
  <c r="I761" i="12"/>
  <c r="H761" i="12"/>
  <c r="I1775" i="12"/>
  <c r="H1775" i="12"/>
  <c r="I480" i="12"/>
  <c r="H480" i="12"/>
  <c r="I74" i="12"/>
  <c r="H74" i="12"/>
  <c r="I1885" i="12"/>
  <c r="H1885" i="12"/>
  <c r="I1368" i="12"/>
  <c r="H1368" i="12"/>
  <c r="I1560" i="12"/>
  <c r="H1560" i="12"/>
  <c r="I1510" i="12"/>
  <c r="H1510" i="12"/>
  <c r="I130" i="12"/>
  <c r="H130" i="12"/>
  <c r="I1873" i="12"/>
  <c r="H1873" i="12"/>
  <c r="I1623" i="12"/>
  <c r="H1623" i="12"/>
  <c r="I1472" i="12"/>
  <c r="H1472" i="12"/>
  <c r="I1956" i="12"/>
  <c r="H1956" i="12"/>
  <c r="I1866" i="12"/>
  <c r="H1866" i="12"/>
  <c r="I809" i="12"/>
  <c r="H809" i="12"/>
  <c r="I1434" i="12"/>
  <c r="H1434" i="12"/>
  <c r="I1546" i="12"/>
  <c r="H1546" i="12"/>
  <c r="I1993" i="12"/>
  <c r="H1993" i="12"/>
  <c r="I1208" i="12"/>
  <c r="H1208" i="12"/>
  <c r="I1800" i="12"/>
  <c r="H1800" i="12"/>
  <c r="I1770" i="12"/>
  <c r="H1770" i="12"/>
  <c r="I1725" i="12"/>
  <c r="H1725" i="12"/>
  <c r="I1104" i="12"/>
  <c r="H1104" i="12"/>
  <c r="I1406" i="12"/>
  <c r="H1406" i="12"/>
  <c r="I1936" i="12"/>
  <c r="H1936" i="12"/>
  <c r="I298" i="12"/>
  <c r="H298" i="12"/>
  <c r="I81" i="12"/>
  <c r="H81" i="12"/>
  <c r="I1506" i="12"/>
  <c r="H1506" i="12"/>
  <c r="I2102" i="12"/>
  <c r="H2102" i="12"/>
  <c r="I1934" i="12"/>
  <c r="H1934" i="12"/>
  <c r="I271" i="12"/>
  <c r="H271" i="12"/>
  <c r="I1889" i="12"/>
  <c r="H1889" i="12"/>
  <c r="I957" i="12"/>
  <c r="H957" i="12"/>
  <c r="I1881" i="12"/>
  <c r="H1881" i="12"/>
  <c r="I1732" i="12"/>
  <c r="H1732" i="12"/>
  <c r="I635" i="12"/>
  <c r="H635" i="12"/>
  <c r="I1223" i="12"/>
  <c r="H1223" i="12"/>
  <c r="I1538" i="12"/>
  <c r="H1538" i="12"/>
  <c r="I723" i="12"/>
  <c r="H723" i="12"/>
  <c r="I709" i="12"/>
  <c r="H709" i="12"/>
  <c r="I783" i="12"/>
  <c r="H783" i="12"/>
  <c r="I1720" i="12"/>
  <c r="H1720" i="12"/>
  <c r="I1146" i="12"/>
  <c r="H1146" i="12"/>
  <c r="I1861" i="12"/>
  <c r="H1861" i="12"/>
  <c r="I291" i="12"/>
  <c r="H291" i="12"/>
  <c r="I1734" i="12"/>
  <c r="H1734" i="12"/>
  <c r="I879" i="12"/>
  <c r="H879" i="12"/>
  <c r="I804" i="12"/>
  <c r="H804" i="12"/>
  <c r="I411" i="12"/>
  <c r="H411" i="12"/>
  <c r="I312" i="12"/>
  <c r="H312" i="12"/>
  <c r="I817" i="12"/>
  <c r="H817" i="12"/>
  <c r="I1908" i="12"/>
  <c r="H1908" i="12"/>
  <c r="I278" i="12"/>
  <c r="H278" i="12"/>
  <c r="I27" i="12"/>
  <c r="H27" i="12"/>
  <c r="I96" i="12"/>
  <c r="H96" i="12"/>
  <c r="I1586" i="12"/>
  <c r="H1586" i="12"/>
  <c r="I1719" i="12"/>
  <c r="H1719" i="12"/>
  <c r="I1462" i="12"/>
  <c r="H1462" i="12"/>
  <c r="I1854" i="12"/>
  <c r="H1854" i="12"/>
  <c r="I1376" i="12"/>
  <c r="H1376" i="12"/>
  <c r="I454" i="12"/>
  <c r="H454" i="12"/>
  <c r="I1755" i="12"/>
  <c r="H1755" i="12"/>
  <c r="I844" i="12"/>
  <c r="H844" i="12"/>
  <c r="I299" i="12"/>
  <c r="H299" i="12"/>
  <c r="I1026" i="12"/>
  <c r="H1026" i="12"/>
  <c r="I460" i="12"/>
  <c r="H460" i="12"/>
  <c r="I1531" i="12"/>
  <c r="H1531" i="12"/>
  <c r="I1475" i="12"/>
  <c r="H1475" i="12"/>
  <c r="I656" i="12"/>
  <c r="H656" i="12"/>
  <c r="I1481" i="12"/>
  <c r="H1481" i="12"/>
  <c r="I847" i="12"/>
  <c r="H847" i="12"/>
  <c r="I1726" i="12"/>
  <c r="H1726" i="12"/>
  <c r="I1551" i="12"/>
  <c r="H1551" i="12"/>
  <c r="I1552" i="12"/>
  <c r="H1552" i="12"/>
  <c r="I2092" i="12"/>
  <c r="H2092" i="12"/>
  <c r="I1937" i="12"/>
  <c r="H1937" i="12"/>
  <c r="I1817" i="12"/>
  <c r="H1817" i="12"/>
  <c r="I1027" i="12"/>
  <c r="H1027" i="12"/>
  <c r="I1139" i="12"/>
  <c r="H1139" i="12"/>
  <c r="I1797" i="12"/>
  <c r="H1797" i="12"/>
  <c r="I2069" i="12"/>
  <c r="H2069" i="12"/>
  <c r="I839" i="12"/>
  <c r="H839" i="12"/>
  <c r="I467" i="12"/>
  <c r="H467" i="12"/>
  <c r="I728" i="12"/>
  <c r="H728" i="12"/>
  <c r="I368" i="12"/>
  <c r="H368" i="12"/>
  <c r="I18" i="12"/>
  <c r="H18" i="12"/>
  <c r="I257" i="12"/>
  <c r="H257" i="12"/>
  <c r="I1796" i="12"/>
  <c r="H1796" i="12"/>
  <c r="I704" i="12"/>
  <c r="H704" i="12"/>
  <c r="I1048" i="12"/>
  <c r="H1048" i="12"/>
  <c r="I711" i="12"/>
  <c r="H711" i="12"/>
  <c r="I453" i="12"/>
  <c r="H453" i="12"/>
  <c r="I1577" i="12"/>
  <c r="H1577" i="12"/>
  <c r="I26" i="12"/>
  <c r="H26" i="12"/>
  <c r="I1076" i="12"/>
  <c r="H1076" i="12"/>
  <c r="I1860" i="12"/>
  <c r="H1860" i="12"/>
  <c r="I1909" i="12"/>
  <c r="H1909" i="12"/>
  <c r="I705" i="12"/>
  <c r="H705" i="12"/>
  <c r="I1186" i="12"/>
  <c r="H1186" i="12"/>
  <c r="I1769" i="12"/>
  <c r="H1769" i="12"/>
  <c r="I684" i="12"/>
  <c r="H684" i="12"/>
  <c r="I1761" i="12"/>
  <c r="H1761" i="12"/>
  <c r="I1405" i="12"/>
  <c r="H1405" i="12"/>
  <c r="I1426" i="12"/>
  <c r="H1426" i="12"/>
  <c r="I1901" i="12"/>
  <c r="H1901" i="12"/>
  <c r="I2077" i="12"/>
  <c r="H2077" i="12"/>
  <c r="I1502" i="12"/>
  <c r="H1502" i="12"/>
  <c r="I1803" i="12"/>
  <c r="H1803" i="12"/>
  <c r="G2063" i="12"/>
  <c r="G1761" i="12"/>
  <c r="G1591" i="12"/>
  <c r="G1505" i="12"/>
  <c r="G1328" i="12"/>
  <c r="G1219" i="12"/>
  <c r="G987" i="12"/>
  <c r="G878" i="12"/>
  <c r="G761" i="12"/>
  <c r="G233" i="12"/>
  <c r="F2106" i="12"/>
  <c r="F1882" i="12"/>
  <c r="F1545" i="12"/>
  <c r="F920" i="12"/>
  <c r="G920" i="12"/>
  <c r="F1310" i="12"/>
  <c r="G1310" i="12"/>
  <c r="F1060" i="12"/>
  <c r="G1060" i="12"/>
  <c r="F409" i="12"/>
  <c r="G409" i="12"/>
  <c r="F966" i="12"/>
  <c r="G966" i="12"/>
  <c r="F609" i="12"/>
  <c r="G609" i="12"/>
  <c r="G969" i="12"/>
  <c r="F969" i="12"/>
  <c r="F1636" i="12"/>
  <c r="G1636" i="12"/>
  <c r="F355" i="12"/>
  <c r="G355" i="12"/>
  <c r="G1466" i="12"/>
  <c r="F1466" i="12"/>
  <c r="F805" i="12"/>
  <c r="G805" i="12"/>
  <c r="F923" i="12"/>
  <c r="G923" i="12"/>
  <c r="F967" i="12"/>
  <c r="G967" i="12"/>
  <c r="F1253" i="12"/>
  <c r="G1253" i="12"/>
  <c r="F2029" i="12"/>
  <c r="G2029" i="12"/>
  <c r="F161" i="12"/>
  <c r="G161" i="12"/>
  <c r="F246" i="12"/>
  <c r="G246" i="12"/>
  <c r="F1981" i="12"/>
  <c r="G1981" i="12"/>
  <c r="F2039" i="12"/>
  <c r="G2039" i="12"/>
  <c r="F983" i="12"/>
  <c r="G983" i="12"/>
  <c r="F407" i="12"/>
  <c r="G407" i="12"/>
  <c r="F39" i="12"/>
  <c r="G39" i="12"/>
  <c r="F247" i="12"/>
  <c r="G247" i="12"/>
  <c r="F1109" i="12"/>
  <c r="G1109" i="12"/>
  <c r="F811" i="12"/>
  <c r="G811" i="12"/>
  <c r="G2002" i="12"/>
  <c r="F2002" i="12"/>
  <c r="F267" i="12"/>
  <c r="G267" i="12"/>
  <c r="F260" i="12"/>
  <c r="G260" i="12"/>
  <c r="F543" i="12"/>
  <c r="G543" i="12"/>
  <c r="F1261" i="12"/>
  <c r="G1261" i="12"/>
  <c r="F1343" i="12"/>
  <c r="G1343" i="12"/>
  <c r="F248" i="12"/>
  <c r="G248" i="12"/>
  <c r="F632" i="12"/>
  <c r="G632" i="12"/>
  <c r="F13" i="12"/>
  <c r="G13" i="12"/>
  <c r="F129" i="12"/>
  <c r="G129" i="12"/>
  <c r="F1693" i="12"/>
  <c r="G1693" i="12"/>
  <c r="F408" i="12"/>
  <c r="G408" i="12"/>
  <c r="F1701" i="12"/>
  <c r="G1701" i="12"/>
  <c r="F1982" i="12"/>
  <c r="G1982" i="12"/>
  <c r="F624" i="12"/>
  <c r="G624" i="12"/>
  <c r="F1262" i="12"/>
  <c r="G1262" i="12"/>
  <c r="F1767" i="12"/>
  <c r="G1767" i="12"/>
  <c r="G1609" i="12"/>
  <c r="F1609" i="12"/>
  <c r="F57" i="12"/>
  <c r="G57" i="12"/>
  <c r="F1231" i="12"/>
  <c r="G1231" i="12"/>
  <c r="G1690" i="12"/>
  <c r="F1690" i="12"/>
  <c r="F938" i="12"/>
  <c r="G938" i="12"/>
  <c r="F172" i="12"/>
  <c r="G172" i="12"/>
  <c r="F1240" i="12"/>
  <c r="G1240" i="12"/>
  <c r="G1114" i="12"/>
  <c r="F1114" i="12"/>
  <c r="F855" i="12"/>
  <c r="G855" i="12"/>
  <c r="F1963" i="12"/>
  <c r="G1963" i="12"/>
  <c r="G1666" i="12"/>
  <c r="F1666" i="12"/>
  <c r="F610" i="12"/>
  <c r="G610" i="12"/>
  <c r="F1093" i="12"/>
  <c r="G1093" i="12"/>
  <c r="F1056" i="12"/>
  <c r="G1056" i="12"/>
  <c r="G1282" i="12"/>
  <c r="F1282" i="12"/>
  <c r="F365" i="12"/>
  <c r="G365" i="12"/>
  <c r="F653" i="12"/>
  <c r="G653" i="12"/>
  <c r="F1625" i="12"/>
  <c r="G1625" i="12"/>
  <c r="G78" i="12"/>
  <c r="F78" i="12"/>
  <c r="F2043" i="12"/>
  <c r="G2043" i="12"/>
  <c r="F1155" i="12"/>
  <c r="G1155" i="12"/>
  <c r="F1165" i="12"/>
  <c r="G1165" i="12"/>
  <c r="F1696" i="12"/>
  <c r="G1696" i="12"/>
  <c r="G1969" i="12"/>
  <c r="F1969" i="12"/>
  <c r="G633" i="12"/>
  <c r="F633" i="12"/>
  <c r="F1836" i="12"/>
  <c r="G1836" i="12"/>
  <c r="F1949" i="12"/>
  <c r="G1949" i="12"/>
  <c r="F1315" i="12"/>
  <c r="G1315" i="12"/>
  <c r="F1961" i="12"/>
  <c r="G1961" i="12"/>
  <c r="F283" i="12"/>
  <c r="G283" i="12"/>
  <c r="F1239" i="12"/>
  <c r="G1239" i="12"/>
  <c r="G485" i="12"/>
  <c r="F485" i="12"/>
  <c r="F273" i="12"/>
  <c r="G273" i="12"/>
  <c r="G2010" i="12"/>
  <c r="F2010" i="12"/>
  <c r="F471" i="12"/>
  <c r="G471" i="12"/>
  <c r="F1985" i="12"/>
  <c r="G1985" i="12"/>
  <c r="G849" i="12"/>
  <c r="F849" i="12"/>
  <c r="F449" i="12"/>
  <c r="G449" i="12"/>
  <c r="F344" i="12"/>
  <c r="G344" i="12"/>
  <c r="F1299" i="12"/>
  <c r="G1299" i="12"/>
  <c r="F1272" i="12"/>
  <c r="G1272" i="12"/>
  <c r="G345" i="12"/>
  <c r="F345" i="12"/>
  <c r="F349" i="12"/>
  <c r="G349" i="12"/>
  <c r="G426" i="12"/>
  <c r="F426" i="12"/>
  <c r="F2027" i="12"/>
  <c r="G2027" i="12"/>
  <c r="F477" i="12"/>
  <c r="G477" i="12"/>
  <c r="G104" i="12"/>
  <c r="F104" i="12"/>
  <c r="F1815" i="12"/>
  <c r="G1815" i="12"/>
  <c r="F1141" i="12"/>
  <c r="G1141" i="12"/>
  <c r="F1987" i="12"/>
  <c r="G1987" i="12"/>
  <c r="F472" i="12"/>
  <c r="G472" i="12"/>
  <c r="F2054" i="12"/>
  <c r="G2054" i="12"/>
  <c r="F491" i="12"/>
  <c r="G491" i="12"/>
  <c r="F71" i="12"/>
  <c r="G71" i="12"/>
  <c r="F505" i="12"/>
  <c r="G505" i="12"/>
  <c r="F794" i="12"/>
  <c r="G794" i="12"/>
  <c r="F465" i="12"/>
  <c r="G465" i="12"/>
  <c r="F504" i="12"/>
  <c r="G504" i="12"/>
  <c r="F644" i="12"/>
  <c r="G644" i="12"/>
  <c r="G994" i="12"/>
  <c r="F994" i="12"/>
  <c r="F100" i="12"/>
  <c r="G100" i="12"/>
  <c r="F1656" i="12"/>
  <c r="G1656" i="12"/>
  <c r="F76" i="12"/>
  <c r="G76" i="12"/>
  <c r="F1657" i="12"/>
  <c r="G1657" i="12"/>
  <c r="F729" i="12"/>
  <c r="G729" i="12"/>
  <c r="G498" i="12"/>
  <c r="F498" i="12"/>
  <c r="F475" i="12"/>
  <c r="G475" i="12"/>
  <c r="G1875" i="12"/>
  <c r="F1875" i="12"/>
  <c r="F1540" i="12"/>
  <c r="G1540" i="12"/>
  <c r="G1250" i="12"/>
  <c r="F1250" i="12"/>
  <c r="F1350" i="12"/>
  <c r="G1350" i="12"/>
  <c r="G90" i="12"/>
  <c r="F90" i="12"/>
  <c r="F1868" i="12"/>
  <c r="G1868" i="12"/>
  <c r="F302" i="12"/>
  <c r="G302" i="12"/>
  <c r="F639" i="12"/>
  <c r="G639" i="12"/>
  <c r="F1744" i="12"/>
  <c r="G1744" i="12"/>
  <c r="G1226" i="12"/>
  <c r="F1226" i="12"/>
  <c r="G1218" i="12"/>
  <c r="F1218" i="12"/>
  <c r="F2107" i="12"/>
  <c r="G2107" i="12"/>
  <c r="F1959" i="12"/>
  <c r="G1959" i="12"/>
  <c r="F1197" i="12"/>
  <c r="G1197" i="12"/>
  <c r="G557" i="12"/>
  <c r="F557" i="12"/>
  <c r="F37" i="12"/>
  <c r="G37" i="12"/>
  <c r="F687" i="12"/>
  <c r="G687" i="12"/>
  <c r="F531" i="12"/>
  <c r="G531" i="12"/>
  <c r="F1604" i="12"/>
  <c r="G1604" i="12"/>
  <c r="F1539" i="12"/>
  <c r="G1539" i="12"/>
  <c r="F2053" i="12"/>
  <c r="G2053" i="12"/>
  <c r="F272" i="12"/>
  <c r="G272" i="12"/>
  <c r="F1766" i="12"/>
  <c r="G1766" i="12"/>
  <c r="F72" i="12"/>
  <c r="G72" i="12"/>
  <c r="F876" i="12"/>
  <c r="G876" i="12"/>
  <c r="F1588" i="12"/>
  <c r="G1588" i="12"/>
  <c r="F296" i="12"/>
  <c r="G296" i="12"/>
  <c r="F1948" i="12"/>
  <c r="G1948" i="12"/>
  <c r="G1994" i="12"/>
  <c r="F1994" i="12"/>
  <c r="F1716" i="12"/>
  <c r="G1716" i="12"/>
  <c r="G1323" i="12"/>
  <c r="F1323" i="12"/>
  <c r="F207" i="12"/>
  <c r="G207" i="12"/>
  <c r="F286" i="12"/>
  <c r="G286" i="12"/>
  <c r="F1081" i="12"/>
  <c r="G1081" i="12"/>
  <c r="G1960" i="12"/>
  <c r="F1960" i="12"/>
  <c r="G1865" i="12"/>
  <c r="F1865" i="12"/>
  <c r="F564" i="12"/>
  <c r="G564" i="12"/>
  <c r="F1038" i="12"/>
  <c r="G1038" i="12"/>
  <c r="F493" i="12"/>
  <c r="G493" i="12"/>
  <c r="F380" i="12"/>
  <c r="G380" i="12"/>
  <c r="F1361" i="12"/>
  <c r="G1361" i="12"/>
  <c r="F1718" i="12"/>
  <c r="G1718" i="12"/>
  <c r="F98" i="12"/>
  <c r="G98" i="12"/>
  <c r="F309" i="12"/>
  <c r="G309" i="12"/>
  <c r="F915" i="12"/>
  <c r="G915" i="12"/>
  <c r="F265" i="12"/>
  <c r="G265" i="12"/>
  <c r="G222" i="12"/>
  <c r="F222" i="12"/>
  <c r="F779" i="12"/>
  <c r="G779" i="12"/>
  <c r="G401" i="12"/>
  <c r="F401" i="12"/>
  <c r="F571" i="12"/>
  <c r="G571" i="12"/>
  <c r="F964" i="12"/>
  <c r="G964" i="12"/>
  <c r="G1786" i="12"/>
  <c r="F1786" i="12"/>
  <c r="F1723" i="12"/>
  <c r="G1723" i="12"/>
  <c r="F438" i="12"/>
  <c r="G438" i="12"/>
  <c r="F1358" i="12"/>
  <c r="G1358" i="12"/>
  <c r="F1364" i="12"/>
  <c r="G1364" i="12"/>
  <c r="G357" i="12"/>
  <c r="F357" i="12"/>
  <c r="G1402" i="12"/>
  <c r="F1402" i="12"/>
  <c r="F996" i="12"/>
  <c r="G996" i="12"/>
  <c r="F1236" i="12"/>
  <c r="G1236" i="12"/>
  <c r="G558" i="12"/>
  <c r="F558" i="12"/>
  <c r="F875" i="12"/>
  <c r="G875" i="12"/>
  <c r="F1605" i="12"/>
  <c r="G1605" i="12"/>
  <c r="G490" i="12"/>
  <c r="F490" i="12"/>
  <c r="G329" i="12"/>
  <c r="F329" i="12"/>
  <c r="F2021" i="12"/>
  <c r="G2021" i="12"/>
  <c r="F1590" i="12"/>
  <c r="G1590" i="12"/>
  <c r="F145" i="12"/>
  <c r="G145" i="12"/>
  <c r="F674" i="12"/>
  <c r="G674" i="12"/>
  <c r="G484" i="12"/>
  <c r="F484" i="12"/>
  <c r="F1925" i="12"/>
  <c r="G1925" i="12"/>
  <c r="F1024" i="12"/>
  <c r="G1024" i="12"/>
  <c r="F694" i="12"/>
  <c r="G694" i="12"/>
  <c r="F1924" i="12"/>
  <c r="G1924" i="12"/>
  <c r="G1154" i="12"/>
  <c r="F1154" i="12"/>
  <c r="G1353" i="12"/>
  <c r="F1353" i="12"/>
  <c r="F447" i="12"/>
  <c r="G447" i="12"/>
  <c r="F432" i="12"/>
  <c r="G432" i="12"/>
  <c r="F1213" i="12"/>
  <c r="G1213" i="12"/>
  <c r="G1739" i="12"/>
  <c r="F1739" i="12"/>
  <c r="F1022" i="12"/>
  <c r="G1022" i="12"/>
  <c r="F36" i="12"/>
  <c r="G36" i="12"/>
  <c r="F1220" i="12"/>
  <c r="G1220" i="12"/>
  <c r="F1501" i="12"/>
  <c r="G1501" i="12"/>
  <c r="F1529" i="12"/>
  <c r="G1529" i="12"/>
  <c r="F1621" i="12"/>
  <c r="G1621" i="12"/>
  <c r="F336" i="12"/>
  <c r="G336" i="12"/>
  <c r="G1018" i="12"/>
  <c r="F1018" i="12"/>
  <c r="F489" i="12"/>
  <c r="G489" i="12"/>
  <c r="F1629" i="12"/>
  <c r="G1629" i="12"/>
  <c r="F29" i="12"/>
  <c r="G29" i="12"/>
  <c r="F17" i="12"/>
  <c r="G17" i="12"/>
  <c r="F229" i="12"/>
  <c r="G229" i="12"/>
  <c r="F736" i="12"/>
  <c r="G736" i="12"/>
  <c r="F1015" i="12"/>
  <c r="G1015" i="12"/>
  <c r="G1346" i="12"/>
  <c r="F1346" i="12"/>
  <c r="F1088" i="12"/>
  <c r="G1088" i="12"/>
  <c r="F25" i="12"/>
  <c r="G25" i="12"/>
  <c r="F1172" i="12"/>
  <c r="G1172" i="12"/>
  <c r="F678" i="12"/>
  <c r="G678" i="12"/>
  <c r="F1855" i="12"/>
  <c r="G1855" i="12"/>
  <c r="F795" i="12"/>
  <c r="G795" i="12"/>
  <c r="F1171" i="12"/>
  <c r="G1171" i="12"/>
  <c r="G1193" i="12"/>
  <c r="F1193" i="12"/>
  <c r="F643" i="12"/>
  <c r="G643" i="12"/>
  <c r="F1203" i="12"/>
  <c r="G1203" i="12"/>
  <c r="F1095" i="12"/>
  <c r="G1095" i="12"/>
  <c r="F1759" i="12"/>
  <c r="G1759" i="12"/>
  <c r="F1142" i="12"/>
  <c r="G1142" i="12"/>
  <c r="G1971" i="12"/>
  <c r="F1971" i="12"/>
  <c r="F1555" i="12"/>
  <c r="G1555" i="12"/>
  <c r="F993" i="12"/>
  <c r="G993" i="12"/>
  <c r="G1178" i="12"/>
  <c r="F1178" i="12"/>
  <c r="G1554" i="12"/>
  <c r="F1554" i="12"/>
  <c r="F1564" i="12"/>
  <c r="G1564" i="12"/>
  <c r="F828" i="12"/>
  <c r="G828" i="12"/>
  <c r="F813" i="12"/>
  <c r="G813" i="12"/>
  <c r="G2099" i="12"/>
  <c r="F2099" i="12"/>
  <c r="F843" i="12"/>
  <c r="G843" i="12"/>
  <c r="G1650" i="12"/>
  <c r="F1650" i="12"/>
  <c r="F1372" i="12"/>
  <c r="G1372" i="12"/>
  <c r="F1401" i="12"/>
  <c r="G1401" i="12"/>
  <c r="F1575" i="12"/>
  <c r="G1575" i="12"/>
  <c r="F827" i="12"/>
  <c r="G827" i="12"/>
  <c r="F1413" i="12"/>
  <c r="G1413" i="12"/>
  <c r="F977" i="12"/>
  <c r="G977" i="12"/>
  <c r="F1699" i="12"/>
  <c r="G1699" i="12"/>
  <c r="G1378" i="12"/>
  <c r="F1378" i="12"/>
  <c r="G1386" i="12"/>
  <c r="F1386" i="12"/>
  <c r="F307" i="12"/>
  <c r="G307" i="12"/>
  <c r="F956" i="12"/>
  <c r="G956" i="12"/>
  <c r="F1200" i="12"/>
  <c r="G1200" i="12"/>
  <c r="G2073" i="12"/>
  <c r="F2073" i="12"/>
  <c r="G1449" i="12"/>
  <c r="F1449" i="12"/>
  <c r="F1470" i="12"/>
  <c r="G1470" i="12"/>
  <c r="F1742" i="12"/>
  <c r="G1742" i="12"/>
  <c r="F381" i="12"/>
  <c r="G381" i="12"/>
  <c r="F826" i="12"/>
  <c r="G826" i="12"/>
  <c r="F1071" i="12"/>
  <c r="G1071" i="12"/>
  <c r="F2086" i="12"/>
  <c r="G2086" i="12"/>
  <c r="G1352" i="12"/>
  <c r="F1352" i="12"/>
  <c r="F1535" i="12"/>
  <c r="G1535" i="12"/>
  <c r="F1169" i="12"/>
  <c r="G1169" i="12"/>
  <c r="G284" i="12"/>
  <c r="F284" i="12"/>
  <c r="F1779" i="12"/>
  <c r="G1779" i="12"/>
  <c r="G1410" i="12"/>
  <c r="F1410" i="12"/>
  <c r="F751" i="12"/>
  <c r="G751" i="12"/>
  <c r="G508" i="12"/>
  <c r="F508" i="12"/>
  <c r="G1850" i="12"/>
  <c r="F1850" i="12"/>
  <c r="F88" i="12"/>
  <c r="G88" i="12"/>
  <c r="F1848" i="12"/>
  <c r="G1848" i="12"/>
  <c r="F1561" i="12"/>
  <c r="G1561" i="12"/>
  <c r="F757" i="12"/>
  <c r="G757" i="12"/>
  <c r="G1451" i="12"/>
  <c r="F1451" i="12"/>
  <c r="F1044" i="12"/>
  <c r="G1044" i="12"/>
  <c r="G2083" i="12"/>
  <c r="F2083" i="12"/>
  <c r="F777" i="12"/>
  <c r="G777" i="12"/>
  <c r="F1307" i="12"/>
  <c r="G1307" i="12"/>
  <c r="F1583" i="12"/>
  <c r="G1583" i="12"/>
  <c r="G1394" i="12"/>
  <c r="F1394" i="12"/>
  <c r="G1570" i="12"/>
  <c r="F1570" i="12"/>
  <c r="F1893" i="12"/>
  <c r="G1893" i="12"/>
  <c r="F1663" i="12"/>
  <c r="G1663" i="12"/>
  <c r="F707" i="12"/>
  <c r="G707" i="12"/>
  <c r="F2049" i="12"/>
  <c r="G2049" i="12"/>
  <c r="F270" i="12"/>
  <c r="G270" i="12"/>
  <c r="F614" i="12"/>
  <c r="G614" i="12"/>
  <c r="F1367" i="12"/>
  <c r="G1367" i="12"/>
  <c r="F1176" i="12"/>
  <c r="G1176" i="12"/>
  <c r="F1173" i="12"/>
  <c r="G1173" i="12"/>
  <c r="F424" i="12"/>
  <c r="G424" i="12"/>
  <c r="F1381" i="12"/>
  <c r="G1381" i="12"/>
  <c r="F628" i="12"/>
  <c r="G628" i="12"/>
  <c r="G1514" i="12"/>
  <c r="F1514" i="12"/>
  <c r="F392" i="12"/>
  <c r="G392" i="12"/>
  <c r="G102" i="12"/>
  <c r="F102" i="12"/>
  <c r="F1886" i="12"/>
  <c r="G1886" i="12"/>
  <c r="G1515" i="12"/>
  <c r="F1515" i="12"/>
  <c r="F1965" i="12"/>
  <c r="G1965" i="12"/>
  <c r="F1843" i="12"/>
  <c r="G1843" i="12"/>
  <c r="F250" i="12"/>
  <c r="G250" i="12"/>
  <c r="G1074" i="12"/>
  <c r="F1074" i="12"/>
  <c r="F1409" i="12"/>
  <c r="G1409" i="12"/>
  <c r="F1089" i="12"/>
  <c r="G1089" i="12"/>
  <c r="G720" i="12"/>
  <c r="F720" i="12"/>
  <c r="G1938" i="12"/>
  <c r="F1938" i="12"/>
  <c r="G621" i="12"/>
  <c r="F621" i="12"/>
  <c r="F1788" i="12"/>
  <c r="G1788" i="12"/>
  <c r="F1863" i="12"/>
  <c r="G1863" i="12"/>
  <c r="F1733" i="12"/>
  <c r="G1733" i="12"/>
  <c r="F1230" i="12"/>
  <c r="G1230" i="12"/>
  <c r="G1355" i="12"/>
  <c r="F1355" i="12"/>
  <c r="F1215" i="12"/>
  <c r="G1215" i="12"/>
  <c r="F473" i="12"/>
  <c r="G473" i="12"/>
  <c r="F1793" i="12"/>
  <c r="G1793" i="12"/>
  <c r="F1884" i="12"/>
  <c r="G1884" i="12"/>
  <c r="F1460" i="12"/>
  <c r="G1460" i="12"/>
  <c r="F1844" i="12"/>
  <c r="G1844" i="12"/>
  <c r="G1385" i="12"/>
  <c r="F1385" i="12"/>
  <c r="F825" i="12"/>
  <c r="G825" i="12"/>
  <c r="F1932" i="12"/>
  <c r="G1932" i="12"/>
  <c r="G1362" i="12"/>
  <c r="F1362" i="12"/>
  <c r="F1507" i="12"/>
  <c r="G1507" i="12"/>
  <c r="F943" i="12"/>
  <c r="G943" i="12"/>
  <c r="F276" i="12"/>
  <c r="G276" i="12"/>
  <c r="F97" i="12"/>
  <c r="G97" i="12"/>
  <c r="F1423" i="12"/>
  <c r="G1423" i="12"/>
  <c r="F1083" i="12"/>
  <c r="G1083" i="12"/>
  <c r="F716" i="12"/>
  <c r="G716" i="12"/>
  <c r="F1935" i="12"/>
  <c r="G1935" i="12"/>
  <c r="F1517" i="12"/>
  <c r="G1517" i="12"/>
  <c r="G1706" i="12"/>
  <c r="F1706" i="12"/>
  <c r="F1054" i="12"/>
  <c r="G1054" i="12"/>
  <c r="F1429" i="12"/>
  <c r="G1429" i="12"/>
  <c r="F1422" i="12"/>
  <c r="G1422" i="12"/>
  <c r="F1464" i="12"/>
  <c r="G1464" i="12"/>
  <c r="F89" i="12"/>
  <c r="G89" i="12"/>
  <c r="F305" i="12"/>
  <c r="G305" i="12"/>
  <c r="G1370" i="12"/>
  <c r="F1370" i="12"/>
  <c r="F1132" i="12"/>
  <c r="G1132" i="12"/>
  <c r="F1565" i="12"/>
  <c r="G1565" i="12"/>
  <c r="G873" i="12"/>
  <c r="F873" i="12"/>
  <c r="G1768" i="12"/>
  <c r="F1768" i="12"/>
  <c r="F710" i="12"/>
  <c r="G710" i="12"/>
  <c r="G445" i="12"/>
  <c r="F445" i="12"/>
  <c r="F440" i="12"/>
  <c r="G440" i="12"/>
  <c r="G1099" i="12"/>
  <c r="F1099" i="12"/>
  <c r="F1201" i="12"/>
  <c r="G1201" i="12"/>
  <c r="G672" i="12"/>
  <c r="F672" i="12"/>
  <c r="G1314" i="12"/>
  <c r="F1314" i="12"/>
  <c r="F1587" i="12"/>
  <c r="G1587" i="12"/>
  <c r="G1042" i="12"/>
  <c r="F1042" i="12"/>
  <c r="F1494" i="12"/>
  <c r="G1494" i="12"/>
  <c r="F5" i="12"/>
  <c r="G5" i="12"/>
  <c r="G1202" i="12"/>
  <c r="F1202" i="12"/>
  <c r="F95" i="12"/>
  <c r="G95" i="12"/>
  <c r="F32" i="12"/>
  <c r="G32" i="12"/>
  <c r="F103" i="12"/>
  <c r="G103" i="12"/>
  <c r="F1209" i="12"/>
  <c r="G1209" i="12"/>
  <c r="F1006" i="12"/>
  <c r="G1006" i="12"/>
  <c r="F495" i="12"/>
  <c r="G495" i="12"/>
  <c r="F754" i="12"/>
  <c r="G754" i="12"/>
  <c r="F382" i="12"/>
  <c r="G382" i="12"/>
  <c r="F1004" i="12"/>
  <c r="G1004" i="12"/>
  <c r="F452" i="12"/>
  <c r="G452" i="12"/>
  <c r="F326" i="12"/>
  <c r="G326" i="12"/>
  <c r="F1852" i="12"/>
  <c r="G1852" i="12"/>
  <c r="F1831" i="12"/>
  <c r="G1831" i="12"/>
  <c r="F1820" i="12"/>
  <c r="G1820" i="12"/>
  <c r="F1452" i="12"/>
  <c r="G1452" i="12"/>
  <c r="F1012" i="12"/>
  <c r="G1012" i="12"/>
  <c r="G1930" i="12"/>
  <c r="F1930" i="12"/>
  <c r="F509" i="12"/>
  <c r="G509" i="12"/>
  <c r="F1888" i="12"/>
  <c r="G1888" i="12"/>
  <c r="G1160" i="12"/>
  <c r="F1160" i="12"/>
  <c r="F1055" i="12"/>
  <c r="G1055" i="12"/>
  <c r="F1580" i="12"/>
  <c r="G1580" i="12"/>
  <c r="G1874" i="12"/>
  <c r="F1874" i="12"/>
  <c r="F1432" i="12"/>
  <c r="G1432" i="12"/>
  <c r="F277" i="12"/>
  <c r="G277" i="12"/>
  <c r="G474" i="12"/>
  <c r="F474" i="12"/>
  <c r="F446" i="12"/>
  <c r="G446" i="12"/>
  <c r="F1411" i="12"/>
  <c r="G1411" i="12"/>
  <c r="F363" i="12"/>
  <c r="G363" i="12"/>
  <c r="F683" i="12"/>
  <c r="G683" i="12"/>
  <c r="F1489" i="12"/>
  <c r="G1489" i="12"/>
  <c r="F502" i="12"/>
  <c r="G502" i="12"/>
  <c r="F1461" i="12"/>
  <c r="G1461" i="12"/>
  <c r="F1447" i="12"/>
  <c r="G1447" i="12"/>
  <c r="F94" i="12"/>
  <c r="G94" i="12"/>
  <c r="F1811" i="12"/>
  <c r="G1811" i="12"/>
  <c r="G327" i="12"/>
  <c r="F327" i="12"/>
  <c r="F1821" i="12"/>
  <c r="G1821" i="12"/>
  <c r="F1020" i="12"/>
  <c r="G1020" i="12"/>
  <c r="F1915" i="12"/>
  <c r="G1915" i="12"/>
  <c r="F1902" i="12"/>
  <c r="G1902" i="12"/>
  <c r="F1804" i="12"/>
  <c r="G1804" i="12"/>
  <c r="F836" i="12"/>
  <c r="G836" i="12"/>
  <c r="F1467" i="12"/>
  <c r="G1467" i="12"/>
  <c r="F1013" i="12"/>
  <c r="G1013" i="12"/>
  <c r="F1894" i="12"/>
  <c r="G1894" i="12"/>
  <c r="F753" i="12"/>
  <c r="G753" i="12"/>
  <c r="F838" i="12"/>
  <c r="G838" i="12"/>
  <c r="F362" i="12"/>
  <c r="G362" i="12"/>
  <c r="F1571" i="12"/>
  <c r="G1571" i="12"/>
  <c r="F732" i="12"/>
  <c r="G732" i="12"/>
  <c r="F1572" i="12"/>
  <c r="G1572" i="12"/>
  <c r="F1827" i="12"/>
  <c r="G1827" i="12"/>
  <c r="G2100" i="12"/>
  <c r="G2062" i="12"/>
  <c r="G1997" i="12"/>
  <c r="G1911" i="12"/>
  <c r="G1755" i="12"/>
  <c r="G1670" i="12"/>
  <c r="G1499" i="12"/>
  <c r="G1421" i="12"/>
  <c r="G1305" i="12"/>
  <c r="G1190" i="12"/>
  <c r="G965" i="12"/>
  <c r="G739" i="12"/>
  <c r="G566" i="12"/>
  <c r="F2059" i="12"/>
  <c r="F1803" i="12"/>
  <c r="H2028" i="12"/>
  <c r="I1116" i="12"/>
  <c r="H1116" i="12"/>
  <c r="I379" i="12"/>
  <c r="H379" i="12"/>
  <c r="I420" i="12"/>
  <c r="H420" i="12"/>
  <c r="I354" i="12"/>
  <c r="H354" i="12"/>
  <c r="I8" i="12"/>
  <c r="H8" i="12"/>
  <c r="I421" i="12"/>
  <c r="H421" i="12"/>
  <c r="I197" i="12"/>
  <c r="H197" i="12"/>
  <c r="I1276" i="12"/>
  <c r="H1276" i="12"/>
  <c r="I22" i="12"/>
  <c r="H22" i="12"/>
  <c r="I154" i="12"/>
  <c r="H154" i="12"/>
  <c r="I217" i="12"/>
  <c r="H217" i="12"/>
  <c r="I1079" i="12"/>
  <c r="H1079" i="12"/>
  <c r="I574" i="12"/>
  <c r="H574" i="12"/>
  <c r="I1638" i="12"/>
  <c r="H1638" i="12"/>
  <c r="I584" i="12"/>
  <c r="H584" i="12"/>
  <c r="I198" i="12"/>
  <c r="H198" i="12"/>
  <c r="I1634" i="12"/>
  <c r="H1634" i="12"/>
  <c r="I232" i="12"/>
  <c r="H232" i="12"/>
  <c r="I219" i="12"/>
  <c r="H219" i="12"/>
  <c r="I1289" i="12"/>
  <c r="H1289" i="12"/>
  <c r="I182" i="12"/>
  <c r="H182" i="12"/>
  <c r="I2012" i="12"/>
  <c r="H2012" i="12"/>
  <c r="I583" i="12"/>
  <c r="H583" i="12"/>
  <c r="I2032" i="12"/>
  <c r="H2032" i="12"/>
  <c r="I576" i="12"/>
  <c r="H576" i="12"/>
  <c r="I427" i="12"/>
  <c r="H427" i="12"/>
  <c r="I9" i="12"/>
  <c r="H9" i="12"/>
  <c r="I190" i="12"/>
  <c r="H190" i="12"/>
  <c r="I1687" i="12"/>
  <c r="H1687" i="12"/>
  <c r="I2008" i="12"/>
  <c r="H2008" i="12"/>
  <c r="I1268" i="12"/>
  <c r="H1268" i="12"/>
  <c r="I240" i="12"/>
  <c r="H240" i="12"/>
  <c r="I582" i="12"/>
  <c r="H582" i="12"/>
  <c r="I147" i="12"/>
  <c r="H147" i="12"/>
  <c r="I1280" i="12"/>
  <c r="H1280" i="12"/>
  <c r="I174" i="12"/>
  <c r="H174" i="12"/>
  <c r="I905" i="12"/>
  <c r="H905" i="12"/>
  <c r="I2016" i="12"/>
  <c r="H2016" i="12"/>
  <c r="I2030" i="12"/>
  <c r="H2030" i="12"/>
  <c r="I1872" i="12"/>
  <c r="H1872" i="12"/>
  <c r="H171" i="12"/>
  <c r="I171" i="12"/>
  <c r="I806" i="12"/>
  <c r="H806" i="12"/>
  <c r="I891" i="12"/>
  <c r="H891" i="12"/>
  <c r="I972" i="12"/>
  <c r="H972" i="12"/>
  <c r="H913" i="12"/>
  <c r="I913" i="12"/>
  <c r="I1871" i="12"/>
  <c r="H1871" i="12"/>
  <c r="I883" i="12"/>
  <c r="H883" i="12"/>
  <c r="I203" i="12"/>
  <c r="H203" i="12"/>
  <c r="I1058" i="12"/>
  <c r="H1058" i="12"/>
  <c r="I555" i="12"/>
  <c r="H555" i="12"/>
  <c r="I602" i="12"/>
  <c r="H602" i="12"/>
  <c r="I587" i="12"/>
  <c r="H587" i="12"/>
  <c r="I1330" i="12"/>
  <c r="H1330" i="12"/>
  <c r="I573" i="12"/>
  <c r="H573" i="12"/>
  <c r="I422" i="12"/>
  <c r="H422" i="12"/>
  <c r="I1119" i="12"/>
  <c r="H1119" i="12"/>
  <c r="I1618" i="12"/>
  <c r="H1618" i="12"/>
  <c r="I521" i="12"/>
  <c r="H521" i="12"/>
  <c r="I2009" i="12"/>
  <c r="H2009" i="12"/>
  <c r="I1134" i="12"/>
  <c r="H1134" i="12"/>
  <c r="I1842" i="12"/>
  <c r="H1842" i="12"/>
  <c r="I1646" i="12"/>
  <c r="H1646" i="12"/>
  <c r="I792" i="12"/>
  <c r="H792" i="12"/>
  <c r="I170" i="12"/>
  <c r="H170" i="12"/>
  <c r="I134" i="12"/>
  <c r="H134" i="12"/>
  <c r="I568" i="12"/>
  <c r="H568" i="12"/>
  <c r="I146" i="12"/>
  <c r="H146" i="12"/>
  <c r="I1525" i="12"/>
  <c r="H1525" i="12"/>
  <c r="I937" i="12"/>
  <c r="H937" i="12"/>
  <c r="I1611" i="12"/>
  <c r="H1611" i="12"/>
  <c r="I1331" i="12"/>
  <c r="H1331" i="12"/>
  <c r="I931" i="12"/>
  <c r="H931" i="12"/>
  <c r="I167" i="12"/>
  <c r="H167" i="12"/>
  <c r="I239" i="12"/>
  <c r="H239" i="12"/>
  <c r="I1281" i="12"/>
  <c r="H1281" i="12"/>
  <c r="I436" i="12"/>
  <c r="H436" i="12"/>
  <c r="I730" i="12"/>
  <c r="H730" i="12"/>
  <c r="I1308" i="12"/>
  <c r="H1308" i="12"/>
  <c r="I142" i="12"/>
  <c r="H142" i="12"/>
  <c r="I898" i="12"/>
  <c r="H898" i="12"/>
  <c r="I2018" i="12"/>
  <c r="H2018" i="12"/>
  <c r="I1647" i="12"/>
  <c r="H1647" i="12"/>
  <c r="I442" i="12"/>
  <c r="H442" i="12"/>
  <c r="I1619" i="12"/>
  <c r="H1619" i="12"/>
  <c r="I591" i="12"/>
  <c r="H591" i="12"/>
  <c r="I623" i="12"/>
  <c r="H623" i="12"/>
  <c r="I926" i="12"/>
  <c r="H926" i="12"/>
  <c r="I169" i="12"/>
  <c r="H169" i="12"/>
  <c r="I394" i="12"/>
  <c r="H394" i="12"/>
  <c r="I920" i="12"/>
  <c r="H920" i="12"/>
  <c r="I1310" i="12"/>
  <c r="H1310" i="12"/>
  <c r="I1060" i="12"/>
  <c r="H1060" i="12"/>
  <c r="I409" i="12"/>
  <c r="H409" i="12"/>
  <c r="I966" i="12"/>
  <c r="H966" i="12"/>
  <c r="I609" i="12"/>
  <c r="H609" i="12"/>
  <c r="I969" i="12"/>
  <c r="H969" i="12"/>
  <c r="I1636" i="12"/>
  <c r="H1636" i="12"/>
  <c r="I355" i="12"/>
  <c r="H355" i="12"/>
  <c r="I1466" i="12"/>
  <c r="H1466" i="12"/>
  <c r="I805" i="12"/>
  <c r="H805" i="12"/>
  <c r="I923" i="12"/>
  <c r="H923" i="12"/>
  <c r="I967" i="12"/>
  <c r="H967" i="12"/>
  <c r="H1253" i="12"/>
  <c r="I1253" i="12"/>
  <c r="I2029" i="12"/>
  <c r="H2029" i="12"/>
  <c r="H161" i="12"/>
  <c r="I161" i="12"/>
  <c r="I246" i="12"/>
  <c r="H246" i="12"/>
  <c r="I1981" i="12"/>
  <c r="H1981" i="12"/>
  <c r="I2039" i="12"/>
  <c r="H2039" i="12"/>
  <c r="I983" i="12"/>
  <c r="H983" i="12"/>
  <c r="I407" i="12"/>
  <c r="H407" i="12"/>
  <c r="I39" i="12"/>
  <c r="H39" i="12"/>
  <c r="I247" i="12"/>
  <c r="H247" i="12"/>
  <c r="I1109" i="12"/>
  <c r="H1109" i="12"/>
  <c r="I811" i="12"/>
  <c r="H811" i="12"/>
  <c r="I2002" i="12"/>
  <c r="H2002" i="12"/>
  <c r="I267" i="12"/>
  <c r="H267" i="12"/>
  <c r="I260" i="12"/>
  <c r="H260" i="12"/>
  <c r="I543" i="12"/>
  <c r="H543" i="12"/>
  <c r="I1261" i="12"/>
  <c r="H1261" i="12"/>
  <c r="I1343" i="12"/>
  <c r="H1343" i="12"/>
  <c r="I248" i="12"/>
  <c r="H248" i="12"/>
  <c r="I632" i="12"/>
  <c r="H632" i="12"/>
  <c r="I13" i="12"/>
  <c r="H13" i="12"/>
  <c r="I129" i="12"/>
  <c r="H129" i="12"/>
  <c r="I1693" i="12"/>
  <c r="H1693" i="12"/>
  <c r="I408" i="12"/>
  <c r="H408" i="12"/>
  <c r="I1701" i="12"/>
  <c r="H1701" i="12"/>
  <c r="I1982" i="12"/>
  <c r="H1982" i="12"/>
  <c r="I624" i="12"/>
  <c r="H624" i="12"/>
  <c r="I1262" i="12"/>
  <c r="H1262" i="12"/>
  <c r="I1767" i="12"/>
  <c r="H1767" i="12"/>
  <c r="I1997" i="12"/>
  <c r="H1997" i="12"/>
  <c r="I1609" i="12"/>
  <c r="H1609" i="12"/>
  <c r="I1305" i="12"/>
  <c r="H1305" i="12"/>
  <c r="I57" i="12"/>
  <c r="H57" i="12"/>
  <c r="I1231" i="12"/>
  <c r="H1231" i="12"/>
  <c r="I1690" i="12"/>
  <c r="H1690" i="12"/>
  <c r="I938" i="12"/>
  <c r="H938" i="12"/>
  <c r="I172" i="12"/>
  <c r="H172" i="12"/>
  <c r="I1240" i="12"/>
  <c r="H1240" i="12"/>
  <c r="I1114" i="12"/>
  <c r="H1114" i="12"/>
  <c r="I855" i="12"/>
  <c r="H855" i="12"/>
  <c r="I1963" i="12"/>
  <c r="H1963" i="12"/>
  <c r="I1666" i="12"/>
  <c r="H1666" i="12"/>
  <c r="I610" i="12"/>
  <c r="H610" i="12"/>
  <c r="I1093" i="12"/>
  <c r="H1093" i="12"/>
  <c r="I1056" i="12"/>
  <c r="H1056" i="12"/>
  <c r="I1282" i="12"/>
  <c r="H1282" i="12"/>
  <c r="I365" i="12"/>
  <c r="H365" i="12"/>
  <c r="I1655" i="12"/>
  <c r="H1655" i="12"/>
  <c r="I653" i="12"/>
  <c r="H653" i="12"/>
  <c r="I1625" i="12"/>
  <c r="H1625" i="12"/>
  <c r="I78" i="12"/>
  <c r="H78" i="12"/>
  <c r="I2043" i="12"/>
  <c r="H2043" i="12"/>
  <c r="I1155" i="12"/>
  <c r="H1155" i="12"/>
  <c r="I1165" i="12"/>
  <c r="H1165" i="12"/>
  <c r="I1969" i="12"/>
  <c r="H1969" i="12"/>
  <c r="I633" i="12"/>
  <c r="H633" i="12"/>
  <c r="I1836" i="12"/>
  <c r="H1836" i="12"/>
  <c r="I615" i="12"/>
  <c r="H615" i="12"/>
  <c r="I1949" i="12"/>
  <c r="H1949" i="12"/>
  <c r="H1315" i="12"/>
  <c r="I1315" i="12"/>
  <c r="I1961" i="12"/>
  <c r="H1961" i="12"/>
  <c r="I283" i="12"/>
  <c r="H283" i="12"/>
  <c r="I1239" i="12"/>
  <c r="H1239" i="12"/>
  <c r="I485" i="12"/>
  <c r="H485" i="12"/>
  <c r="I1697" i="12"/>
  <c r="H1697" i="12"/>
  <c r="I273" i="12"/>
  <c r="H273" i="12"/>
  <c r="I2010" i="12"/>
  <c r="H2010" i="12"/>
  <c r="I471" i="12"/>
  <c r="H471" i="12"/>
  <c r="I1985" i="12"/>
  <c r="H1985" i="12"/>
  <c r="I849" i="12"/>
  <c r="H849" i="12"/>
  <c r="I449" i="12"/>
  <c r="H449" i="12"/>
  <c r="I344" i="12"/>
  <c r="H344" i="12"/>
  <c r="I1299" i="12"/>
  <c r="H1299" i="12"/>
  <c r="I1272" i="12"/>
  <c r="H1272" i="12"/>
  <c r="H345" i="12"/>
  <c r="I345" i="12"/>
  <c r="I349" i="12"/>
  <c r="H349" i="12"/>
  <c r="I463" i="12"/>
  <c r="H463" i="12"/>
  <c r="I478" i="12"/>
  <c r="H478" i="12"/>
  <c r="I426" i="12"/>
  <c r="H426" i="12"/>
  <c r="I2027" i="12"/>
  <c r="H2027" i="12"/>
  <c r="I477" i="12"/>
  <c r="H477" i="12"/>
  <c r="I104" i="12"/>
  <c r="H104" i="12"/>
  <c r="I1815" i="12"/>
  <c r="H1815" i="12"/>
  <c r="I1141" i="12"/>
  <c r="H1141" i="12"/>
  <c r="I1987" i="12"/>
  <c r="H1987" i="12"/>
  <c r="I472" i="12"/>
  <c r="H472" i="12"/>
  <c r="I2054" i="12"/>
  <c r="H2054" i="12"/>
  <c r="I491" i="12"/>
  <c r="H491" i="12"/>
  <c r="I1995" i="12"/>
  <c r="H1995" i="12"/>
  <c r="I71" i="12"/>
  <c r="H71" i="12"/>
  <c r="I505" i="12"/>
  <c r="H505" i="12"/>
  <c r="I794" i="12"/>
  <c r="H794" i="12"/>
  <c r="I465" i="12"/>
  <c r="H465" i="12"/>
  <c r="I504" i="12"/>
  <c r="H504" i="12"/>
  <c r="I644" i="12"/>
  <c r="H644" i="12"/>
  <c r="I994" i="12"/>
  <c r="H994" i="12"/>
  <c r="I100" i="12"/>
  <c r="H100" i="12"/>
  <c r="I1656" i="12"/>
  <c r="H1656" i="12"/>
  <c r="I76" i="12"/>
  <c r="H76" i="12"/>
  <c r="I1657" i="12"/>
  <c r="H1657" i="12"/>
  <c r="I729" i="12"/>
  <c r="H729" i="12"/>
  <c r="I498" i="12"/>
  <c r="H498" i="12"/>
  <c r="I1641" i="12"/>
  <c r="H1641" i="12"/>
  <c r="I475" i="12"/>
  <c r="H475" i="12"/>
  <c r="I1875" i="12"/>
  <c r="H1875" i="12"/>
  <c r="I1540" i="12"/>
  <c r="H1540" i="12"/>
  <c r="I1250" i="12"/>
  <c r="H1250" i="12"/>
  <c r="I1350" i="12"/>
  <c r="H1350" i="12"/>
  <c r="I90" i="12"/>
  <c r="H90" i="12"/>
  <c r="I1868" i="12"/>
  <c r="H1868" i="12"/>
  <c r="I302" i="12"/>
  <c r="H302" i="12"/>
  <c r="I639" i="12"/>
  <c r="H639" i="12"/>
  <c r="I1744" i="12"/>
  <c r="H1744" i="12"/>
  <c r="I1226" i="12"/>
  <c r="H1226" i="12"/>
  <c r="I1218" i="12"/>
  <c r="H1218" i="12"/>
  <c r="I2107" i="12"/>
  <c r="H2107" i="12"/>
  <c r="I1959" i="12"/>
  <c r="H1959" i="12"/>
  <c r="I1197" i="12"/>
  <c r="H1197" i="12"/>
  <c r="I557" i="12"/>
  <c r="H557" i="12"/>
  <c r="I37" i="12"/>
  <c r="H37" i="12"/>
  <c r="I687" i="12"/>
  <c r="H687" i="12"/>
  <c r="I531" i="12"/>
  <c r="H531" i="12"/>
  <c r="I1604" i="12"/>
  <c r="H1604" i="12"/>
  <c r="I1539" i="12"/>
  <c r="H1539" i="12"/>
  <c r="I2053" i="12"/>
  <c r="H2053" i="12"/>
  <c r="I272" i="12"/>
  <c r="H272" i="12"/>
  <c r="I1766" i="12"/>
  <c r="H1766" i="12"/>
  <c r="I72" i="12"/>
  <c r="H72" i="12"/>
  <c r="I876" i="12"/>
  <c r="H876" i="12"/>
  <c r="I1588" i="12"/>
  <c r="H1588" i="12"/>
  <c r="I296" i="12"/>
  <c r="H296" i="12"/>
  <c r="I1948" i="12"/>
  <c r="H1948" i="12"/>
  <c r="I1994" i="12"/>
  <c r="H1994" i="12"/>
  <c r="H1251" i="12"/>
  <c r="I1251" i="12"/>
  <c r="I1716" i="12"/>
  <c r="H1716" i="12"/>
  <c r="I1323" i="12"/>
  <c r="H1323" i="12"/>
  <c r="I207" i="12"/>
  <c r="H207" i="12"/>
  <c r="I286" i="12"/>
  <c r="H286" i="12"/>
  <c r="I1081" i="12"/>
  <c r="H1081" i="12"/>
  <c r="I1960" i="12"/>
  <c r="H1960" i="12"/>
  <c r="I1865" i="12"/>
  <c r="H1865" i="12"/>
  <c r="I564" i="12"/>
  <c r="H564" i="12"/>
  <c r="I1038" i="12"/>
  <c r="H1038" i="12"/>
  <c r="I493" i="12"/>
  <c r="H493" i="12"/>
  <c r="I380" i="12"/>
  <c r="H380" i="12"/>
  <c r="I1361" i="12"/>
  <c r="H1361" i="12"/>
  <c r="I1718" i="12"/>
  <c r="H1718" i="12"/>
  <c r="I98" i="12"/>
  <c r="H98" i="12"/>
  <c r="I309" i="12"/>
  <c r="H309" i="12"/>
  <c r="I915" i="12"/>
  <c r="H915" i="12"/>
  <c r="I265" i="12"/>
  <c r="H265" i="12"/>
  <c r="I222" i="12"/>
  <c r="H222" i="12"/>
  <c r="I779" i="12"/>
  <c r="H779" i="12"/>
  <c r="I401" i="12"/>
  <c r="H401" i="12"/>
  <c r="I571" i="12"/>
  <c r="H571" i="12"/>
  <c r="I964" i="12"/>
  <c r="H964" i="12"/>
  <c r="I1786" i="12"/>
  <c r="H1786" i="12"/>
  <c r="I1723" i="12"/>
  <c r="H1723" i="12"/>
  <c r="I438" i="12"/>
  <c r="H438" i="12"/>
  <c r="I1358" i="12"/>
  <c r="H1358" i="12"/>
  <c r="I1364" i="12"/>
  <c r="H1364" i="12"/>
  <c r="I357" i="12"/>
  <c r="H357" i="12"/>
  <c r="I1402" i="12"/>
  <c r="H1402" i="12"/>
  <c r="I996" i="12"/>
  <c r="H996" i="12"/>
  <c r="I1236" i="12"/>
  <c r="H1236" i="12"/>
  <c r="I558" i="12"/>
  <c r="H558" i="12"/>
  <c r="I875" i="12"/>
  <c r="H875" i="12"/>
  <c r="I1605" i="12"/>
  <c r="H1605" i="12"/>
  <c r="I490" i="12"/>
  <c r="H490" i="12"/>
  <c r="I329" i="12"/>
  <c r="H329" i="12"/>
  <c r="I2021" i="12"/>
  <c r="H2021" i="12"/>
  <c r="I1590" i="12"/>
  <c r="H1590" i="12"/>
  <c r="I145" i="12"/>
  <c r="H145" i="12"/>
  <c r="I1219" i="12"/>
  <c r="H1219" i="12"/>
  <c r="H674" i="12"/>
  <c r="I674" i="12"/>
  <c r="I484" i="12"/>
  <c r="H484" i="12"/>
  <c r="I1925" i="12"/>
  <c r="H1925" i="12"/>
  <c r="I1421" i="12"/>
  <c r="H1421" i="12"/>
  <c r="I1825" i="12"/>
  <c r="H1825" i="12"/>
  <c r="I1024" i="12"/>
  <c r="H1024" i="12"/>
  <c r="I694" i="12"/>
  <c r="H694" i="12"/>
  <c r="I1924" i="12"/>
  <c r="H1924" i="12"/>
  <c r="I1154" i="12"/>
  <c r="H1154" i="12"/>
  <c r="I1353" i="12"/>
  <c r="H1353" i="12"/>
  <c r="I447" i="12"/>
  <c r="H447" i="12"/>
  <c r="I432" i="12"/>
  <c r="H432" i="12"/>
  <c r="I1213" i="12"/>
  <c r="H1213" i="12"/>
  <c r="I1739" i="12"/>
  <c r="H1739" i="12"/>
  <c r="I1022" i="12"/>
  <c r="H1022" i="12"/>
  <c r="I36" i="12"/>
  <c r="H36" i="12"/>
  <c r="I1220" i="12"/>
  <c r="H1220" i="12"/>
  <c r="I1501" i="12"/>
  <c r="H1501" i="12"/>
  <c r="I1529" i="12"/>
  <c r="H1529" i="12"/>
  <c r="I1621" i="12"/>
  <c r="H1621" i="12"/>
  <c r="I336" i="12"/>
  <c r="H336" i="12"/>
  <c r="I1018" i="12"/>
  <c r="H1018" i="12"/>
  <c r="I489" i="12"/>
  <c r="H489" i="12"/>
  <c r="I1221" i="12"/>
  <c r="H1221" i="12"/>
  <c r="I1629" i="12"/>
  <c r="H1629" i="12"/>
  <c r="I29" i="12"/>
  <c r="H29" i="12"/>
  <c r="I17" i="12"/>
  <c r="H17" i="12"/>
  <c r="I229" i="12"/>
  <c r="H229" i="12"/>
  <c r="I736" i="12"/>
  <c r="H736" i="12"/>
  <c r="I1015" i="12"/>
  <c r="H1015" i="12"/>
  <c r="I1346" i="12"/>
  <c r="H1346" i="12"/>
  <c r="I1088" i="12"/>
  <c r="H1088" i="12"/>
  <c r="I25" i="12"/>
  <c r="H25" i="12"/>
  <c r="I1172" i="12"/>
  <c r="H1172" i="12"/>
  <c r="I678" i="12"/>
  <c r="H678" i="12"/>
  <c r="I1855" i="12"/>
  <c r="H1855" i="12"/>
  <c r="I795" i="12"/>
  <c r="H795" i="12"/>
  <c r="I1171" i="12"/>
  <c r="H1171" i="12"/>
  <c r="I1193" i="12"/>
  <c r="H1193" i="12"/>
  <c r="I643" i="12"/>
  <c r="H643" i="12"/>
  <c r="I1203" i="12"/>
  <c r="H1203" i="12"/>
  <c r="I1095" i="12"/>
  <c r="H1095" i="12"/>
  <c r="I1759" i="12"/>
  <c r="H1759" i="12"/>
  <c r="I1243" i="12"/>
  <c r="H1243" i="12"/>
  <c r="I1142" i="12"/>
  <c r="H1142" i="12"/>
  <c r="I1971" i="12"/>
  <c r="H1971" i="12"/>
  <c r="I1555" i="12"/>
  <c r="H1555" i="12"/>
  <c r="I993" i="12"/>
  <c r="H993" i="12"/>
  <c r="I1178" i="12"/>
  <c r="H1178" i="12"/>
  <c r="I1554" i="12"/>
  <c r="H1554" i="12"/>
  <c r="I1564" i="12"/>
  <c r="H1564" i="12"/>
  <c r="I828" i="12"/>
  <c r="H828" i="12"/>
  <c r="I813" i="12"/>
  <c r="H813" i="12"/>
  <c r="I2099" i="12"/>
  <c r="H2099" i="12"/>
  <c r="I843" i="12"/>
  <c r="H843" i="12"/>
  <c r="I1650" i="12"/>
  <c r="H1650" i="12"/>
  <c r="I1372" i="12"/>
  <c r="H1372" i="12"/>
  <c r="I1401" i="12"/>
  <c r="H1401" i="12"/>
  <c r="I1575" i="12"/>
  <c r="H1575" i="12"/>
  <c r="I827" i="12"/>
  <c r="H827" i="12"/>
  <c r="I1413" i="12"/>
  <c r="H1413" i="12"/>
  <c r="I977" i="12"/>
  <c r="H977" i="12"/>
  <c r="I1699" i="12"/>
  <c r="H1699" i="12"/>
  <c r="I1378" i="12"/>
  <c r="H1378" i="12"/>
  <c r="I1386" i="12"/>
  <c r="H1386" i="12"/>
  <c r="I307" i="12"/>
  <c r="H307" i="12"/>
  <c r="I956" i="12"/>
  <c r="H956" i="12"/>
  <c r="I1200" i="12"/>
  <c r="H1200" i="12"/>
  <c r="I2073" i="12"/>
  <c r="H2073" i="12"/>
  <c r="I1449" i="12"/>
  <c r="H1449" i="12"/>
  <c r="I1470" i="12"/>
  <c r="H1470" i="12"/>
  <c r="I1190" i="12"/>
  <c r="H1190" i="12"/>
  <c r="I1742" i="12"/>
  <c r="H1742" i="12"/>
  <c r="I381" i="12"/>
  <c r="H381" i="12"/>
  <c r="I826" i="12"/>
  <c r="H826" i="12"/>
  <c r="I1071" i="12"/>
  <c r="H1071" i="12"/>
  <c r="I2086" i="12"/>
  <c r="H2086" i="12"/>
  <c r="I1352" i="12"/>
  <c r="H1352" i="12"/>
  <c r="I763" i="12"/>
  <c r="H763" i="12"/>
  <c r="I1535" i="12"/>
  <c r="H1535" i="12"/>
  <c r="H1169" i="12"/>
  <c r="I1169" i="12"/>
  <c r="I284" i="12"/>
  <c r="H284" i="12"/>
  <c r="I1779" i="12"/>
  <c r="H1779" i="12"/>
  <c r="I1410" i="12"/>
  <c r="H1410" i="12"/>
  <c r="I2094" i="12"/>
  <c r="H2094" i="12"/>
  <c r="I751" i="12"/>
  <c r="H751" i="12"/>
  <c r="I508" i="12"/>
  <c r="H508" i="12"/>
  <c r="I1850" i="12"/>
  <c r="H1850" i="12"/>
  <c r="I88" i="12"/>
  <c r="H88" i="12"/>
  <c r="I1848" i="12"/>
  <c r="H1848" i="12"/>
  <c r="I2100" i="12"/>
  <c r="H2100" i="12"/>
  <c r="I1561" i="12"/>
  <c r="H1561" i="12"/>
  <c r="I757" i="12"/>
  <c r="H757" i="12"/>
  <c r="I1451" i="12"/>
  <c r="H1451" i="12"/>
  <c r="I1044" i="12"/>
  <c r="H1044" i="12"/>
  <c r="I2083" i="12"/>
  <c r="H2083" i="12"/>
  <c r="I777" i="12"/>
  <c r="H777" i="12"/>
  <c r="I1307" i="12"/>
  <c r="H1307" i="12"/>
  <c r="I1583" i="12"/>
  <c r="H1583" i="12"/>
  <c r="I1394" i="12"/>
  <c r="H1394" i="12"/>
  <c r="I1570" i="12"/>
  <c r="H1570" i="12"/>
  <c r="I1893" i="12"/>
  <c r="H1893" i="12"/>
  <c r="I1663" i="12"/>
  <c r="H1663" i="12"/>
  <c r="I707" i="12"/>
  <c r="H707" i="12"/>
  <c r="I2049" i="12"/>
  <c r="H2049" i="12"/>
  <c r="I270" i="12"/>
  <c r="H270" i="12"/>
  <c r="I614" i="12"/>
  <c r="H614" i="12"/>
  <c r="I1367" i="12"/>
  <c r="H1367" i="12"/>
  <c r="I1176" i="12"/>
  <c r="H1176" i="12"/>
  <c r="I1173" i="12"/>
  <c r="H1173" i="12"/>
  <c r="I671" i="12"/>
  <c r="H671" i="12"/>
  <c r="I424" i="12"/>
  <c r="H424" i="12"/>
  <c r="H1381" i="12"/>
  <c r="I1381" i="12"/>
  <c r="I628" i="12"/>
  <c r="H628" i="12"/>
  <c r="I1514" i="12"/>
  <c r="H1514" i="12"/>
  <c r="I392" i="12"/>
  <c r="H392" i="12"/>
  <c r="I102" i="12"/>
  <c r="H102" i="12"/>
  <c r="I1886" i="12"/>
  <c r="H1886" i="12"/>
  <c r="I1515" i="12"/>
  <c r="H1515" i="12"/>
  <c r="I1965" i="12"/>
  <c r="H1965" i="12"/>
  <c r="I1843" i="12"/>
  <c r="H1843" i="12"/>
  <c r="I250" i="12"/>
  <c r="H250" i="12"/>
  <c r="I1074" i="12"/>
  <c r="H1074" i="12"/>
  <c r="I1409" i="12"/>
  <c r="H1409" i="12"/>
  <c r="I1089" i="12"/>
  <c r="H1089" i="12"/>
  <c r="I703" i="12"/>
  <c r="H703" i="12"/>
  <c r="I720" i="12"/>
  <c r="H720" i="12"/>
  <c r="I1938" i="12"/>
  <c r="H1938" i="12"/>
  <c r="I621" i="12"/>
  <c r="H621" i="12"/>
  <c r="I1788" i="12"/>
  <c r="H1788" i="12"/>
  <c r="I1863" i="12"/>
  <c r="H1863" i="12"/>
  <c r="I1547" i="12"/>
  <c r="H1547" i="12"/>
  <c r="I1733" i="12"/>
  <c r="H1733" i="12"/>
  <c r="I1230" i="12"/>
  <c r="H1230" i="12"/>
  <c r="I1355" i="12"/>
  <c r="H1355" i="12"/>
  <c r="I1215" i="12"/>
  <c r="H1215" i="12"/>
  <c r="I473" i="12"/>
  <c r="H473" i="12"/>
  <c r="I1793" i="12"/>
  <c r="H1793" i="12"/>
  <c r="I1884" i="12"/>
  <c r="H1884" i="12"/>
  <c r="I1460" i="12"/>
  <c r="H1460" i="12"/>
  <c r="I1844" i="12"/>
  <c r="H1844" i="12"/>
  <c r="I1385" i="12"/>
  <c r="H1385" i="12"/>
  <c r="I825" i="12"/>
  <c r="H825" i="12"/>
  <c r="I1932" i="12"/>
  <c r="H1932" i="12"/>
  <c r="I1362" i="12"/>
  <c r="H1362" i="12"/>
  <c r="I1507" i="12"/>
  <c r="H1507" i="12"/>
  <c r="I943" i="12"/>
  <c r="H943" i="12"/>
  <c r="I276" i="12"/>
  <c r="H276" i="12"/>
  <c r="I816" i="12"/>
  <c r="H816" i="12"/>
  <c r="I97" i="12"/>
  <c r="H97" i="12"/>
  <c r="I1423" i="12"/>
  <c r="H1423" i="12"/>
  <c r="I1083" i="12"/>
  <c r="H1083" i="12"/>
  <c r="I716" i="12"/>
  <c r="H716" i="12"/>
  <c r="I1935" i="12"/>
  <c r="H1935" i="12"/>
  <c r="I1517" i="12"/>
  <c r="H1517" i="12"/>
  <c r="I1706" i="12"/>
  <c r="H1706" i="12"/>
  <c r="I1054" i="12"/>
  <c r="H1054" i="12"/>
  <c r="I1429" i="12"/>
  <c r="H1429" i="12"/>
  <c r="I1422" i="12"/>
  <c r="H1422" i="12"/>
  <c r="I1464" i="12"/>
  <c r="H1464" i="12"/>
  <c r="I89" i="12"/>
  <c r="H89" i="12"/>
  <c r="I305" i="12"/>
  <c r="H305" i="12"/>
  <c r="I1370" i="12"/>
  <c r="H1370" i="12"/>
  <c r="I1132" i="12"/>
  <c r="H1132" i="12"/>
  <c r="H1565" i="12"/>
  <c r="I1565" i="12"/>
  <c r="I873" i="12"/>
  <c r="H873" i="12"/>
  <c r="I1768" i="12"/>
  <c r="H1768" i="12"/>
  <c r="I710" i="12"/>
  <c r="H710" i="12"/>
  <c r="I445" i="12"/>
  <c r="H445" i="12"/>
  <c r="I440" i="12"/>
  <c r="H440" i="12"/>
  <c r="I1099" i="12"/>
  <c r="H1099" i="12"/>
  <c r="I1201" i="12"/>
  <c r="H1201" i="12"/>
  <c r="I1802" i="12"/>
  <c r="H1802" i="12"/>
  <c r="I672" i="12"/>
  <c r="H672" i="12"/>
  <c r="I1314" i="12"/>
  <c r="H1314" i="12"/>
  <c r="I1587" i="12"/>
  <c r="H1587" i="12"/>
  <c r="I1042" i="12"/>
  <c r="H1042" i="12"/>
  <c r="I1494" i="12"/>
  <c r="H1494" i="12"/>
  <c r="I5" i="12"/>
  <c r="H5" i="12"/>
  <c r="I1545" i="12"/>
  <c r="H1545" i="12"/>
  <c r="I1202" i="12"/>
  <c r="H1202" i="12"/>
  <c r="I95" i="12"/>
  <c r="H95" i="12"/>
  <c r="I32" i="12"/>
  <c r="H32" i="12"/>
  <c r="I103" i="12"/>
  <c r="H103" i="12"/>
  <c r="I1209" i="12"/>
  <c r="H1209" i="12"/>
  <c r="I1006" i="12"/>
  <c r="H1006" i="12"/>
  <c r="I495" i="12"/>
  <c r="H495" i="12"/>
  <c r="I754" i="12"/>
  <c r="H754" i="12"/>
  <c r="I382" i="12"/>
  <c r="H382" i="12"/>
  <c r="I1004" i="12"/>
  <c r="H1004" i="12"/>
  <c r="I452" i="12"/>
  <c r="H452" i="12"/>
  <c r="I326" i="12"/>
  <c r="H326" i="12"/>
  <c r="I1852" i="12"/>
  <c r="H1852" i="12"/>
  <c r="I1831" i="12"/>
  <c r="H1831" i="12"/>
  <c r="I1820" i="12"/>
  <c r="H1820" i="12"/>
  <c r="I1452" i="12"/>
  <c r="H1452" i="12"/>
  <c r="I1012" i="12"/>
  <c r="H1012" i="12"/>
  <c r="I1819" i="12"/>
  <c r="H1819" i="12"/>
  <c r="I1930" i="12"/>
  <c r="H1930" i="12"/>
  <c r="I509" i="12"/>
  <c r="H509" i="12"/>
  <c r="I1888" i="12"/>
  <c r="H1888" i="12"/>
  <c r="I1160" i="12"/>
  <c r="H1160" i="12"/>
  <c r="I1055" i="12"/>
  <c r="H1055" i="12"/>
  <c r="I1580" i="12"/>
  <c r="H1580" i="12"/>
  <c r="I1874" i="12"/>
  <c r="H1874" i="12"/>
  <c r="I1432" i="12"/>
  <c r="H1432" i="12"/>
  <c r="I277" i="12"/>
  <c r="H277" i="12"/>
  <c r="I474" i="12"/>
  <c r="H474" i="12"/>
  <c r="I446" i="12"/>
  <c r="H446" i="12"/>
  <c r="I1411" i="12"/>
  <c r="H1411" i="12"/>
  <c r="I363" i="12"/>
  <c r="H363" i="12"/>
  <c r="I683" i="12"/>
  <c r="H683" i="12"/>
  <c r="I1489" i="12"/>
  <c r="H1489" i="12"/>
  <c r="I502" i="12"/>
  <c r="H502" i="12"/>
  <c r="I1461" i="12"/>
  <c r="H1461" i="12"/>
  <c r="I1390" i="12"/>
  <c r="H1390" i="12"/>
  <c r="I1447" i="12"/>
  <c r="H1447" i="12"/>
  <c r="I1463" i="12"/>
  <c r="H1463" i="12"/>
  <c r="I94" i="12"/>
  <c r="H94" i="12"/>
  <c r="I1811" i="12"/>
  <c r="H1811" i="12"/>
  <c r="I327" i="12"/>
  <c r="H327" i="12"/>
  <c r="I1821" i="12"/>
  <c r="H1821" i="12"/>
  <c r="I1020" i="12"/>
  <c r="H1020" i="12"/>
  <c r="I1915" i="12"/>
  <c r="H1915" i="12"/>
  <c r="H1902" i="12"/>
  <c r="I1902" i="12"/>
  <c r="I1804" i="12"/>
  <c r="H1804" i="12"/>
  <c r="I836" i="12"/>
  <c r="H836" i="12"/>
  <c r="I1467" i="12"/>
  <c r="H1467" i="12"/>
  <c r="I1013" i="12"/>
  <c r="H1013" i="12"/>
  <c r="I1894" i="12"/>
  <c r="H1894" i="12"/>
  <c r="I753" i="12"/>
  <c r="H753" i="12"/>
  <c r="I838" i="12"/>
  <c r="H838" i="12"/>
  <c r="I362" i="12"/>
  <c r="H362" i="12"/>
  <c r="I2084" i="12"/>
  <c r="H2084" i="12"/>
  <c r="I1571" i="12"/>
  <c r="H1571" i="12"/>
  <c r="I732" i="12"/>
  <c r="H732" i="12"/>
  <c r="I1572" i="12"/>
  <c r="H1572" i="12"/>
  <c r="G2052" i="12"/>
  <c r="G1990" i="12"/>
  <c r="G1904" i="12"/>
  <c r="G1825" i="12"/>
  <c r="G1655" i="12"/>
  <c r="G1569" i="12"/>
  <c r="G1485" i="12"/>
  <c r="G1414" i="12"/>
  <c r="G1304" i="12"/>
  <c r="G1189" i="12"/>
  <c r="G1072" i="12"/>
  <c r="G963" i="12"/>
  <c r="G847" i="12"/>
  <c r="G563" i="12"/>
  <c r="G376" i="12"/>
  <c r="F1802" i="12"/>
  <c r="F877" i="12"/>
  <c r="G1522" i="12"/>
  <c r="F1522" i="12"/>
  <c r="F1125" i="12"/>
  <c r="G1125" i="12"/>
  <c r="F1438" i="12"/>
  <c r="G1438" i="12"/>
  <c r="F1857" i="12"/>
  <c r="G1857" i="12"/>
  <c r="F23" i="12"/>
  <c r="G23" i="12"/>
  <c r="F352" i="12"/>
  <c r="G352" i="12"/>
  <c r="F196" i="12"/>
  <c r="G196" i="12"/>
  <c r="F1136" i="12"/>
  <c r="G1136" i="12"/>
  <c r="F545" i="12"/>
  <c r="G545" i="12"/>
  <c r="F156" i="12"/>
  <c r="G156" i="12"/>
  <c r="F155" i="12"/>
  <c r="G155" i="12"/>
  <c r="F1523" i="12"/>
  <c r="G1523" i="12"/>
  <c r="G1290" i="12"/>
  <c r="F1290" i="12"/>
  <c r="F1479" i="12"/>
  <c r="G1479" i="12"/>
  <c r="F1632" i="12"/>
  <c r="G1632" i="12"/>
  <c r="G162" i="12"/>
  <c r="F162" i="12"/>
  <c r="G210" i="12"/>
  <c r="F210" i="12"/>
  <c r="F212" i="12"/>
  <c r="G212" i="12"/>
  <c r="F575" i="12"/>
  <c r="G575" i="12"/>
  <c r="F2025" i="12"/>
  <c r="G2025" i="12"/>
  <c r="F199" i="12"/>
  <c r="G199" i="12"/>
  <c r="F211" i="12"/>
  <c r="G211" i="12"/>
  <c r="F386" i="12"/>
  <c r="G386" i="12"/>
  <c r="F218" i="12"/>
  <c r="G218" i="12"/>
  <c r="F771" i="12"/>
  <c r="G771" i="12"/>
  <c r="F191" i="12"/>
  <c r="G191" i="12"/>
  <c r="F948" i="12"/>
  <c r="G948" i="12"/>
  <c r="F216" i="12"/>
  <c r="G216" i="12"/>
  <c r="F437" i="12"/>
  <c r="G437" i="12"/>
  <c r="G520" i="12"/>
  <c r="F520" i="12"/>
  <c r="F377" i="12"/>
  <c r="G377" i="12"/>
  <c r="F153" i="12"/>
  <c r="G153" i="12"/>
  <c r="G1288" i="12"/>
  <c r="F1288" i="12"/>
  <c r="F2045" i="12"/>
  <c r="G2045" i="12"/>
  <c r="F577" i="12"/>
  <c r="G577" i="12"/>
  <c r="F916" i="12"/>
  <c r="G916" i="12"/>
  <c r="F1108" i="12"/>
  <c r="G1108" i="12"/>
  <c r="F181" i="12"/>
  <c r="G181" i="12"/>
  <c r="F51" i="12"/>
  <c r="G51" i="12"/>
  <c r="G1122" i="12"/>
  <c r="F1122" i="12"/>
  <c r="F1124" i="12"/>
  <c r="G1124" i="12"/>
  <c r="G184" i="12"/>
  <c r="F184" i="12"/>
  <c r="F183" i="12"/>
  <c r="G183" i="12"/>
  <c r="G1673" i="12"/>
  <c r="F1673" i="12"/>
  <c r="F692" i="12"/>
  <c r="G692" i="12"/>
  <c r="F532" i="12"/>
  <c r="G532" i="12"/>
  <c r="F204" i="12"/>
  <c r="G204" i="12"/>
  <c r="F912" i="12"/>
  <c r="G912" i="12"/>
  <c r="F909" i="12"/>
  <c r="G909" i="12"/>
  <c r="F580" i="12"/>
  <c r="G580" i="12"/>
  <c r="F227" i="12"/>
  <c r="G227" i="12"/>
  <c r="F980" i="12"/>
  <c r="G980" i="12"/>
  <c r="F974" i="12"/>
  <c r="G974" i="12"/>
  <c r="F177" i="12"/>
  <c r="G177" i="12"/>
  <c r="F526" i="12"/>
  <c r="G526" i="12"/>
  <c r="F1057" i="12"/>
  <c r="G1057" i="12"/>
  <c r="F567" i="12"/>
  <c r="G567" i="12"/>
  <c r="F192" i="12"/>
  <c r="G192" i="12"/>
  <c r="F206" i="12"/>
  <c r="G206" i="12"/>
  <c r="F556" i="12"/>
  <c r="G556" i="12"/>
  <c r="F1669" i="12"/>
  <c r="G1669" i="12"/>
  <c r="F1151" i="12"/>
  <c r="G1151" i="12"/>
  <c r="F53" i="12"/>
  <c r="G53" i="12"/>
  <c r="G429" i="12"/>
  <c r="F429" i="12"/>
  <c r="F890" i="12"/>
  <c r="G890" i="12"/>
  <c r="G1338" i="12"/>
  <c r="F1338" i="12"/>
  <c r="F1645" i="12"/>
  <c r="G1645" i="12"/>
  <c r="G1298" i="12"/>
  <c r="F1298" i="12"/>
  <c r="F1676" i="12"/>
  <c r="G1676" i="12"/>
  <c r="F178" i="12"/>
  <c r="G178" i="12"/>
  <c r="G1050" i="12"/>
  <c r="F1050" i="12"/>
  <c r="F1660" i="12"/>
  <c r="G1660" i="12"/>
  <c r="G2024" i="12"/>
  <c r="F2024" i="12"/>
  <c r="F55" i="12"/>
  <c r="G55" i="12"/>
  <c r="F136" i="12"/>
  <c r="G136" i="12"/>
  <c r="F378" i="12"/>
  <c r="G378" i="12"/>
  <c r="F524" i="12"/>
  <c r="G524" i="12"/>
  <c r="F1991" i="12"/>
  <c r="G1991" i="12"/>
  <c r="F359" i="12"/>
  <c r="G359" i="12"/>
  <c r="F611" i="12"/>
  <c r="G611" i="12"/>
  <c r="F1661" i="12"/>
  <c r="G1661" i="12"/>
  <c r="F554" i="12"/>
  <c r="G554" i="12"/>
  <c r="G399" i="12"/>
  <c r="F399" i="12"/>
  <c r="F932" i="12"/>
  <c r="G932" i="12"/>
  <c r="F1459" i="12"/>
  <c r="G1459" i="12"/>
  <c r="F1652" i="12"/>
  <c r="G1652" i="12"/>
  <c r="F393" i="12"/>
  <c r="G393" i="12"/>
  <c r="F1150" i="12"/>
  <c r="G1150" i="12"/>
  <c r="F1518" i="12"/>
  <c r="G1518" i="12"/>
  <c r="F982" i="12"/>
  <c r="G982" i="12"/>
  <c r="F1496" i="12"/>
  <c r="G1496" i="12"/>
  <c r="G1672" i="12"/>
  <c r="F1672" i="12"/>
  <c r="F1654" i="12"/>
  <c r="G1654" i="12"/>
  <c r="F1263" i="12"/>
  <c r="G1263" i="12"/>
  <c r="F1302" i="12"/>
  <c r="G1302" i="12"/>
  <c r="F888" i="12"/>
  <c r="G888" i="12"/>
  <c r="F1635" i="12"/>
  <c r="G1635" i="12"/>
  <c r="F1700" i="12"/>
  <c r="G1700" i="12"/>
  <c r="F323" i="12"/>
  <c r="G323" i="12"/>
  <c r="F528" i="12"/>
  <c r="G528" i="12"/>
  <c r="F1680" i="12"/>
  <c r="G1680" i="12"/>
  <c r="F1980" i="12"/>
  <c r="G1980" i="12"/>
  <c r="F1620" i="12"/>
  <c r="G1620" i="12"/>
  <c r="F1332" i="12"/>
  <c r="G1332" i="12"/>
  <c r="F1232" i="12"/>
  <c r="G1232" i="12"/>
  <c r="F1859" i="12"/>
  <c r="G1859" i="12"/>
  <c r="G1234" i="12"/>
  <c r="F1234" i="12"/>
  <c r="F1715" i="12"/>
  <c r="G1715" i="12"/>
  <c r="F58" i="12"/>
  <c r="G58" i="12"/>
  <c r="F322" i="12"/>
  <c r="G322" i="12"/>
  <c r="F44" i="12"/>
  <c r="G44" i="12"/>
  <c r="F1787" i="12"/>
  <c r="G1787" i="12"/>
  <c r="F128" i="12"/>
  <c r="G128" i="12"/>
  <c r="F1325" i="12"/>
  <c r="G1325" i="12"/>
  <c r="F261" i="12"/>
  <c r="G261" i="12"/>
  <c r="F892" i="12"/>
  <c r="G892" i="12"/>
  <c r="F268" i="12"/>
  <c r="G268" i="12"/>
  <c r="F262" i="12"/>
  <c r="G262" i="12"/>
  <c r="F589" i="12"/>
  <c r="G589" i="12"/>
  <c r="F419" i="12"/>
  <c r="G419" i="12"/>
  <c r="G1970" i="12"/>
  <c r="F1970" i="12"/>
  <c r="F941" i="12"/>
  <c r="G941" i="12"/>
  <c r="F1333" i="12"/>
  <c r="G1333" i="12"/>
  <c r="F2022" i="12"/>
  <c r="G2022" i="12"/>
  <c r="F953" i="12"/>
  <c r="G953" i="12"/>
  <c r="G1458" i="12"/>
  <c r="F1458" i="12"/>
  <c r="F800" i="12"/>
  <c r="G800" i="12"/>
  <c r="F1241" i="12"/>
  <c r="G1241" i="12"/>
  <c r="F405" i="12"/>
  <c r="G405" i="12"/>
  <c r="G1962" i="12"/>
  <c r="F1962" i="12"/>
  <c r="F339" i="12"/>
  <c r="G339" i="12"/>
  <c r="F350" i="12"/>
  <c r="G350" i="12"/>
  <c r="F21" i="12"/>
  <c r="G21" i="12"/>
  <c r="F714" i="12"/>
  <c r="G714" i="12"/>
  <c r="F863" i="12"/>
  <c r="G863" i="12"/>
  <c r="F652" i="12"/>
  <c r="G652" i="12"/>
  <c r="F1255" i="12"/>
  <c r="G1255" i="12"/>
  <c r="G1626" i="12"/>
  <c r="F1626" i="12"/>
  <c r="G79" i="12"/>
  <c r="F79" i="12"/>
  <c r="F559" i="12"/>
  <c r="G559" i="12"/>
  <c r="F1689" i="12"/>
  <c r="G1689" i="12"/>
  <c r="F112" i="12"/>
  <c r="G112" i="12"/>
  <c r="G118" i="12"/>
  <c r="F118" i="12"/>
  <c r="F105" i="12"/>
  <c r="G105" i="12"/>
  <c r="F49" i="12"/>
  <c r="G49" i="12"/>
  <c r="G1322" i="12"/>
  <c r="F1322" i="12"/>
  <c r="F629" i="12"/>
  <c r="G629" i="12"/>
  <c r="F1235" i="12"/>
  <c r="G1235" i="12"/>
  <c r="G1906" i="12"/>
  <c r="F1906" i="12"/>
  <c r="F314" i="12"/>
  <c r="G314" i="12"/>
  <c r="F959" i="12"/>
  <c r="G959" i="12"/>
  <c r="F2006" i="12"/>
  <c r="G2006" i="12"/>
  <c r="G288" i="12"/>
  <c r="F288" i="12"/>
  <c r="G476" i="12"/>
  <c r="F476" i="12"/>
  <c r="F861" i="12"/>
  <c r="G861" i="12"/>
  <c r="F106" i="12"/>
  <c r="G106" i="12"/>
  <c r="G234" i="12"/>
  <c r="F234" i="12"/>
  <c r="G114" i="12"/>
  <c r="F114" i="12"/>
  <c r="F659" i="12"/>
  <c r="G659" i="12"/>
  <c r="F122" i="12"/>
  <c r="G122" i="12"/>
  <c r="F1526" i="12"/>
  <c r="G1526" i="12"/>
  <c r="F415" i="12"/>
  <c r="G415" i="12"/>
  <c r="F867" i="12"/>
  <c r="G867" i="12"/>
  <c r="F2007" i="12"/>
  <c r="G2007" i="12"/>
  <c r="F862" i="12"/>
  <c r="G862" i="12"/>
  <c r="F1679" i="12"/>
  <c r="G1679" i="12"/>
  <c r="F1278" i="12"/>
  <c r="G1278" i="12"/>
  <c r="F47" i="12"/>
  <c r="G47" i="12"/>
  <c r="F279" i="12"/>
  <c r="G279" i="12"/>
  <c r="F450" i="12"/>
  <c r="G450" i="12"/>
  <c r="F214" i="12"/>
  <c r="G214" i="12"/>
  <c r="G194" i="12"/>
  <c r="F194" i="12"/>
  <c r="F431" i="12"/>
  <c r="G431" i="12"/>
  <c r="F1870" i="12"/>
  <c r="G1870" i="12"/>
  <c r="F1292" i="12"/>
  <c r="G1292" i="12"/>
  <c r="G1001" i="12"/>
  <c r="F1001" i="12"/>
  <c r="F506" i="12"/>
  <c r="G506" i="12"/>
  <c r="F1264" i="12"/>
  <c r="G1264" i="12"/>
  <c r="G1730" i="12"/>
  <c r="F1730" i="12"/>
  <c r="F807" i="12"/>
  <c r="G807" i="12"/>
  <c r="F448" i="12"/>
  <c r="G448" i="12"/>
  <c r="G290" i="12"/>
  <c r="F290" i="12"/>
  <c r="F1592" i="12"/>
  <c r="G1592" i="12"/>
  <c r="G317" i="12"/>
  <c r="F317" i="12"/>
  <c r="F132" i="12"/>
  <c r="G132" i="12"/>
  <c r="F1745" i="12"/>
  <c r="G1745" i="12"/>
  <c r="F395" i="12"/>
  <c r="G395" i="12"/>
  <c r="F864" i="12"/>
  <c r="G864" i="12"/>
  <c r="G597" i="12"/>
  <c r="F597" i="12"/>
  <c r="F871" i="12"/>
  <c r="G871" i="12"/>
  <c r="F658" i="12"/>
  <c r="G658" i="12"/>
  <c r="F536" i="12"/>
  <c r="G536" i="12"/>
  <c r="G2035" i="12"/>
  <c r="F2035" i="12"/>
  <c r="G661" i="12"/>
  <c r="F661" i="12"/>
  <c r="F35" i="12"/>
  <c r="G35" i="12"/>
  <c r="F287" i="12"/>
  <c r="G287" i="12"/>
  <c r="F530" i="12"/>
  <c r="G530" i="12"/>
  <c r="F681" i="12"/>
  <c r="G681" i="12"/>
  <c r="F1324" i="12"/>
  <c r="G1324" i="12"/>
  <c r="F1837" i="12"/>
  <c r="G1837" i="12"/>
  <c r="F935" i="12"/>
  <c r="G935" i="12"/>
  <c r="F295" i="12"/>
  <c r="G295" i="12"/>
  <c r="F85" i="12"/>
  <c r="G85" i="12"/>
  <c r="F680" i="12"/>
  <c r="G680" i="12"/>
  <c r="F228" i="12"/>
  <c r="G228" i="12"/>
  <c r="F1078" i="12"/>
  <c r="G1078" i="12"/>
  <c r="F1319" i="12"/>
  <c r="G1319" i="12"/>
  <c r="F1735" i="12"/>
  <c r="G1735" i="12"/>
  <c r="F315" i="12"/>
  <c r="G315" i="12"/>
  <c r="G316" i="12"/>
  <c r="F316" i="12"/>
  <c r="F958" i="12"/>
  <c r="G958" i="12"/>
  <c r="F960" i="12"/>
  <c r="G960" i="12"/>
  <c r="F1061" i="12"/>
  <c r="G1061" i="12"/>
  <c r="F638" i="12"/>
  <c r="G638" i="12"/>
  <c r="F1628" i="12"/>
  <c r="G1628" i="12"/>
  <c r="G701" i="12"/>
  <c r="F701" i="12"/>
  <c r="F31" i="12"/>
  <c r="G31" i="12"/>
  <c r="G412" i="12"/>
  <c r="F412" i="12"/>
  <c r="F293" i="12"/>
  <c r="G293" i="12"/>
  <c r="F854" i="12"/>
  <c r="G854" i="12"/>
  <c r="F1614" i="12"/>
  <c r="G1614" i="12"/>
  <c r="F984" i="12"/>
  <c r="G984" i="12"/>
  <c r="F297" i="12"/>
  <c r="G297" i="12"/>
  <c r="F713" i="12"/>
  <c r="G713" i="12"/>
  <c r="F462" i="12"/>
  <c r="G462" i="12"/>
  <c r="F695" i="12"/>
  <c r="G695" i="12"/>
  <c r="G1257" i="12"/>
  <c r="F1257" i="12"/>
  <c r="F1998" i="12"/>
  <c r="G1998" i="12"/>
  <c r="G158" i="12"/>
  <c r="F158" i="12"/>
  <c r="F1966" i="12"/>
  <c r="G1966" i="12"/>
  <c r="G1320" i="12"/>
  <c r="F1320" i="12"/>
  <c r="G1450" i="12"/>
  <c r="F1450" i="12"/>
  <c r="F1199" i="12"/>
  <c r="G1199" i="12"/>
  <c r="F1967" i="12"/>
  <c r="G1967" i="12"/>
  <c r="F1892" i="12"/>
  <c r="G1892" i="12"/>
  <c r="F537" i="12"/>
  <c r="G537" i="12"/>
  <c r="F497" i="12"/>
  <c r="G497" i="12"/>
  <c r="G1986" i="12"/>
  <c r="F1986" i="12"/>
  <c r="F1293" i="12"/>
  <c r="G1293" i="12"/>
  <c r="F144" i="12"/>
  <c r="G144" i="12"/>
  <c r="F1179" i="12"/>
  <c r="G1179" i="12"/>
  <c r="F1366" i="12"/>
  <c r="G1366" i="12"/>
  <c r="F1876" i="12"/>
  <c r="G1876" i="12"/>
  <c r="G1000" i="12"/>
  <c r="F1000" i="12"/>
  <c r="F1214" i="12"/>
  <c r="G1214" i="12"/>
  <c r="F887" i="12"/>
  <c r="G887" i="12"/>
  <c r="F1708" i="12"/>
  <c r="G1708" i="12"/>
  <c r="F1105" i="12"/>
  <c r="G1105" i="12"/>
  <c r="G500" i="12"/>
  <c r="F500" i="12"/>
  <c r="F516" i="12"/>
  <c r="G516" i="12"/>
  <c r="F1196" i="12"/>
  <c r="G1196" i="12"/>
  <c r="F2014" i="12"/>
  <c r="G2014" i="12"/>
  <c r="F1342" i="12"/>
  <c r="G1342" i="12"/>
  <c r="F1207" i="12"/>
  <c r="G1207" i="12"/>
  <c r="F455" i="12"/>
  <c r="G455" i="12"/>
  <c r="G492" i="12"/>
  <c r="F492" i="12"/>
  <c r="G1138" i="12"/>
  <c r="F1138" i="12"/>
  <c r="F1029" i="12"/>
  <c r="G1029" i="12"/>
  <c r="F786" i="12"/>
  <c r="G786" i="12"/>
  <c r="F371" i="12"/>
  <c r="G371" i="12"/>
  <c r="F679" i="12"/>
  <c r="G679" i="12"/>
  <c r="F895" i="12"/>
  <c r="G895" i="12"/>
  <c r="G1192" i="12"/>
  <c r="F1192" i="12"/>
  <c r="F1891" i="12"/>
  <c r="G1891" i="12"/>
  <c r="F766" i="12"/>
  <c r="G766" i="12"/>
  <c r="G1992" i="12"/>
  <c r="F1992" i="12"/>
  <c r="F950" i="12"/>
  <c r="G950" i="12"/>
  <c r="F1731" i="12"/>
  <c r="G1731" i="12"/>
  <c r="F665" i="12"/>
  <c r="G665" i="12"/>
  <c r="F318" i="12"/>
  <c r="G318" i="12"/>
  <c r="G1258" i="12"/>
  <c r="F1258" i="12"/>
  <c r="G1306" i="12"/>
  <c r="F1306" i="12"/>
  <c r="F650" i="12"/>
  <c r="G650" i="12"/>
  <c r="F1183" i="12"/>
  <c r="G1183" i="12"/>
  <c r="F243" i="12"/>
  <c r="G243" i="12"/>
  <c r="F785" i="12"/>
  <c r="G785" i="12"/>
  <c r="F1037" i="12"/>
  <c r="G1037" i="12"/>
  <c r="F346" i="12"/>
  <c r="G346" i="12"/>
  <c r="F1107" i="12"/>
  <c r="G1107" i="12"/>
  <c r="F1185" i="12"/>
  <c r="G1185" i="12"/>
  <c r="F1341" i="12"/>
  <c r="G1341" i="12"/>
  <c r="F1920" i="12"/>
  <c r="G1920" i="12"/>
  <c r="F60" i="12"/>
  <c r="G60" i="12"/>
  <c r="F741" i="12"/>
  <c r="G741" i="12"/>
  <c r="F1036" i="12"/>
  <c r="G1036" i="12"/>
  <c r="F1113" i="12"/>
  <c r="G1113" i="12"/>
  <c r="F657" i="12"/>
  <c r="G657" i="12"/>
  <c r="F1191" i="12"/>
  <c r="G1191" i="12"/>
  <c r="F1030" i="12"/>
  <c r="G1030" i="12"/>
  <c r="F756" i="12"/>
  <c r="G756" i="12"/>
  <c r="F1028" i="12"/>
  <c r="G1028" i="12"/>
  <c r="F1063" i="12"/>
  <c r="G1063" i="12"/>
  <c r="G1321" i="12"/>
  <c r="F1321" i="12"/>
  <c r="G971" i="12"/>
  <c r="F971" i="12"/>
  <c r="F853" i="12"/>
  <c r="G853" i="12"/>
  <c r="F1444" i="12"/>
  <c r="G1444" i="12"/>
  <c r="F1086" i="12"/>
  <c r="G1086" i="12"/>
  <c r="G725" i="12"/>
  <c r="F725" i="12"/>
  <c r="F1795" i="12"/>
  <c r="G1795" i="12"/>
  <c r="F1077" i="12"/>
  <c r="G1077" i="12"/>
  <c r="F1009" i="12"/>
  <c r="G1009" i="12"/>
  <c r="F1528" i="12"/>
  <c r="G1528" i="12"/>
  <c r="G726" i="12"/>
  <c r="F726" i="12"/>
  <c r="F841" i="12"/>
  <c r="G841" i="12"/>
  <c r="F1812" i="12"/>
  <c r="G1812" i="12"/>
  <c r="F1436" i="12"/>
  <c r="G1436" i="12"/>
  <c r="F1300" i="12"/>
  <c r="G1300" i="12"/>
  <c r="F764" i="12"/>
  <c r="G764" i="12"/>
  <c r="F383" i="12"/>
  <c r="G383" i="12"/>
  <c r="F1420" i="12"/>
  <c r="G1420" i="12"/>
  <c r="G1162" i="12"/>
  <c r="F1162" i="12"/>
  <c r="F1556" i="12"/>
  <c r="G1556" i="12"/>
  <c r="F675" i="12"/>
  <c r="G675" i="12"/>
  <c r="F810" i="12"/>
  <c r="G810" i="12"/>
  <c r="F1045" i="12"/>
  <c r="G1045" i="12"/>
  <c r="F1945" i="12"/>
  <c r="G1945" i="12"/>
  <c r="F640" i="12"/>
  <c r="G640" i="12"/>
  <c r="F894" i="12"/>
  <c r="G894" i="12"/>
  <c r="F832" i="12"/>
  <c r="G832" i="12"/>
  <c r="G1954" i="12"/>
  <c r="F1954" i="12"/>
  <c r="G1010" i="12"/>
  <c r="F1010" i="12"/>
  <c r="F1600" i="12"/>
  <c r="G1600" i="12"/>
  <c r="F331" i="12"/>
  <c r="G331" i="12"/>
  <c r="F842" i="12"/>
  <c r="G842" i="12"/>
  <c r="F708" i="12"/>
  <c r="G708" i="12"/>
  <c r="F391" i="12"/>
  <c r="G391" i="12"/>
  <c r="G1387" i="12"/>
  <c r="F1387" i="12"/>
  <c r="F551" i="12"/>
  <c r="G551" i="12"/>
  <c r="F1182" i="12"/>
  <c r="G1182" i="12"/>
  <c r="G373" i="12"/>
  <c r="F373" i="12"/>
  <c r="F1455" i="12"/>
  <c r="G1455" i="12"/>
  <c r="F2089" i="12"/>
  <c r="G2089" i="12"/>
  <c r="F724" i="12"/>
  <c r="G724" i="12"/>
  <c r="F1897" i="12"/>
  <c r="G1897" i="12"/>
  <c r="G1946" i="12"/>
  <c r="F1946" i="12"/>
  <c r="F1750" i="12"/>
  <c r="G1750" i="12"/>
  <c r="F774" i="12"/>
  <c r="G774" i="12"/>
  <c r="G138" i="12"/>
  <c r="F138" i="12"/>
  <c r="F374" i="12"/>
  <c r="G374" i="12"/>
  <c r="F814" i="12"/>
  <c r="G814" i="12"/>
  <c r="F808" i="12"/>
  <c r="G808" i="12"/>
  <c r="G1907" i="12"/>
  <c r="F1907" i="12"/>
  <c r="F1335" i="12"/>
  <c r="G1335" i="12"/>
  <c r="F1939" i="12"/>
  <c r="G1939" i="12"/>
  <c r="F745" i="12"/>
  <c r="G745" i="12"/>
  <c r="F991" i="12"/>
  <c r="G991" i="12"/>
  <c r="F1229" i="12"/>
  <c r="G1229" i="12"/>
  <c r="G1354" i="12"/>
  <c r="F1354" i="12"/>
  <c r="F1396" i="12"/>
  <c r="G1396" i="12"/>
  <c r="G2056" i="12"/>
  <c r="F2056" i="12"/>
  <c r="F1781" i="12"/>
  <c r="G1781" i="12"/>
  <c r="F1692" i="12"/>
  <c r="G1692" i="12"/>
  <c r="F1550" i="12"/>
  <c r="G1550" i="12"/>
  <c r="F1622" i="12"/>
  <c r="G1622" i="12"/>
  <c r="G1512" i="12"/>
  <c r="F1512" i="12"/>
  <c r="F1964" i="12"/>
  <c r="G1964" i="12"/>
  <c r="F1749" i="12"/>
  <c r="G1749" i="12"/>
  <c r="F1399" i="12"/>
  <c r="G1399" i="12"/>
  <c r="G1913" i="12"/>
  <c r="F1913" i="12"/>
  <c r="F1431" i="12"/>
  <c r="G1431" i="12"/>
  <c r="G1129" i="12"/>
  <c r="F1129" i="12"/>
  <c r="F1469" i="12"/>
  <c r="G1469" i="12"/>
  <c r="F109" i="12"/>
  <c r="G109" i="12"/>
  <c r="F1951" i="12"/>
  <c r="G1951" i="12"/>
  <c r="F820" i="12"/>
  <c r="G820" i="12"/>
  <c r="F1380" i="12"/>
  <c r="G1380" i="12"/>
  <c r="F846" i="12"/>
  <c r="G846" i="12"/>
  <c r="G1834" i="12"/>
  <c r="F1834" i="12"/>
  <c r="F1851" i="12"/>
  <c r="G1851" i="12"/>
  <c r="F1393" i="12"/>
  <c r="G1393" i="12"/>
  <c r="F1784" i="12"/>
  <c r="G1784" i="12"/>
  <c r="F872" i="12"/>
  <c r="G872" i="12"/>
  <c r="G466" i="12"/>
  <c r="F466" i="12"/>
  <c r="G1513" i="12"/>
  <c r="F1513" i="12"/>
  <c r="F802" i="12"/>
  <c r="G802" i="12"/>
  <c r="F769" i="12"/>
  <c r="G769" i="12"/>
  <c r="G1474" i="12"/>
  <c r="F1474" i="12"/>
  <c r="F1808" i="12"/>
  <c r="G1808" i="12"/>
  <c r="G1128" i="12"/>
  <c r="F1128" i="12"/>
  <c r="F1025" i="12"/>
  <c r="G1025" i="12"/>
  <c r="F67" i="12"/>
  <c r="G67" i="12"/>
  <c r="F69" i="12"/>
  <c r="G69" i="12"/>
  <c r="F1724" i="12"/>
  <c r="G1724" i="12"/>
  <c r="F1389" i="12"/>
  <c r="G1389" i="12"/>
  <c r="G1801" i="12"/>
  <c r="F1801" i="12"/>
  <c r="F1349" i="12"/>
  <c r="G1349" i="12"/>
  <c r="F1792" i="12"/>
  <c r="G1792" i="12"/>
  <c r="F396" i="12"/>
  <c r="G396" i="12"/>
  <c r="F866" i="12"/>
  <c r="G866" i="12"/>
  <c r="F859" i="12"/>
  <c r="G859" i="12"/>
  <c r="F1363" i="12"/>
  <c r="G1363" i="12"/>
  <c r="F1823" i="12"/>
  <c r="G1823" i="12"/>
  <c r="F2085" i="12"/>
  <c r="G2085" i="12"/>
  <c r="F1809" i="12"/>
  <c r="G1809" i="12"/>
  <c r="F1846" i="12"/>
  <c r="G1846" i="12"/>
  <c r="F690" i="12"/>
  <c r="G690" i="12"/>
  <c r="F634" i="12"/>
  <c r="G634" i="12"/>
  <c r="F627" i="12"/>
  <c r="G627" i="12"/>
  <c r="F1212" i="12"/>
  <c r="G1212" i="12"/>
  <c r="F1942" i="12"/>
  <c r="G1942" i="12"/>
  <c r="F1509" i="12"/>
  <c r="G1509" i="12"/>
  <c r="F1408" i="12"/>
  <c r="G1408" i="12"/>
  <c r="F68" i="12"/>
  <c r="G68" i="12"/>
  <c r="G1608" i="12"/>
  <c r="F1608" i="12"/>
  <c r="F494" i="12"/>
  <c r="G494" i="12"/>
  <c r="F1845" i="12"/>
  <c r="G1845" i="12"/>
  <c r="F417" i="12"/>
  <c r="G417" i="12"/>
  <c r="F1145" i="12"/>
  <c r="G1145" i="12"/>
  <c r="F481" i="12"/>
  <c r="G481" i="12"/>
  <c r="F1471" i="12"/>
  <c r="G1471" i="12"/>
  <c r="F285" i="12"/>
  <c r="G285" i="12"/>
  <c r="F1216" i="12"/>
  <c r="G1216" i="12"/>
  <c r="F1537" i="12"/>
  <c r="G1537" i="12"/>
  <c r="F858" i="12"/>
  <c r="G858" i="12"/>
  <c r="F1607" i="12"/>
  <c r="G1607" i="12"/>
  <c r="F851" i="12"/>
  <c r="G851" i="12"/>
  <c r="F992" i="12"/>
  <c r="G992" i="12"/>
  <c r="F722" i="12"/>
  <c r="G722" i="12"/>
  <c r="G1778" i="12"/>
  <c r="F1778" i="12"/>
  <c r="F1047" i="12"/>
  <c r="G1047" i="12"/>
  <c r="G482" i="12"/>
  <c r="F482" i="12"/>
  <c r="G978" i="12"/>
  <c r="F978" i="12"/>
  <c r="F131" i="12"/>
  <c r="G131" i="12"/>
  <c r="F852" i="12"/>
  <c r="G852" i="12"/>
  <c r="F319" i="12"/>
  <c r="G319" i="12"/>
  <c r="F796" i="12"/>
  <c r="G796" i="12"/>
  <c r="F61" i="12"/>
  <c r="G61" i="12"/>
  <c r="F1532" i="12"/>
  <c r="G1532" i="12"/>
  <c r="F11" i="12"/>
  <c r="G11" i="12"/>
  <c r="F459" i="12"/>
  <c r="G459" i="12"/>
  <c r="F698" i="12"/>
  <c r="G698" i="12"/>
  <c r="F803" i="12"/>
  <c r="G803" i="12"/>
  <c r="F1727" i="12"/>
  <c r="G1727" i="12"/>
  <c r="G1978" i="12"/>
  <c r="F1978" i="12"/>
  <c r="F334" i="12"/>
  <c r="G334" i="12"/>
  <c r="G501" i="12"/>
  <c r="F501" i="12"/>
  <c r="F676" i="12"/>
  <c r="G676" i="12"/>
  <c r="F451" i="12"/>
  <c r="G451" i="12"/>
  <c r="F1040" i="12"/>
  <c r="G1040" i="12"/>
  <c r="F1740" i="12"/>
  <c r="G1740" i="12"/>
  <c r="F648" i="12"/>
  <c r="G648" i="12"/>
  <c r="G1810" i="12"/>
  <c r="F1810" i="12"/>
  <c r="F1747" i="12"/>
  <c r="G1747" i="12"/>
  <c r="F292" i="12"/>
  <c r="G292" i="12"/>
  <c r="F1005" i="12"/>
  <c r="G1005" i="12"/>
  <c r="F1043" i="12"/>
  <c r="G1043" i="12"/>
  <c r="F789" i="12"/>
  <c r="G789" i="12"/>
  <c r="F1887" i="12"/>
  <c r="G1887" i="12"/>
  <c r="F33" i="12"/>
  <c r="G33" i="12"/>
  <c r="G1931" i="12"/>
  <c r="F1931" i="12"/>
  <c r="F1516" i="12"/>
  <c r="G1516" i="12"/>
  <c r="F1187" i="12"/>
  <c r="G1187" i="12"/>
  <c r="F837" i="12"/>
  <c r="G837" i="12"/>
  <c r="F1075" i="12"/>
  <c r="G1075" i="12"/>
  <c r="F830" i="12"/>
  <c r="G830" i="12"/>
  <c r="F1181" i="12"/>
  <c r="G1181" i="12"/>
  <c r="F488" i="12"/>
  <c r="G488" i="12"/>
  <c r="F1566" i="12"/>
  <c r="G1566" i="12"/>
  <c r="F758" i="12"/>
  <c r="G758" i="12"/>
  <c r="F642" i="12"/>
  <c r="G642" i="12"/>
  <c r="F655" i="12"/>
  <c r="G655" i="12"/>
  <c r="F369" i="12"/>
  <c r="G369" i="12"/>
  <c r="F735" i="12"/>
  <c r="G735" i="12"/>
  <c r="F823" i="12"/>
  <c r="G823" i="12"/>
  <c r="F1174" i="12"/>
  <c r="G1174" i="12"/>
  <c r="F677" i="12"/>
  <c r="G677" i="12"/>
  <c r="F1943" i="12"/>
  <c r="G1943" i="12"/>
  <c r="F1790" i="12"/>
  <c r="G1790" i="12"/>
  <c r="F1383" i="12"/>
  <c r="G1383" i="12"/>
  <c r="G1096" i="12"/>
  <c r="F1096" i="12"/>
  <c r="F1822" i="12"/>
  <c r="G1822" i="12"/>
  <c r="G1098" i="12"/>
  <c r="F1098" i="12"/>
  <c r="G1097" i="12"/>
  <c r="F1097" i="12"/>
  <c r="F1398" i="12"/>
  <c r="G1398" i="12"/>
  <c r="F1041" i="12"/>
  <c r="G1041" i="12"/>
  <c r="F1454" i="12"/>
  <c r="G1454" i="12"/>
  <c r="G2094" i="12"/>
  <c r="G1975" i="12"/>
  <c r="G1889" i="12"/>
  <c r="G1819" i="12"/>
  <c r="G1734" i="12"/>
  <c r="G1648" i="12"/>
  <c r="G1478" i="12"/>
  <c r="G1275" i="12"/>
  <c r="G1049" i="12"/>
  <c r="G934" i="12"/>
  <c r="G703" i="12"/>
  <c r="G515" i="12"/>
  <c r="G127" i="12"/>
  <c r="F1291" i="12"/>
  <c r="F673" i="12"/>
  <c r="H1698" i="12"/>
  <c r="I1522" i="12"/>
  <c r="H1522" i="12"/>
  <c r="I1125" i="12"/>
  <c r="H1125" i="12"/>
  <c r="I1438" i="12"/>
  <c r="H1438" i="12"/>
  <c r="I1857" i="12"/>
  <c r="H1857" i="12"/>
  <c r="I23" i="12"/>
  <c r="H23" i="12"/>
  <c r="I352" i="12"/>
  <c r="H352" i="12"/>
  <c r="I196" i="12"/>
  <c r="H196" i="12"/>
  <c r="I1136" i="12"/>
  <c r="H1136" i="12"/>
  <c r="I545" i="12"/>
  <c r="H545" i="12"/>
  <c r="I1275" i="12"/>
  <c r="H1275" i="12"/>
  <c r="I156" i="12"/>
  <c r="H156" i="12"/>
  <c r="I155" i="12"/>
  <c r="H155" i="12"/>
  <c r="I1523" i="12"/>
  <c r="H1523" i="12"/>
  <c r="I1290" i="12"/>
  <c r="H1290" i="12"/>
  <c r="I1479" i="12"/>
  <c r="H1479" i="12"/>
  <c r="I1632" i="12"/>
  <c r="H1632" i="12"/>
  <c r="I162" i="12"/>
  <c r="H162" i="12"/>
  <c r="I210" i="12"/>
  <c r="H210" i="12"/>
  <c r="I212" i="12"/>
  <c r="H212" i="12"/>
  <c r="I575" i="12"/>
  <c r="H575" i="12"/>
  <c r="I2025" i="12"/>
  <c r="H2025" i="12"/>
  <c r="I199" i="12"/>
  <c r="H199" i="12"/>
  <c r="I211" i="12"/>
  <c r="H211" i="12"/>
  <c r="I386" i="12"/>
  <c r="H386" i="12"/>
  <c r="I218" i="12"/>
  <c r="H218" i="12"/>
  <c r="I771" i="12"/>
  <c r="H771" i="12"/>
  <c r="I191" i="12"/>
  <c r="H191" i="12"/>
  <c r="I948" i="12"/>
  <c r="H948" i="12"/>
  <c r="I216" i="12"/>
  <c r="H216" i="12"/>
  <c r="I437" i="12"/>
  <c r="H437" i="12"/>
  <c r="I520" i="12"/>
  <c r="H520" i="12"/>
  <c r="I377" i="12"/>
  <c r="H377" i="12"/>
  <c r="I153" i="12"/>
  <c r="H153" i="12"/>
  <c r="I2046" i="12"/>
  <c r="H2046" i="12"/>
  <c r="I1291" i="12"/>
  <c r="H1291" i="12"/>
  <c r="I965" i="12"/>
  <c r="H965" i="12"/>
  <c r="I1288" i="12"/>
  <c r="H1288" i="12"/>
  <c r="I2045" i="12"/>
  <c r="H2045" i="12"/>
  <c r="I934" i="12"/>
  <c r="H934" i="12"/>
  <c r="I577" i="12"/>
  <c r="H577" i="12"/>
  <c r="I916" i="12"/>
  <c r="H916" i="12"/>
  <c r="I1108" i="12"/>
  <c r="H1108" i="12"/>
  <c r="I181" i="12"/>
  <c r="H181" i="12"/>
  <c r="I51" i="12"/>
  <c r="H51" i="12"/>
  <c r="I1122" i="12"/>
  <c r="H1122" i="12"/>
  <c r="I1124" i="12"/>
  <c r="H1124" i="12"/>
  <c r="I184" i="12"/>
  <c r="H184" i="12"/>
  <c r="I183" i="12"/>
  <c r="H183" i="12"/>
  <c r="I1673" i="12"/>
  <c r="H1673" i="12"/>
  <c r="I692" i="12"/>
  <c r="H692" i="12"/>
  <c r="I2017" i="12"/>
  <c r="H2017" i="12"/>
  <c r="I532" i="12"/>
  <c r="H532" i="12"/>
  <c r="I204" i="12"/>
  <c r="H204" i="12"/>
  <c r="H912" i="12"/>
  <c r="I912" i="12"/>
  <c r="I909" i="12"/>
  <c r="H909" i="12"/>
  <c r="I580" i="12"/>
  <c r="H580" i="12"/>
  <c r="I227" i="12"/>
  <c r="H227" i="12"/>
  <c r="I980" i="12"/>
  <c r="H980" i="12"/>
  <c r="I1304" i="12"/>
  <c r="H1304" i="12"/>
  <c r="I974" i="12"/>
  <c r="H974" i="12"/>
  <c r="I177" i="12"/>
  <c r="H177" i="12"/>
  <c r="I526" i="12"/>
  <c r="H526" i="12"/>
  <c r="I1057" i="12"/>
  <c r="H1057" i="12"/>
  <c r="I567" i="12"/>
  <c r="H567" i="12"/>
  <c r="I192" i="12"/>
  <c r="H192" i="12"/>
  <c r="I206" i="12"/>
  <c r="H206" i="12"/>
  <c r="I556" i="12"/>
  <c r="H556" i="12"/>
  <c r="I1669" i="12"/>
  <c r="H1669" i="12"/>
  <c r="I1151" i="12"/>
  <c r="H1151" i="12"/>
  <c r="I53" i="12"/>
  <c r="H53" i="12"/>
  <c r="I429" i="12"/>
  <c r="H429" i="12"/>
  <c r="I890" i="12"/>
  <c r="H890" i="12"/>
  <c r="I1338" i="12"/>
  <c r="H1338" i="12"/>
  <c r="I1645" i="12"/>
  <c r="H1645" i="12"/>
  <c r="I1298" i="12"/>
  <c r="H1298" i="12"/>
  <c r="I1676" i="12"/>
  <c r="H1676" i="12"/>
  <c r="I178" i="12"/>
  <c r="H178" i="12"/>
  <c r="I1050" i="12"/>
  <c r="H1050" i="12"/>
  <c r="I1660" i="12"/>
  <c r="H1660" i="12"/>
  <c r="I2024" i="12"/>
  <c r="H2024" i="12"/>
  <c r="I55" i="12"/>
  <c r="H55" i="12"/>
  <c r="I136" i="12"/>
  <c r="H136" i="12"/>
  <c r="I378" i="12"/>
  <c r="H378" i="12"/>
  <c r="I739" i="12"/>
  <c r="H739" i="12"/>
  <c r="I524" i="12"/>
  <c r="H524" i="12"/>
  <c r="I1991" i="12"/>
  <c r="H1991" i="12"/>
  <c r="I359" i="12"/>
  <c r="H359" i="12"/>
  <c r="I611" i="12"/>
  <c r="H611" i="12"/>
  <c r="I1661" i="12"/>
  <c r="H1661" i="12"/>
  <c r="I554" i="12"/>
  <c r="H554" i="12"/>
  <c r="I399" i="12"/>
  <c r="H399" i="12"/>
  <c r="I932" i="12"/>
  <c r="H932" i="12"/>
  <c r="I1459" i="12"/>
  <c r="H1459" i="12"/>
  <c r="I1652" i="12"/>
  <c r="H1652" i="12"/>
  <c r="I393" i="12"/>
  <c r="H393" i="12"/>
  <c r="I1150" i="12"/>
  <c r="H1150" i="12"/>
  <c r="I1518" i="12"/>
  <c r="H1518" i="12"/>
  <c r="I982" i="12"/>
  <c r="H982" i="12"/>
  <c r="I1496" i="12"/>
  <c r="H1496" i="12"/>
  <c r="I1672" i="12"/>
  <c r="H1672" i="12"/>
  <c r="I1654" i="12"/>
  <c r="H1654" i="12"/>
  <c r="I1263" i="12"/>
  <c r="H1263" i="12"/>
  <c r="I1302" i="12"/>
  <c r="H1302" i="12"/>
  <c r="I888" i="12"/>
  <c r="H888" i="12"/>
  <c r="I1635" i="12"/>
  <c r="H1635" i="12"/>
  <c r="I1648" i="12"/>
  <c r="H1648" i="12"/>
  <c r="I1700" i="12"/>
  <c r="H1700" i="12"/>
  <c r="I2036" i="12"/>
  <c r="H2036" i="12"/>
  <c r="I323" i="12"/>
  <c r="H323" i="12"/>
  <c r="I528" i="12"/>
  <c r="H528" i="12"/>
  <c r="I1680" i="12"/>
  <c r="H1680" i="12"/>
  <c r="I1980" i="12"/>
  <c r="H1980" i="12"/>
  <c r="I1620" i="12"/>
  <c r="H1620" i="12"/>
  <c r="I1332" i="12"/>
  <c r="H1332" i="12"/>
  <c r="I1232" i="12"/>
  <c r="H1232" i="12"/>
  <c r="I1859" i="12"/>
  <c r="H1859" i="12"/>
  <c r="I1234" i="12"/>
  <c r="H1234" i="12"/>
  <c r="I1715" i="12"/>
  <c r="H1715" i="12"/>
  <c r="I58" i="12"/>
  <c r="H58" i="12"/>
  <c r="I322" i="12"/>
  <c r="H322" i="12"/>
  <c r="I44" i="12"/>
  <c r="H44" i="12"/>
  <c r="I1787" i="12"/>
  <c r="H1787" i="12"/>
  <c r="I128" i="12"/>
  <c r="H128" i="12"/>
  <c r="I1325" i="12"/>
  <c r="H1325" i="12"/>
  <c r="I261" i="12"/>
  <c r="H261" i="12"/>
  <c r="I892" i="12"/>
  <c r="H892" i="12"/>
  <c r="I268" i="12"/>
  <c r="H268" i="12"/>
  <c r="I262" i="12"/>
  <c r="H262" i="12"/>
  <c r="I589" i="12"/>
  <c r="H589" i="12"/>
  <c r="I419" i="12"/>
  <c r="H419" i="12"/>
  <c r="I1970" i="12"/>
  <c r="H1970" i="12"/>
  <c r="I941" i="12"/>
  <c r="H941" i="12"/>
  <c r="I1333" i="12"/>
  <c r="H1333" i="12"/>
  <c r="I2022" i="12"/>
  <c r="H2022" i="12"/>
  <c r="I953" i="12"/>
  <c r="H953" i="12"/>
  <c r="I2059" i="12"/>
  <c r="H2059" i="12"/>
  <c r="I1458" i="12"/>
  <c r="H1458" i="12"/>
  <c r="I800" i="12"/>
  <c r="H800" i="12"/>
  <c r="I1241" i="12"/>
  <c r="H1241" i="12"/>
  <c r="I405" i="12"/>
  <c r="H405" i="12"/>
  <c r="I1962" i="12"/>
  <c r="H1962" i="12"/>
  <c r="I339" i="12"/>
  <c r="H339" i="12"/>
  <c r="I350" i="12"/>
  <c r="H350" i="12"/>
  <c r="I21" i="12"/>
  <c r="H21" i="12"/>
  <c r="I714" i="12"/>
  <c r="H714" i="12"/>
  <c r="I863" i="12"/>
  <c r="H863" i="12"/>
  <c r="I652" i="12"/>
  <c r="H652" i="12"/>
  <c r="I1255" i="12"/>
  <c r="H1255" i="12"/>
  <c r="I1626" i="12"/>
  <c r="H1626" i="12"/>
  <c r="I79" i="12"/>
  <c r="H79" i="12"/>
  <c r="I559" i="12"/>
  <c r="H559" i="12"/>
  <c r="I1689" i="12"/>
  <c r="H1689" i="12"/>
  <c r="I112" i="12"/>
  <c r="H112" i="12"/>
  <c r="I1805" i="12"/>
  <c r="H1805" i="12"/>
  <c r="I118" i="12"/>
  <c r="H118" i="12"/>
  <c r="I105" i="12"/>
  <c r="H105" i="12"/>
  <c r="I49" i="12"/>
  <c r="H49" i="12"/>
  <c r="I1322" i="12"/>
  <c r="H1322" i="12"/>
  <c r="I629" i="12"/>
  <c r="H629" i="12"/>
  <c r="I1235" i="12"/>
  <c r="H1235" i="12"/>
  <c r="I1906" i="12"/>
  <c r="H1906" i="12"/>
  <c r="I314" i="12"/>
  <c r="H314" i="12"/>
  <c r="I959" i="12"/>
  <c r="H959" i="12"/>
  <c r="I2062" i="12"/>
  <c r="H2062" i="12"/>
  <c r="I2006" i="12"/>
  <c r="H2006" i="12"/>
  <c r="I288" i="12"/>
  <c r="H288" i="12"/>
  <c r="I476" i="12"/>
  <c r="H476" i="12"/>
  <c r="I861" i="12"/>
  <c r="H861" i="12"/>
  <c r="I106" i="12"/>
  <c r="H106" i="12"/>
  <c r="I234" i="12"/>
  <c r="H234" i="12"/>
  <c r="I114" i="12"/>
  <c r="H114" i="12"/>
  <c r="I659" i="12"/>
  <c r="H659" i="12"/>
  <c r="I122" i="12"/>
  <c r="H122" i="12"/>
  <c r="I1526" i="12"/>
  <c r="H1526" i="12"/>
  <c r="I415" i="12"/>
  <c r="H415" i="12"/>
  <c r="I867" i="12"/>
  <c r="H867" i="12"/>
  <c r="I2007" i="12"/>
  <c r="H2007" i="12"/>
  <c r="I1049" i="12"/>
  <c r="H1049" i="12"/>
  <c r="I862" i="12"/>
  <c r="H862" i="12"/>
  <c r="I1679" i="12"/>
  <c r="H1679" i="12"/>
  <c r="I1485" i="12"/>
  <c r="H1485" i="12"/>
  <c r="I1278" i="12"/>
  <c r="H1278" i="12"/>
  <c r="I47" i="12"/>
  <c r="H47" i="12"/>
  <c r="I279" i="12"/>
  <c r="H279" i="12"/>
  <c r="I450" i="12"/>
  <c r="H450" i="12"/>
  <c r="I214" i="12"/>
  <c r="H214" i="12"/>
  <c r="I963" i="12"/>
  <c r="H963" i="12"/>
  <c r="I194" i="12"/>
  <c r="H194" i="12"/>
  <c r="H431" i="12"/>
  <c r="I431" i="12"/>
  <c r="I1870" i="12"/>
  <c r="H1870" i="12"/>
  <c r="I1292" i="12"/>
  <c r="H1292" i="12"/>
  <c r="I1001" i="12"/>
  <c r="H1001" i="12"/>
  <c r="I506" i="12"/>
  <c r="H506" i="12"/>
  <c r="I1264" i="12"/>
  <c r="H1264" i="12"/>
  <c r="I1730" i="12"/>
  <c r="H1730" i="12"/>
  <c r="I807" i="12"/>
  <c r="H807" i="12"/>
  <c r="I1975" i="12"/>
  <c r="H1975" i="12"/>
  <c r="I448" i="12"/>
  <c r="H448" i="12"/>
  <c r="I877" i="12"/>
  <c r="H877" i="12"/>
  <c r="I290" i="12"/>
  <c r="H290" i="12"/>
  <c r="I1592" i="12"/>
  <c r="H1592" i="12"/>
  <c r="I317" i="12"/>
  <c r="H317" i="12"/>
  <c r="I132" i="12"/>
  <c r="H132" i="12"/>
  <c r="I1745" i="12"/>
  <c r="H1745" i="12"/>
  <c r="I395" i="12"/>
  <c r="H395" i="12"/>
  <c r="I864" i="12"/>
  <c r="H864" i="12"/>
  <c r="I597" i="12"/>
  <c r="H597" i="12"/>
  <c r="I871" i="12"/>
  <c r="H871" i="12"/>
  <c r="I658" i="12"/>
  <c r="H658" i="12"/>
  <c r="I536" i="12"/>
  <c r="H536" i="12"/>
  <c r="I878" i="12"/>
  <c r="H878" i="12"/>
  <c r="I2035" i="12"/>
  <c r="H2035" i="12"/>
  <c r="I661" i="12"/>
  <c r="H661" i="12"/>
  <c r="I35" i="12"/>
  <c r="H35" i="12"/>
  <c r="I287" i="12"/>
  <c r="H287" i="12"/>
  <c r="I530" i="12"/>
  <c r="H530" i="12"/>
  <c r="I1163" i="12"/>
  <c r="H1163" i="12"/>
  <c r="I681" i="12"/>
  <c r="H681" i="12"/>
  <c r="I1324" i="12"/>
  <c r="H1324" i="12"/>
  <c r="I1837" i="12"/>
  <c r="H1837" i="12"/>
  <c r="I935" i="12"/>
  <c r="H935" i="12"/>
  <c r="I295" i="12"/>
  <c r="H295" i="12"/>
  <c r="I85" i="12"/>
  <c r="H85" i="12"/>
  <c r="I680" i="12"/>
  <c r="H680" i="12"/>
  <c r="I228" i="12"/>
  <c r="H228" i="12"/>
  <c r="I1591" i="12"/>
  <c r="H1591" i="12"/>
  <c r="I1078" i="12"/>
  <c r="H1078" i="12"/>
  <c r="I1319" i="12"/>
  <c r="H1319" i="12"/>
  <c r="I1735" i="12"/>
  <c r="H1735" i="12"/>
  <c r="I654" i="12"/>
  <c r="H654" i="12"/>
  <c r="I315" i="12"/>
  <c r="H315" i="12"/>
  <c r="I316" i="12"/>
  <c r="H316" i="12"/>
  <c r="I958" i="12"/>
  <c r="H958" i="12"/>
  <c r="I960" i="12"/>
  <c r="H960" i="12"/>
  <c r="I1947" i="12"/>
  <c r="H1947" i="12"/>
  <c r="I1061" i="12"/>
  <c r="H1061" i="12"/>
  <c r="I638" i="12"/>
  <c r="H638" i="12"/>
  <c r="I1628" i="12"/>
  <c r="H1628" i="12"/>
  <c r="I701" i="12"/>
  <c r="H701" i="12"/>
  <c r="I31" i="12"/>
  <c r="H31" i="12"/>
  <c r="I412" i="12"/>
  <c r="H412" i="12"/>
  <c r="I293" i="12"/>
  <c r="H293" i="12"/>
  <c r="I64" i="12"/>
  <c r="H64" i="12"/>
  <c r="I854" i="12"/>
  <c r="H854" i="12"/>
  <c r="I1614" i="12"/>
  <c r="H1614" i="12"/>
  <c r="I984" i="12"/>
  <c r="H984" i="12"/>
  <c r="I297" i="12"/>
  <c r="H297" i="12"/>
  <c r="I713" i="12"/>
  <c r="H713" i="12"/>
  <c r="I462" i="12"/>
  <c r="H462" i="12"/>
  <c r="I695" i="12"/>
  <c r="H695" i="12"/>
  <c r="I1257" i="12"/>
  <c r="H1257" i="12"/>
  <c r="I1998" i="12"/>
  <c r="H1998" i="12"/>
  <c r="I158" i="12"/>
  <c r="H158" i="12"/>
  <c r="I1966" i="12"/>
  <c r="H1966" i="12"/>
  <c r="I1320" i="12"/>
  <c r="H1320" i="12"/>
  <c r="I515" i="12"/>
  <c r="H515" i="12"/>
  <c r="I1450" i="12"/>
  <c r="H1450" i="12"/>
  <c r="I1199" i="12"/>
  <c r="H1199" i="12"/>
  <c r="I1967" i="12"/>
  <c r="H1967" i="12"/>
  <c r="I1892" i="12"/>
  <c r="H1892" i="12"/>
  <c r="I1328" i="12"/>
  <c r="H1328" i="12"/>
  <c r="I537" i="12"/>
  <c r="H537" i="12"/>
  <c r="I497" i="12"/>
  <c r="H497" i="12"/>
  <c r="I1986" i="12"/>
  <c r="H1986" i="12"/>
  <c r="I1293" i="12"/>
  <c r="H1293" i="12"/>
  <c r="I144" i="12"/>
  <c r="H144" i="12"/>
  <c r="I1179" i="12"/>
  <c r="H1179" i="12"/>
  <c r="I1366" i="12"/>
  <c r="H1366" i="12"/>
  <c r="I1876" i="12"/>
  <c r="H1876" i="12"/>
  <c r="I1000" i="12"/>
  <c r="H1000" i="12"/>
  <c r="I1214" i="12"/>
  <c r="H1214" i="12"/>
  <c r="I887" i="12"/>
  <c r="H887" i="12"/>
  <c r="I1708" i="12"/>
  <c r="H1708" i="12"/>
  <c r="I1105" i="12"/>
  <c r="H1105" i="12"/>
  <c r="I500" i="12"/>
  <c r="H500" i="12"/>
  <c r="I516" i="12"/>
  <c r="H516" i="12"/>
  <c r="I1196" i="12"/>
  <c r="H1196" i="12"/>
  <c r="I699" i="12"/>
  <c r="H699" i="12"/>
  <c r="I2014" i="12"/>
  <c r="H2014" i="12"/>
  <c r="I1342" i="12"/>
  <c r="H1342" i="12"/>
  <c r="I1207" i="12"/>
  <c r="H1207" i="12"/>
  <c r="I455" i="12"/>
  <c r="H455" i="12"/>
  <c r="I492" i="12"/>
  <c r="H492" i="12"/>
  <c r="I1138" i="12"/>
  <c r="H1138" i="12"/>
  <c r="I1029" i="12"/>
  <c r="H1029" i="12"/>
  <c r="I786" i="12"/>
  <c r="H786" i="12"/>
  <c r="I371" i="12"/>
  <c r="H371" i="12"/>
  <c r="H679" i="12"/>
  <c r="I679" i="12"/>
  <c r="I895" i="12"/>
  <c r="H895" i="12"/>
  <c r="I1192" i="12"/>
  <c r="H1192" i="12"/>
  <c r="I1891" i="12"/>
  <c r="H1891" i="12"/>
  <c r="I766" i="12"/>
  <c r="H766" i="12"/>
  <c r="I1992" i="12"/>
  <c r="H1992" i="12"/>
  <c r="I950" i="12"/>
  <c r="H950" i="12"/>
  <c r="I1731" i="12"/>
  <c r="H1731" i="12"/>
  <c r="I1569" i="12"/>
  <c r="H1569" i="12"/>
  <c r="I665" i="12"/>
  <c r="H665" i="12"/>
  <c r="I318" i="12"/>
  <c r="H318" i="12"/>
  <c r="I1258" i="12"/>
  <c r="H1258" i="12"/>
  <c r="I1306" i="12"/>
  <c r="H1306" i="12"/>
  <c r="I650" i="12"/>
  <c r="H650" i="12"/>
  <c r="I1183" i="12"/>
  <c r="H1183" i="12"/>
  <c r="I243" i="12"/>
  <c r="H243" i="12"/>
  <c r="I785" i="12"/>
  <c r="H785" i="12"/>
  <c r="I1037" i="12"/>
  <c r="H1037" i="12"/>
  <c r="I346" i="12"/>
  <c r="H346" i="12"/>
  <c r="I1107" i="12"/>
  <c r="H1107" i="12"/>
  <c r="I1185" i="12"/>
  <c r="H1185" i="12"/>
  <c r="I1341" i="12"/>
  <c r="H1341" i="12"/>
  <c r="I1920" i="12"/>
  <c r="H1920" i="12"/>
  <c r="I60" i="12"/>
  <c r="H60" i="12"/>
  <c r="I741" i="12"/>
  <c r="H741" i="12"/>
  <c r="I1036" i="12"/>
  <c r="H1036" i="12"/>
  <c r="I1113" i="12"/>
  <c r="H1113" i="12"/>
  <c r="I657" i="12"/>
  <c r="H657" i="12"/>
  <c r="I1191" i="12"/>
  <c r="H1191" i="12"/>
  <c r="I1030" i="12"/>
  <c r="H1030" i="12"/>
  <c r="I756" i="12"/>
  <c r="H756" i="12"/>
  <c r="I1028" i="12"/>
  <c r="H1028" i="12"/>
  <c r="I1063" i="12"/>
  <c r="H1063" i="12"/>
  <c r="I1072" i="12"/>
  <c r="H1072" i="12"/>
  <c r="I1904" i="12"/>
  <c r="H1904" i="12"/>
  <c r="I1321" i="12"/>
  <c r="H1321" i="12"/>
  <c r="I971" i="12"/>
  <c r="H971" i="12"/>
  <c r="I853" i="12"/>
  <c r="H853" i="12"/>
  <c r="I1444" i="12"/>
  <c r="H1444" i="12"/>
  <c r="I1086" i="12"/>
  <c r="H1086" i="12"/>
  <c r="I725" i="12"/>
  <c r="H725" i="12"/>
  <c r="I1795" i="12"/>
  <c r="H1795" i="12"/>
  <c r="I1077" i="12"/>
  <c r="H1077" i="12"/>
  <c r="I1009" i="12"/>
  <c r="H1009" i="12"/>
  <c r="I1528" i="12"/>
  <c r="H1528" i="12"/>
  <c r="I726" i="12"/>
  <c r="H726" i="12"/>
  <c r="I841" i="12"/>
  <c r="H841" i="12"/>
  <c r="I1812" i="12"/>
  <c r="H1812" i="12"/>
  <c r="I1436" i="12"/>
  <c r="H1436" i="12"/>
  <c r="I1300" i="12"/>
  <c r="H1300" i="12"/>
  <c r="I764" i="12"/>
  <c r="H764" i="12"/>
  <c r="I383" i="12"/>
  <c r="H383" i="12"/>
  <c r="I1420" i="12"/>
  <c r="H1420" i="12"/>
  <c r="I1549" i="12"/>
  <c r="H1549" i="12"/>
  <c r="I1162" i="12"/>
  <c r="H1162" i="12"/>
  <c r="I1556" i="12"/>
  <c r="H1556" i="12"/>
  <c r="I675" i="12"/>
  <c r="H675" i="12"/>
  <c r="I810" i="12"/>
  <c r="H810" i="12"/>
  <c r="I1045" i="12"/>
  <c r="H1045" i="12"/>
  <c r="I1945" i="12"/>
  <c r="H1945" i="12"/>
  <c r="I640" i="12"/>
  <c r="H640" i="12"/>
  <c r="I894" i="12"/>
  <c r="H894" i="12"/>
  <c r="I832" i="12"/>
  <c r="H832" i="12"/>
  <c r="I1954" i="12"/>
  <c r="H1954" i="12"/>
  <c r="H1010" i="12"/>
  <c r="I1010" i="12"/>
  <c r="I376" i="12"/>
  <c r="H376" i="12"/>
  <c r="I1600" i="12"/>
  <c r="H1600" i="12"/>
  <c r="H331" i="12"/>
  <c r="I331" i="12"/>
  <c r="I842" i="12"/>
  <c r="H842" i="12"/>
  <c r="I708" i="12"/>
  <c r="H708" i="12"/>
  <c r="I391" i="12"/>
  <c r="H391" i="12"/>
  <c r="I1387" i="12"/>
  <c r="H1387" i="12"/>
  <c r="I551" i="12"/>
  <c r="H551" i="12"/>
  <c r="I1182" i="12"/>
  <c r="H1182" i="12"/>
  <c r="I373" i="12"/>
  <c r="H373" i="12"/>
  <c r="I1455" i="12"/>
  <c r="H1455" i="12"/>
  <c r="I2089" i="12"/>
  <c r="H2089" i="12"/>
  <c r="I724" i="12"/>
  <c r="H724" i="12"/>
  <c r="I1897" i="12"/>
  <c r="H1897" i="12"/>
  <c r="I1946" i="12"/>
  <c r="H1946" i="12"/>
  <c r="I1750" i="12"/>
  <c r="H1750" i="12"/>
  <c r="I774" i="12"/>
  <c r="H774" i="12"/>
  <c r="I138" i="12"/>
  <c r="H138" i="12"/>
  <c r="I374" i="12"/>
  <c r="H374" i="12"/>
  <c r="I1435" i="12"/>
  <c r="H1435" i="12"/>
  <c r="I814" i="12"/>
  <c r="H814" i="12"/>
  <c r="I808" i="12"/>
  <c r="H808" i="12"/>
  <c r="I1907" i="12"/>
  <c r="H1907" i="12"/>
  <c r="I1335" i="12"/>
  <c r="H1335" i="12"/>
  <c r="I1939" i="12"/>
  <c r="H1939" i="12"/>
  <c r="I745" i="12"/>
  <c r="H745" i="12"/>
  <c r="I991" i="12"/>
  <c r="H991" i="12"/>
  <c r="I1229" i="12"/>
  <c r="H1229" i="12"/>
  <c r="I1354" i="12"/>
  <c r="H1354" i="12"/>
  <c r="I1396" i="12"/>
  <c r="H1396" i="12"/>
  <c r="I2056" i="12"/>
  <c r="H2056" i="12"/>
  <c r="I1781" i="12"/>
  <c r="H1781" i="12"/>
  <c r="I1692" i="12"/>
  <c r="H1692" i="12"/>
  <c r="I1550" i="12"/>
  <c r="H1550" i="12"/>
  <c r="I1622" i="12"/>
  <c r="H1622" i="12"/>
  <c r="I1798" i="12"/>
  <c r="H1798" i="12"/>
  <c r="I1512" i="12"/>
  <c r="H1512" i="12"/>
  <c r="I1964" i="12"/>
  <c r="H1964" i="12"/>
  <c r="I1749" i="12"/>
  <c r="H1749" i="12"/>
  <c r="I1399" i="12"/>
  <c r="H1399" i="12"/>
  <c r="I1913" i="12"/>
  <c r="H1913" i="12"/>
  <c r="I1431" i="12"/>
  <c r="H1431" i="12"/>
  <c r="I1129" i="12"/>
  <c r="H1129" i="12"/>
  <c r="I1469" i="12"/>
  <c r="H1469" i="12"/>
  <c r="I109" i="12"/>
  <c r="H109" i="12"/>
  <c r="I1951" i="12"/>
  <c r="H1951" i="12"/>
  <c r="I820" i="12"/>
  <c r="H820" i="12"/>
  <c r="I1380" i="12"/>
  <c r="H1380" i="12"/>
  <c r="I846" i="12"/>
  <c r="H846" i="12"/>
  <c r="I1834" i="12"/>
  <c r="H1834" i="12"/>
  <c r="I1851" i="12"/>
  <c r="H1851" i="12"/>
  <c r="I1393" i="12"/>
  <c r="H1393" i="12"/>
  <c r="I1784" i="12"/>
  <c r="H1784" i="12"/>
  <c r="I872" i="12"/>
  <c r="H872" i="12"/>
  <c r="I466" i="12"/>
  <c r="H466" i="12"/>
  <c r="I1513" i="12"/>
  <c r="H1513" i="12"/>
  <c r="I802" i="12"/>
  <c r="H802" i="12"/>
  <c r="I769" i="12"/>
  <c r="H769" i="12"/>
  <c r="I1527" i="12"/>
  <c r="H1527" i="12"/>
  <c r="I1474" i="12"/>
  <c r="H1474" i="12"/>
  <c r="I1808" i="12"/>
  <c r="H1808" i="12"/>
  <c r="I1128" i="12"/>
  <c r="H1128" i="12"/>
  <c r="I1025" i="12"/>
  <c r="H1025" i="12"/>
  <c r="I67" i="12"/>
  <c r="H67" i="12"/>
  <c r="I69" i="12"/>
  <c r="H69" i="12"/>
  <c r="I1724" i="12"/>
  <c r="H1724" i="12"/>
  <c r="I1389" i="12"/>
  <c r="H1389" i="12"/>
  <c r="I1801" i="12"/>
  <c r="H1801" i="12"/>
  <c r="I1349" i="12"/>
  <c r="H1349" i="12"/>
  <c r="I1505" i="12"/>
  <c r="H1505" i="12"/>
  <c r="I1792" i="12"/>
  <c r="H1792" i="12"/>
  <c r="I396" i="12"/>
  <c r="H396" i="12"/>
  <c r="I866" i="12"/>
  <c r="H866" i="12"/>
  <c r="I859" i="12"/>
  <c r="H859" i="12"/>
  <c r="I1363" i="12"/>
  <c r="H1363" i="12"/>
  <c r="I1823" i="12"/>
  <c r="H1823" i="12"/>
  <c r="I2085" i="12"/>
  <c r="H2085" i="12"/>
  <c r="I1809" i="12"/>
  <c r="H1809" i="12"/>
  <c r="I1846" i="12"/>
  <c r="H1846" i="12"/>
  <c r="I690" i="12"/>
  <c r="H690" i="12"/>
  <c r="I634" i="12"/>
  <c r="H634" i="12"/>
  <c r="I627" i="12"/>
  <c r="H627" i="12"/>
  <c r="I1212" i="12"/>
  <c r="H1212" i="12"/>
  <c r="I1942" i="12"/>
  <c r="H1942" i="12"/>
  <c r="H1509" i="12"/>
  <c r="I1509" i="12"/>
  <c r="I1408" i="12"/>
  <c r="H1408" i="12"/>
  <c r="I68" i="12"/>
  <c r="H68" i="12"/>
  <c r="I1608" i="12"/>
  <c r="H1608" i="12"/>
  <c r="I494" i="12"/>
  <c r="H494" i="12"/>
  <c r="I1845" i="12"/>
  <c r="H1845" i="12"/>
  <c r="I417" i="12"/>
  <c r="H417" i="12"/>
  <c r="I1145" i="12"/>
  <c r="H1145" i="12"/>
  <c r="I481" i="12"/>
  <c r="H481" i="12"/>
  <c r="I1471" i="12"/>
  <c r="H1471" i="12"/>
  <c r="I285" i="12"/>
  <c r="H285" i="12"/>
  <c r="I1216" i="12"/>
  <c r="H1216" i="12"/>
  <c r="I1537" i="12"/>
  <c r="H1537" i="12"/>
  <c r="I858" i="12"/>
  <c r="H858" i="12"/>
  <c r="H1607" i="12"/>
  <c r="I1607" i="12"/>
  <c r="I851" i="12"/>
  <c r="H851" i="12"/>
  <c r="I992" i="12"/>
  <c r="H992" i="12"/>
  <c r="H1933" i="12"/>
  <c r="I1933" i="12"/>
  <c r="H722" i="12"/>
  <c r="I722" i="12"/>
  <c r="I1778" i="12"/>
  <c r="H1778" i="12"/>
  <c r="I1047" i="12"/>
  <c r="H1047" i="12"/>
  <c r="I482" i="12"/>
  <c r="H482" i="12"/>
  <c r="H978" i="12"/>
  <c r="I978" i="12"/>
  <c r="I131" i="12"/>
  <c r="H131" i="12"/>
  <c r="I852" i="12"/>
  <c r="H852" i="12"/>
  <c r="I319" i="12"/>
  <c r="H319" i="12"/>
  <c r="I796" i="12"/>
  <c r="H796" i="12"/>
  <c r="I61" i="12"/>
  <c r="H61" i="12"/>
  <c r="I1532" i="12"/>
  <c r="H1532" i="12"/>
  <c r="I11" i="12"/>
  <c r="H11" i="12"/>
  <c r="I459" i="12"/>
  <c r="H459" i="12"/>
  <c r="I698" i="12"/>
  <c r="H698" i="12"/>
  <c r="I803" i="12"/>
  <c r="H803" i="12"/>
  <c r="I1727" i="12"/>
  <c r="H1727" i="12"/>
  <c r="I1978" i="12"/>
  <c r="H1978" i="12"/>
  <c r="I334" i="12"/>
  <c r="H334" i="12"/>
  <c r="I1019" i="12"/>
  <c r="H1019" i="12"/>
  <c r="I501" i="12"/>
  <c r="H501" i="12"/>
  <c r="H676" i="12"/>
  <c r="I676" i="12"/>
  <c r="I451" i="12"/>
  <c r="H451" i="12"/>
  <c r="I1040" i="12"/>
  <c r="H1040" i="12"/>
  <c r="I1740" i="12"/>
  <c r="H1740" i="12"/>
  <c r="I648" i="12"/>
  <c r="H648" i="12"/>
  <c r="I1810" i="12"/>
  <c r="H1810" i="12"/>
  <c r="I1747" i="12"/>
  <c r="H1747" i="12"/>
  <c r="I292" i="12"/>
  <c r="H292" i="12"/>
  <c r="I1005" i="12"/>
  <c r="H1005" i="12"/>
  <c r="I1043" i="12"/>
  <c r="H1043" i="12"/>
  <c r="I789" i="12"/>
  <c r="H789" i="12"/>
  <c r="I1887" i="12"/>
  <c r="H1887" i="12"/>
  <c r="I33" i="12"/>
  <c r="H33" i="12"/>
  <c r="I1931" i="12"/>
  <c r="H1931" i="12"/>
  <c r="I1516" i="12"/>
  <c r="H1516" i="12"/>
  <c r="I2078" i="12"/>
  <c r="H2078" i="12"/>
  <c r="I1187" i="12"/>
  <c r="H1187" i="12"/>
  <c r="I837" i="12"/>
  <c r="H837" i="12"/>
  <c r="I1075" i="12"/>
  <c r="H1075" i="12"/>
  <c r="I830" i="12"/>
  <c r="H830" i="12"/>
  <c r="I1181" i="12"/>
  <c r="H1181" i="12"/>
  <c r="I488" i="12"/>
  <c r="H488" i="12"/>
  <c r="I1566" i="12"/>
  <c r="H1566" i="12"/>
  <c r="I758" i="12"/>
  <c r="H758" i="12"/>
  <c r="I1189" i="12"/>
  <c r="H1189" i="12"/>
  <c r="I642" i="12"/>
  <c r="H642" i="12"/>
  <c r="I655" i="12"/>
  <c r="H655" i="12"/>
  <c r="I369" i="12"/>
  <c r="H369" i="12"/>
  <c r="I735" i="12"/>
  <c r="H735" i="12"/>
  <c r="I823" i="12"/>
  <c r="H823" i="12"/>
  <c r="I1174" i="12"/>
  <c r="H1174" i="12"/>
  <c r="I677" i="12"/>
  <c r="H677" i="12"/>
  <c r="I1943" i="12"/>
  <c r="H1943" i="12"/>
  <c r="I1790" i="12"/>
  <c r="H1790" i="12"/>
  <c r="I1383" i="12"/>
  <c r="H1383" i="12"/>
  <c r="I1096" i="12"/>
  <c r="H1096" i="12"/>
  <c r="I1822" i="12"/>
  <c r="H1822" i="12"/>
  <c r="I1098" i="12"/>
  <c r="H1098" i="12"/>
  <c r="I1097" i="12"/>
  <c r="H1097" i="12"/>
  <c r="I1398" i="12"/>
  <c r="H1398" i="12"/>
  <c r="I1041" i="12"/>
  <c r="H1041" i="12"/>
  <c r="I1454" i="12"/>
  <c r="H1454" i="12"/>
  <c r="I1748" i="12"/>
  <c r="H1748" i="12"/>
  <c r="I670" i="12"/>
  <c r="H670" i="12"/>
  <c r="I1468" i="12"/>
  <c r="H1468" i="12"/>
  <c r="I1090" i="12"/>
  <c r="H1090" i="12"/>
  <c r="I1069" i="12"/>
  <c r="H1069" i="12"/>
  <c r="I1419" i="12"/>
  <c r="H1419" i="12"/>
  <c r="I782" i="12"/>
  <c r="H782" i="12"/>
  <c r="I747" i="12"/>
  <c r="H747" i="12"/>
  <c r="I1828" i="12"/>
  <c r="H1828" i="12"/>
  <c r="G2084" i="12"/>
  <c r="G2046" i="12"/>
  <c r="G1968" i="12"/>
  <c r="G1805" i="12"/>
  <c r="G1719" i="12"/>
  <c r="G1549" i="12"/>
  <c r="G1463" i="12"/>
  <c r="G1390" i="12"/>
  <c r="G1048" i="12"/>
  <c r="G933" i="12"/>
  <c r="G816" i="12"/>
  <c r="G699" i="12"/>
  <c r="G513" i="12"/>
  <c r="G328" i="12"/>
  <c r="G126" i="12"/>
  <c r="F1995" i="12"/>
  <c r="F1707" i="12"/>
  <c r="F671" i="12"/>
  <c r="H1696" i="12"/>
  <c r="F1404" i="12"/>
  <c r="G1404" i="12"/>
  <c r="F2090" i="12"/>
  <c r="G2090" i="12"/>
  <c r="F999" i="12"/>
  <c r="G999" i="12"/>
  <c r="G1034" i="12"/>
  <c r="F1034" i="12"/>
  <c r="G1818" i="12"/>
  <c r="F1818" i="12"/>
  <c r="F746" i="12"/>
  <c r="G746" i="12"/>
  <c r="G1838" i="12"/>
  <c r="I788" i="12"/>
  <c r="H788" i="12"/>
  <c r="I1573" i="12"/>
  <c r="H1573" i="12"/>
  <c r="I1412" i="12"/>
  <c r="H1412" i="12"/>
  <c r="I1404" i="12"/>
  <c r="H1404" i="12"/>
  <c r="I2090" i="12"/>
  <c r="H2090" i="12"/>
  <c r="I999" i="12"/>
  <c r="H999" i="12"/>
  <c r="I1034" i="12"/>
  <c r="H1034" i="12"/>
  <c r="H1838" i="12"/>
  <c r="I1838" i="12"/>
  <c r="I719" i="12"/>
  <c r="H719" i="12"/>
  <c r="I1818" i="12"/>
  <c r="H1818" i="12"/>
  <c r="I746" i="12"/>
  <c r="H746" i="12"/>
  <c r="I1091" i="12"/>
  <c r="H1091" i="12"/>
  <c r="G782" i="12"/>
  <c r="G719" i="12"/>
  <c r="F649" i="12"/>
  <c r="G649" i="12"/>
  <c r="F1503" i="12"/>
  <c r="G1503" i="12"/>
  <c r="F712" i="12"/>
  <c r="G712" i="12"/>
  <c r="F1895" i="12"/>
  <c r="G1895" i="12"/>
  <c r="G1929" i="12"/>
  <c r="F1929" i="12"/>
  <c r="G1418" i="12"/>
  <c r="F1418" i="12"/>
  <c r="F733" i="12"/>
  <c r="G733" i="12"/>
  <c r="G1091" i="12"/>
  <c r="G670" i="12"/>
  <c r="I1827" i="12"/>
  <c r="H1827" i="12"/>
  <c r="I649" i="12"/>
  <c r="H649" i="12"/>
  <c r="I1503" i="12"/>
  <c r="H1503" i="12"/>
  <c r="I824" i="12"/>
  <c r="H824" i="12"/>
  <c r="I712" i="12"/>
  <c r="H712" i="12"/>
  <c r="I1741" i="12"/>
  <c r="H1741" i="12"/>
  <c r="I1895" i="12"/>
  <c r="H1895" i="12"/>
  <c r="I1929" i="12"/>
  <c r="H1929" i="12"/>
  <c r="I1839" i="12"/>
  <c r="H1839" i="12"/>
  <c r="I1418" i="12"/>
  <c r="H1418" i="12"/>
  <c r="I733" i="12"/>
  <c r="H733" i="12"/>
  <c r="F1748" i="12"/>
  <c r="G1748" i="12"/>
  <c r="F1468" i="12"/>
  <c r="G1468" i="12"/>
  <c r="G1090" i="12"/>
  <c r="F1090" i="12"/>
  <c r="F1069" i="12"/>
  <c r="G1069" i="12"/>
  <c r="F747" i="12"/>
  <c r="G747" i="12"/>
  <c r="F1828" i="12"/>
  <c r="G1828" i="12"/>
  <c r="G2091" i="12"/>
  <c r="I1433" i="12"/>
  <c r="H1433" i="12"/>
  <c r="I2091" i="12"/>
  <c r="H2091" i="12"/>
  <c r="H17" i="4"/>
  <c r="H7" i="4"/>
  <c r="H16" i="4"/>
  <c r="H10" i="4"/>
  <c r="I10" i="4"/>
  <c r="I19" i="4"/>
  <c r="H19" i="4"/>
  <c r="I15" i="4"/>
  <c r="H13" i="4"/>
  <c r="I13" i="4"/>
  <c r="H11" i="4"/>
  <c r="H21" i="4"/>
  <c r="I21" i="4"/>
  <c r="H18" i="4"/>
  <c r="H5" i="4"/>
  <c r="H23" i="4"/>
  <c r="I14" i="4"/>
  <c r="H24" i="4"/>
  <c r="I9" i="4"/>
  <c r="H9" i="4"/>
  <c r="H12" i="4"/>
  <c r="H6" i="4"/>
  <c r="H8" i="4"/>
  <c r="C15" i="3"/>
  <c r="D15" i="3" s="1"/>
  <c r="C14" i="3"/>
  <c r="D14" i="3" s="1"/>
  <c r="E7" i="3"/>
  <c r="E5" i="3"/>
  <c r="F5" i="3" s="1"/>
  <c r="E6" i="3"/>
  <c r="F6"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9542BD-2964-4799-83D1-6A04112881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C4F4D0A-B3AA-4330-902B-233C7BF4FD6B}" name="WorksheetConnection_AusEnergy Demand Analysis.xlsx!Table1" type="102" refreshedVersion="8" minRefreshableVersion="5">
    <extLst>
      <ext xmlns:x15="http://schemas.microsoft.com/office/spreadsheetml/2010/11/main" uri="{DE250136-89BD-433C-8126-D09CA5730AF9}">
        <x15:connection id="Table1" autoDelete="1">
          <x15:rangePr sourceName="_xlcn.WorksheetConnection_AusEnergyDemandAnalysis.xlsxTable1"/>
        </x15:connection>
      </ext>
    </extLst>
  </connection>
  <connection id="3" xr16:uid="{E69CEE93-878B-4A44-9F25-4129D8EDF5E3}" name="WorksheetConnection_AusEnergy Demand Analysis.xlsx!Table3" type="102" refreshedVersion="8" minRefreshableVersion="5">
    <extLst>
      <ext xmlns:x15="http://schemas.microsoft.com/office/spreadsheetml/2010/11/main" uri="{DE250136-89BD-433C-8126-D09CA5730AF9}">
        <x15:connection id="Table3">
          <x15:rangePr sourceName="_xlcn.WorksheetConnection_AusEnergyDemandAnalysis.xlsxTable3"/>
        </x15:connection>
      </ext>
    </extLst>
  </connection>
</connections>
</file>

<file path=xl/sharedStrings.xml><?xml version="1.0" encoding="utf-8"?>
<sst xmlns="http://schemas.openxmlformats.org/spreadsheetml/2006/main" count="4383" uniqueCount="88">
  <si>
    <t>date</t>
  </si>
  <si>
    <t>RRP</t>
  </si>
  <si>
    <t>school_day</t>
  </si>
  <si>
    <t>holiday</t>
  </si>
  <si>
    <t>N</t>
  </si>
  <si>
    <t>Y</t>
  </si>
  <si>
    <t>Day of Week</t>
  </si>
  <si>
    <t>Month</t>
  </si>
  <si>
    <t>Year</t>
  </si>
  <si>
    <t>Week</t>
  </si>
  <si>
    <t>School Day</t>
  </si>
  <si>
    <t>Holiday</t>
  </si>
  <si>
    <t>Revenue</t>
  </si>
  <si>
    <t>Date</t>
  </si>
  <si>
    <t>Demand</t>
  </si>
  <si>
    <t>Min Temperature</t>
  </si>
  <si>
    <t>Max Temperature</t>
  </si>
  <si>
    <t>Solar Exposure</t>
  </si>
  <si>
    <t>Rainfall</t>
  </si>
  <si>
    <t>Demand and Revenue Summary</t>
  </si>
  <si>
    <t>min</t>
  </si>
  <si>
    <t>max</t>
  </si>
  <si>
    <t>mean</t>
  </si>
  <si>
    <t>max Saturday</t>
  </si>
  <si>
    <t>max Sunday</t>
  </si>
  <si>
    <t>Summary Table for Weekends</t>
  </si>
  <si>
    <t>Rank</t>
  </si>
  <si>
    <t>Top 20 Days for Demand</t>
  </si>
  <si>
    <t>Bottom 20 Days for Demand</t>
  </si>
  <si>
    <t>The top days for demand between the months of November and March. None of these days are public holidays. All have a minimum temperature of at least 16.4 degrees and a maximum temperature of at least 33.5 degrees with low rainfall. The years, days of the week, whether or not it's a school holiday and the solar exposure all vary.</t>
  </si>
  <si>
    <t>The bottom 20 days for demand are mostly Saturdays and Sundays, with a Wednesday and two Mondays also featuring. They cover the months of September to April where there's a lowest minimum temperature 9.6 degrees and a lowest maximum temperature of  15.7 degrees. These dates cover days that are and aren't school or public holidays and cover a variety of solar exposures, from 7.8 MJ/m^2 to 31.6 MJ/m^2 and rainfall from 0mm to 15mm.</t>
  </si>
  <si>
    <t>Grand Total</t>
  </si>
  <si>
    <t>2015</t>
  </si>
  <si>
    <t>May</t>
  </si>
  <si>
    <t>2016</t>
  </si>
  <si>
    <t>2017</t>
  </si>
  <si>
    <t>2018</t>
  </si>
  <si>
    <t>2019</t>
  </si>
  <si>
    <t>2020</t>
  </si>
  <si>
    <t>Sum of Demand</t>
  </si>
  <si>
    <t>School</t>
  </si>
  <si>
    <t>No School</t>
  </si>
  <si>
    <t>Working Day</t>
  </si>
  <si>
    <t>The data on this chart is in a vertical line for days with 0mm of rainfall showing an electricity demand of between 86,507 MWh and 168,895. The chart then shows a loose rectangle of data on days with between 5 and 25mm of rainfall, with electricity demand on these days mostly sitting between 100,000 and 140,000 MWh. Days with more than 25mm of rainfall mostly had demand figures of between 100,000 and 200,000 MWh with some exceptions.</t>
  </si>
  <si>
    <t>Both public holidays and working days show a similar curved upside-down arc shape in their maximum temperature/demand data, with the highest electricity demand during temperatures above 40 degrees Celsius, followed by temperatures above 30 degrees Celsius and those below 15 degrees Celsius. However, the demand on working days sits at roughly 20,000 MWh higher overall than on public holidays. This is consistent across the temperature range.</t>
  </si>
  <si>
    <t>This chart shows a curved upside-down arc shape for both data covering school days and school holidays. The trend lines reveal that both on school days and school holidays, demand was higher at temperatures below 18 degrees Celsius and above 30 degrees Celsius. Demand was at its highest on both school and non school days when daily temperatures exceeded 40 degrees Celsius. Overall the pattern for both types of day is very similar, with a slight increase in demand of up to 10,000 MWh on school days compared to school holiday days.</t>
  </si>
  <si>
    <t>January</t>
  </si>
  <si>
    <t>February</t>
  </si>
  <si>
    <t>March</t>
  </si>
  <si>
    <t>April</t>
  </si>
  <si>
    <t>June</t>
  </si>
  <si>
    <t>July</t>
  </si>
  <si>
    <t>August</t>
  </si>
  <si>
    <t>September</t>
  </si>
  <si>
    <t>October</t>
  </si>
  <si>
    <t>November</t>
  </si>
  <si>
    <t>December</t>
  </si>
  <si>
    <t>Year on Year Demand</t>
  </si>
  <si>
    <t>Monday</t>
  </si>
  <si>
    <t>Sunday</t>
  </si>
  <si>
    <t>Saturday</t>
  </si>
  <si>
    <t>Wednesday</t>
  </si>
  <si>
    <t>Friday</t>
  </si>
  <si>
    <t>Tuesday</t>
  </si>
  <si>
    <t>Thursday</t>
  </si>
  <si>
    <t>Daily Energy Demand and Price Information for AusEnergy 2015-2020</t>
  </si>
  <si>
    <t>Demand by Day of the Week</t>
  </si>
  <si>
    <t>The Effect of Temperature and Holidays on Demand</t>
  </si>
  <si>
    <t>The Effect of Weather on Demand</t>
  </si>
  <si>
    <t>Demand Over Time</t>
  </si>
  <si>
    <t>Prepared by: Sophie White, DataSpace</t>
  </si>
  <si>
    <r>
      <t xml:space="preserve">Report for: </t>
    </r>
    <r>
      <rPr>
        <sz val="11"/>
        <color theme="1"/>
        <rFont val="Calibri"/>
        <family val="2"/>
        <scheme val="minor"/>
      </rPr>
      <t>Simon Cave, AusEnergy</t>
    </r>
  </si>
  <si>
    <t>Report Contents</t>
  </si>
  <si>
    <t>Demand and revenue summary</t>
  </si>
  <si>
    <t>Demand over time 2015-2020</t>
  </si>
  <si>
    <t>The effect of weather on demand</t>
  </si>
  <si>
    <t>The effect of temperature and holidays on demand</t>
  </si>
  <si>
    <t>Year on year demand</t>
  </si>
  <si>
    <t>Demand by day of the week</t>
  </si>
  <si>
    <t>Energy holiday data</t>
  </si>
  <si>
    <t>Overview of energy data</t>
  </si>
  <si>
    <t>The highest and lowest days for demand</t>
  </si>
  <si>
    <t>Public Holiday</t>
  </si>
  <si>
    <t>This chart shows a repetitive pattern of peaks and troughs in electricity demand, with the highest levels of demand being seen in Q1 each year, particularly in late January and February. There are also consistently lower, yet still significant, peaks at the start of Q3 each year (July) and there is a consistent decrease in demand at the start of Q2 (April) and Q3 (October) each year. Demand has experienced a slight decline over time during the non-peak periods, but the Q1 peak in demand has actually increased over time.</t>
  </si>
  <si>
    <t>This chart shows that demand is consistently high year on year between the months of June and August, particularly in July. Demand is usually lower year on year in the months of February, April, September and October. We can also see a gradual decline in energy demand over time, with the highest demand present in the July of 2015 and the lowest in the September of 2020. Despite an overall decline year on year, the peak season in July has been fairly consistent in demand year on year since 2016.</t>
  </si>
  <si>
    <t>This chart has a slightly curved upsidedown arc shape. This indicates that electricity demand was at its highest during maximum daily temperatures of above 25 degrees Celsius, followed by demand during maximum temperatures of below 18 degrees Celsius. Demand was at its lowest when the maximum daily temperature was between 18 and 25 degrees Celsius.</t>
  </si>
  <si>
    <t>This chart has a relatively consistent rectangular shape, suggesting solar exposure doesn't have much affect on demand. During most variances of solar exposure, electricity demand was between 100,000 and 140,000 MJ/m^2. When there were between 5 MJ/m^2 and 33 MJ/m^2 of solar exposure, demand dipped below 100,000 on occasion, going as low as 85,094 MWh. Across the spectrum, demand did on occasion go above 140,000 MJ/m^2, up to 170,654 MJ/m^2 at its peak.</t>
  </si>
  <si>
    <t>This report, created for AusEnergy, investigates the energy demand in Australia between 2015 and 2020. It looks for demand variations over time, the circumstances that led to extreme demand and the effect of weather and holidays on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</si>
</sst>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809]dd\ mmmm\ yyyy;@"/>
    <numFmt numFmtId="165" formatCode="[$$-C09]#,##0.00"/>
    <numFmt numFmtId="166" formatCode="[$$-C09]#,##0"/>
  </numFmts>
  <fonts count="7" x14ac:knownFonts="1">
    <font>
      <sz val="11"/>
      <color theme="1"/>
      <name val="Calibri"/>
      <family val="2"/>
      <scheme val="minor"/>
    </font>
    <font>
      <b/>
      <sz val="11"/>
      <color theme="0"/>
      <name val="Calibri"/>
      <family val="2"/>
      <scheme val="minor"/>
    </font>
    <font>
      <sz val="11"/>
      <name val="Calibri"/>
      <family val="2"/>
      <scheme val="minor"/>
    </font>
    <font>
      <b/>
      <sz val="14"/>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s>
  <fills count="5">
    <fill>
      <patternFill patternType="none"/>
    </fill>
    <fill>
      <patternFill patternType="gray125"/>
    </fill>
    <fill>
      <patternFill patternType="solid">
        <fgColor theme="2" tint="-9.9978637043366805E-2"/>
        <bgColor indexed="64"/>
      </patternFill>
    </fill>
    <fill>
      <patternFill patternType="solid">
        <fgColor theme="2" tint="-0.499984740745262"/>
        <bgColor indexed="64"/>
      </patternFill>
    </fill>
    <fill>
      <patternFill patternType="solid">
        <fgColor theme="2" tint="-0.249977111117893"/>
        <bgColor indexed="64"/>
      </patternFill>
    </fill>
  </fills>
  <borders count="1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bottom style="hair">
        <color indexed="64"/>
      </bottom>
      <diagonal/>
    </border>
  </borders>
  <cellStyleXfs count="2">
    <xf numFmtId="0" fontId="0" fillId="0" borderId="0"/>
    <xf numFmtId="0" fontId="6" fillId="0" borderId="0" applyNumberFormat="0" applyFill="0" applyBorder="0" applyAlignment="0" applyProtection="0"/>
  </cellStyleXfs>
  <cellXfs count="62">
    <xf numFmtId="0" fontId="0" fillId="0" borderId="0" xfId="0"/>
    <xf numFmtId="14" fontId="0" fillId="0" borderId="0" xfId="0" applyNumberFormat="1"/>
    <xf numFmtId="164" fontId="0" fillId="0" borderId="0" xfId="0" applyNumberFormat="1"/>
    <xf numFmtId="3" fontId="0" fillId="0" borderId="0" xfId="0" applyNumberFormat="1"/>
    <xf numFmtId="0" fontId="0" fillId="0" borderId="0" xfId="0" applyAlignment="1">
      <alignment horizontal="center" vertical="center" wrapText="1"/>
    </xf>
    <xf numFmtId="164" fontId="0" fillId="2" borderId="0" xfId="0" applyNumberFormat="1" applyFill="1" applyAlignment="1">
      <alignment horizontal="center"/>
    </xf>
    <xf numFmtId="0" fontId="0" fillId="0" borderId="0" xfId="0"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164" fontId="0" fillId="0" borderId="0" xfId="0" applyNumberFormat="1" applyAlignment="1">
      <alignment horizontal="center"/>
    </xf>
    <xf numFmtId="3" fontId="2" fillId="0" borderId="0" xfId="0" applyNumberFormat="1" applyFont="1" applyAlignment="1">
      <alignment horizontal="center"/>
    </xf>
    <xf numFmtId="0" fontId="3" fillId="0" borderId="0" xfId="0" applyFont="1" applyAlignment="1">
      <alignment horizontal="left"/>
    </xf>
    <xf numFmtId="0" fontId="0" fillId="0" borderId="8" xfId="0" applyBorder="1" applyAlignment="1">
      <alignment horizontal="center"/>
    </xf>
    <xf numFmtId="0" fontId="0" fillId="0" borderId="0" xfId="0" applyAlignment="1">
      <alignment horizontal="left"/>
    </xf>
    <xf numFmtId="0" fontId="1" fillId="3" borderId="3" xfId="0" applyFont="1" applyFill="1" applyBorder="1" applyAlignment="1">
      <alignment horizontal="left"/>
    </xf>
    <xf numFmtId="0" fontId="1" fillId="3" borderId="0" xfId="0" applyFont="1" applyFill="1" applyAlignment="1">
      <alignment horizontal="left"/>
    </xf>
    <xf numFmtId="3" fontId="0" fillId="0" borderId="4" xfId="0" applyNumberFormat="1" applyBorder="1" applyAlignment="1">
      <alignment horizontal="center"/>
    </xf>
    <xf numFmtId="164" fontId="0" fillId="0" borderId="5" xfId="0" applyNumberFormat="1" applyBorder="1" applyAlignment="1">
      <alignment horizontal="center"/>
    </xf>
    <xf numFmtId="3" fontId="0" fillId="0" borderId="6" xfId="0" applyNumberFormat="1" applyBorder="1" applyAlignment="1">
      <alignment horizontal="center"/>
    </xf>
    <xf numFmtId="3" fontId="1" fillId="3" borderId="1" xfId="0" applyNumberFormat="1" applyFont="1" applyFill="1" applyBorder="1" applyAlignment="1">
      <alignment horizontal="left"/>
    </xf>
    <xf numFmtId="166" fontId="0" fillId="0" borderId="0" xfId="0" applyNumberFormat="1" applyAlignment="1">
      <alignment horizontal="center"/>
    </xf>
    <xf numFmtId="166" fontId="1" fillId="3" borderId="2" xfId="0" applyNumberFormat="1" applyFont="1" applyFill="1" applyBorder="1" applyAlignment="1">
      <alignment horizontal="left"/>
    </xf>
    <xf numFmtId="166" fontId="0" fillId="0" borderId="7" xfId="0" applyNumberFormat="1" applyBorder="1" applyAlignment="1">
      <alignment horizontal="center"/>
    </xf>
    <xf numFmtId="166" fontId="0" fillId="0" borderId="0" xfId="0" applyNumberFormat="1"/>
    <xf numFmtId="0" fontId="3" fillId="0" borderId="0" xfId="0" applyFont="1"/>
    <xf numFmtId="164" fontId="0" fillId="0" borderId="8" xfId="0" applyNumberFormat="1" applyBorder="1" applyAlignment="1">
      <alignment horizontal="center"/>
    </xf>
    <xf numFmtId="164" fontId="0" fillId="4" borderId="0" xfId="0" applyNumberFormat="1" applyFill="1" applyAlignment="1">
      <alignment horizontal="center" vertical="center" wrapText="1"/>
    </xf>
    <xf numFmtId="0" fontId="0" fillId="4" borderId="0" xfId="0" applyFill="1" applyAlignment="1">
      <alignment horizontal="center" vertical="center" wrapText="1"/>
    </xf>
    <xf numFmtId="3" fontId="0" fillId="4" borderId="0" xfId="0" applyNumberFormat="1" applyFill="1" applyAlignment="1">
      <alignment horizontal="center" vertical="center" wrapText="1"/>
    </xf>
    <xf numFmtId="165" fontId="0" fillId="4" borderId="0" xfId="0" applyNumberFormat="1" applyFill="1" applyAlignment="1">
      <alignment horizontal="center" vertical="center" wrapText="1"/>
    </xf>
    <xf numFmtId="164" fontId="0" fillId="4" borderId="0" xfId="0" applyNumberFormat="1" applyFill="1" applyAlignment="1">
      <alignment horizontal="center"/>
    </xf>
    <xf numFmtId="0" fontId="0" fillId="0" borderId="0" xfId="0" applyAlignment="1">
      <alignment horizontal="left" wrapText="1"/>
    </xf>
    <xf numFmtId="0" fontId="0" fillId="0" borderId="0" xfId="0" pivotButton="1"/>
    <xf numFmtId="0" fontId="0" fillId="0" borderId="0" xfId="0" applyAlignment="1">
      <alignment horizontal="left" vertical="center" wrapText="1"/>
    </xf>
    <xf numFmtId="0" fontId="4" fillId="0" borderId="0" xfId="0" applyFont="1"/>
    <xf numFmtId="3" fontId="0" fillId="0" borderId="9" xfId="0" applyNumberFormat="1" applyBorder="1"/>
    <xf numFmtId="3" fontId="0" fillId="0" borderId="10" xfId="0" applyNumberFormat="1" applyBorder="1"/>
    <xf numFmtId="3" fontId="0" fillId="0" borderId="11" xfId="0" applyNumberFormat="1" applyBorder="1"/>
    <xf numFmtId="3" fontId="0" fillId="0" borderId="2" xfId="0" applyNumberFormat="1" applyBorder="1"/>
    <xf numFmtId="3" fontId="0" fillId="0" borderId="3" xfId="0" applyNumberFormat="1" applyBorder="1"/>
    <xf numFmtId="3" fontId="0" fillId="0" borderId="5" xfId="0" applyNumberFormat="1" applyBorder="1"/>
    <xf numFmtId="3" fontId="0" fillId="0" borderId="7" xfId="0" applyNumberFormat="1" applyBorder="1"/>
    <xf numFmtId="3" fontId="0" fillId="0" borderId="8" xfId="0" applyNumberFormat="1" applyBorder="1"/>
    <xf numFmtId="3" fontId="0" fillId="0" borderId="0" xfId="0" applyNumberFormat="1" applyAlignment="1">
      <alignment horizontal="center" wrapText="1"/>
    </xf>
    <xf numFmtId="3" fontId="0" fillId="0" borderId="13" xfId="0" applyNumberFormat="1" applyBorder="1" applyAlignment="1">
      <alignment horizontal="center"/>
    </xf>
    <xf numFmtId="3" fontId="0" fillId="0" borderId="14" xfId="0" applyNumberFormat="1" applyBorder="1" applyAlignment="1">
      <alignment horizontal="center"/>
    </xf>
    <xf numFmtId="3" fontId="0" fillId="0" borderId="15" xfId="0" applyNumberFormat="1" applyBorder="1" applyAlignment="1">
      <alignment horizontal="center"/>
    </xf>
    <xf numFmtId="3" fontId="0" fillId="0" borderId="0" xfId="0" pivotButton="1" applyNumberFormat="1" applyAlignment="1">
      <alignment horizontal="left"/>
    </xf>
    <xf numFmtId="0" fontId="4" fillId="0" borderId="12" xfId="0" applyFont="1" applyBorder="1" applyAlignment="1">
      <alignment horizontal="left"/>
    </xf>
    <xf numFmtId="0" fontId="6" fillId="0" borderId="18" xfId="1" applyBorder="1" applyAlignment="1">
      <alignment horizontal="left"/>
    </xf>
    <xf numFmtId="0" fontId="6" fillId="0" borderId="16" xfId="1" applyBorder="1" applyAlignment="1">
      <alignment horizontal="left"/>
    </xf>
    <xf numFmtId="0" fontId="6" fillId="0" borderId="17" xfId="1" applyBorder="1" applyAlignment="1">
      <alignment horizontal="left"/>
    </xf>
    <xf numFmtId="3" fontId="3" fillId="0" borderId="0" xfId="0" applyNumberFormat="1" applyFont="1"/>
    <xf numFmtId="0" fontId="0" fillId="0" borderId="0" xfId="0" applyAlignment="1">
      <alignment vertical="center" wrapText="1"/>
    </xf>
    <xf numFmtId="0" fontId="0" fillId="0" borderId="0" xfId="0" applyAlignment="1">
      <alignment wrapText="1"/>
    </xf>
    <xf numFmtId="0" fontId="0" fillId="4" borderId="0" xfId="0" applyFill="1" applyAlignment="1">
      <alignment horizontal="center"/>
    </xf>
    <xf numFmtId="0" fontId="3" fillId="0" borderId="0" xfId="0" applyFont="1" applyAlignment="1">
      <alignment horizontal="left"/>
    </xf>
    <xf numFmtId="0" fontId="0" fillId="0" borderId="0" xfId="0" applyAlignment="1">
      <alignment horizontal="left"/>
    </xf>
    <xf numFmtId="0" fontId="0" fillId="0" borderId="0" xfId="0" applyAlignment="1">
      <alignment horizontal="left" wrapText="1"/>
    </xf>
    <xf numFmtId="0" fontId="0" fillId="0" borderId="0" xfId="0" applyAlignment="1">
      <alignment horizontal="left" vertical="center" wrapText="1"/>
    </xf>
    <xf numFmtId="3" fontId="0" fillId="0" borderId="1" xfId="0" applyNumberFormat="1" applyBorder="1"/>
    <xf numFmtId="3" fontId="0" fillId="0" borderId="0" xfId="0" applyNumberFormat="1" applyBorder="1"/>
  </cellXfs>
  <cellStyles count="2">
    <cellStyle name="Hyperlink" xfId="1" builtinId="8"/>
    <cellStyle name="Normal" xfId="0" builtinId="0"/>
  </cellStyles>
  <dxfs count="126">
    <dxf>
      <border>
        <left style="medium">
          <color indexed="64"/>
        </left>
        <right style="medium">
          <color indexed="64"/>
        </right>
      </border>
    </dxf>
    <dxf>
      <border>
        <left style="medium">
          <color indexed="64"/>
        </left>
        <right style="medium">
          <color indexed="64"/>
        </right>
      </border>
    </dxf>
    <dxf>
      <border>
        <left/>
        <right/>
        <top/>
        <bottom/>
        <vertical/>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textRotation="0" indent="0" justifyLastLine="0" shrinkToFit="0" readingOrder="0"/>
    </dxf>
    <dxf>
      <numFmt numFmtId="0" formatCode="General"/>
      <alignment horizontal="center" textRotation="0" indent="0" justifyLastLine="0" shrinkToFit="0" readingOrder="0"/>
    </dxf>
    <dxf>
      <font>
        <strike val="0"/>
        <outline val="0"/>
        <shadow val="0"/>
        <u val="none"/>
        <vertAlign val="baseline"/>
        <sz val="11"/>
        <color auto="1"/>
        <name val="Calibri"/>
        <family val="2"/>
        <scheme val="minor"/>
      </font>
      <numFmt numFmtId="3" formatCode="#,##0"/>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64" formatCode="[$-809]dd\ mmmm\ yyyy;@"/>
      <fill>
        <patternFill patternType="solid">
          <fgColor indexed="64"/>
          <bgColor theme="2" tint="-0.249977111117893"/>
        </patternFill>
      </fill>
      <alignment horizontal="center" textRotation="0" indent="0" justifyLastLine="0" shrinkToFit="0" readingOrder="0"/>
    </dxf>
    <dxf>
      <alignment horizontal="center" textRotation="0" indent="0" justifyLastLine="0" shrinkToFit="0" readingOrder="0"/>
    </dxf>
    <dxf>
      <fill>
        <patternFill patternType="solid">
          <fgColor indexed="64"/>
          <bgColor theme="2" tint="-0.249977111117893"/>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alignment horizontal="left"/>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1"/>
      </font>
    </dxf>
    <dxf>
      <alignment horizontal="center"/>
    </dxf>
    <dxf>
      <alignment horizontal="center"/>
    </dxf>
    <dxf>
      <alignment horizontal="center"/>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strike val="0"/>
        <outline val="0"/>
        <shadow val="0"/>
        <u val="none"/>
        <vertAlign val="baseline"/>
        <sz val="11"/>
        <color auto="1"/>
        <name val="Calibri"/>
        <family val="2"/>
        <scheme val="minor"/>
      </font>
      <numFmt numFmtId="3" formatCode="#,##0"/>
      <alignment horizontal="center" textRotation="0" indent="0" justifyLastLine="0" shrinkToFit="0" readingOrder="0"/>
    </dxf>
    <dxf>
      <numFmt numFmtId="164" formatCode="[$-809]dd\ mmmm\ yyyy;@"/>
      <fill>
        <patternFill patternType="solid">
          <fgColor indexed="64"/>
          <bgColor theme="2" tint="-0.249977111117893"/>
        </patternFill>
      </fill>
      <alignment horizontal="center" textRotation="0" indent="0" justifyLastLine="0" shrinkToFit="0" readingOrder="0"/>
    </dxf>
    <dxf>
      <alignment horizontal="center" textRotation="0" indent="0" justifyLastLine="0" shrinkToFit="0" readingOrder="0"/>
    </dxf>
    <dxf>
      <fill>
        <patternFill patternType="solid">
          <fgColor indexed="64"/>
          <bgColor theme="2" tint="-0.249977111117893"/>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numFmt numFmtId="165" formatCode="[$$-C09]#,##0.00"/>
      <alignment horizontal="center" vertical="bottom" textRotation="0" wrapText="0" indent="0" justifyLastLine="0" shrinkToFit="0" readingOrder="0"/>
    </dxf>
    <dxf>
      <numFmt numFmtId="165" formatCode="[$$-C09]#,##0.0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809]dd\ mmmm\ yyyy;@"/>
      <fill>
        <patternFill patternType="solid">
          <fgColor indexed="64"/>
          <bgColor theme="2" tint="-9.9978637043366805E-2"/>
        </patternFill>
      </fill>
      <alignment horizontal="center" vertical="bottom" textRotation="0" wrapText="0" indent="0" justifyLastLine="0" shrinkToFit="0" readingOrder="0"/>
    </dxf>
    <dxf>
      <alignment horizontal="center" vertical="center" textRotation="0" wrapText="1" indent="0" justifyLastLine="0" shrinkToFit="0" readingOrder="0"/>
    </dxf>
    <dxf>
      <numFmt numFmtId="165" formatCode="[$$-C09]#,##0.00"/>
      <alignment horizontal="center" textRotation="0" indent="0" justifyLastLine="0" shrinkToFit="0" readingOrder="0"/>
    </dxf>
    <dxf>
      <numFmt numFmtId="165" formatCode="[$$-C09]#,##0.00"/>
      <alignment horizontal="center" textRotation="0" indent="0" justifyLastLine="0" shrinkToFit="0" readingOrder="0"/>
    </dxf>
    <dxf>
      <font>
        <strike val="0"/>
        <outline val="0"/>
        <shadow val="0"/>
        <u val="none"/>
        <vertAlign val="baseline"/>
        <sz val="11"/>
        <color auto="1"/>
        <name val="Calibri"/>
        <family val="2"/>
        <scheme val="minor"/>
      </font>
      <numFmt numFmtId="3" formatCode="#,##0"/>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0" formatCode="General"/>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64" formatCode="[$-809]dd\ mmmm\ yyyy;@"/>
      <fill>
        <patternFill patternType="solid">
          <fgColor indexed="64"/>
          <bgColor theme="2" tint="-9.9978637043366805E-2"/>
        </patternFill>
      </fill>
      <alignment horizontal="center" textRotation="0" indent="0" justifyLastLine="0" shrinkToFit="0" readingOrder="0"/>
    </dxf>
    <dxf>
      <numFmt numFmtId="0" formatCode="General"/>
      <fill>
        <patternFill patternType="solid">
          <fgColor indexed="64"/>
          <bgColor theme="2" tint="-0.249977111117893"/>
        </patternFill>
      </fill>
      <alignment horizontal="center" textRotation="0" indent="0" justifyLastLine="0" shrinkToFit="0" readingOrder="0"/>
    </dxf>
    <dxf>
      <alignment horizontal="center" textRotation="0" indent="0" justifyLastLine="0" shrinkToFit="0" readingOrder="0"/>
    </dxf>
    <dxf>
      <fill>
        <patternFill patternType="solid">
          <fgColor indexed="64"/>
          <bgColor theme="2" tint="-0.249977111117893"/>
        </patternFill>
      </fill>
      <alignment horizontal="center" vertical="center" textRotation="0" wrapText="1" indent="0" justifyLastLine="0" shrinkToFit="0" readingOrder="0"/>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6100"/>
      </font>
      <fill>
        <patternFill>
          <bgColor rgb="FFC6EFCE"/>
        </patternFill>
      </fill>
    </dxf>
    <dxf>
      <font>
        <color rgb="FF9C0006"/>
      </font>
      <fill>
        <patternFill>
          <bgColor rgb="FFFFC7CE"/>
        </patternFill>
      </fill>
    </dxf>
    <dxf>
      <numFmt numFmtId="165" formatCode="[$$-C09]#,##0.00"/>
      <alignment horizontal="center" textRotation="0" indent="0" justifyLastLine="0" shrinkToFit="0" readingOrder="0"/>
    </dxf>
    <dxf>
      <numFmt numFmtId="165" formatCode="[$$-C09]#,##0.00"/>
      <alignment horizontal="center" textRotation="0" indent="0" justifyLastLine="0" shrinkToFit="0" readingOrder="0"/>
    </dxf>
    <dxf>
      <font>
        <strike val="0"/>
        <outline val="0"/>
        <shadow val="0"/>
        <u val="none"/>
        <vertAlign val="baseline"/>
        <sz val="11"/>
        <color auto="1"/>
        <name val="Calibri"/>
        <family val="2"/>
        <scheme val="minor"/>
      </font>
      <numFmt numFmtId="3" formatCode="#,##0"/>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0" formatCode="General"/>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64" formatCode="[$-809]dd\ mmmm\ yyyy;@"/>
      <fill>
        <patternFill patternType="solid">
          <fgColor indexed="64"/>
          <bgColor theme="2" tint="-0.249977111117893"/>
        </patternFill>
      </fill>
      <alignment horizontal="center" textRotation="0" indent="0" justifyLastLine="0" shrinkToFit="0" readingOrder="0"/>
    </dxf>
    <dxf>
      <alignment horizontal="center" textRotation="0" indent="0" justifyLastLine="0" shrinkToFit="0" readingOrder="0"/>
    </dxf>
    <dxf>
      <fill>
        <patternFill patternType="solid">
          <fgColor indexed="64"/>
          <bgColor theme="2" tint="-0.249977111117893"/>
        </patternFill>
      </fill>
      <alignment horizontal="center" vertical="center" textRotation="0" wrapText="1" indent="0" justifyLastLine="0" shrinkToFit="0" readingOrder="0"/>
    </dxf>
    <dxf>
      <font>
        <color rgb="FF00B050"/>
      </font>
    </dxf>
    <dxf>
      <font>
        <color rgb="FF9C0006"/>
      </font>
    </dxf>
    <dxf>
      <font>
        <color rgb="FF00B050"/>
      </font>
    </dxf>
    <dxf>
      <font>
        <color rgb="FF9C0006"/>
      </font>
    </dxf>
    <dxf>
      <font>
        <color rgb="FF006100"/>
      </font>
      <fill>
        <patternFill>
          <bgColor rgb="FFC6EFCE"/>
        </patternFill>
      </fill>
    </dxf>
    <dxf>
      <font>
        <color rgb="FF9C0006"/>
      </font>
      <fill>
        <patternFill>
          <bgColor rgb="FFFFC7CE"/>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s>
  <tableStyles count="3" defaultTableStyle="Table Style 2" defaultPivotStyle="PivotStyleLight16">
    <tableStyle name="Table Style 1" pivot="0" count="2" xr9:uid="{A86DACB6-B711-4DF0-AEDB-E9D2EEE0830C}">
      <tableStyleElement type="headerRow" dxfId="125"/>
      <tableStyleElement type="firstColumn" dxfId="124"/>
    </tableStyle>
    <tableStyle name="Table Style 2" pivot="0" count="2" xr9:uid="{42B7F135-FF5C-4C61-AC39-498A47F03ED6}">
      <tableStyleElement type="headerRow" dxfId="123"/>
      <tableStyleElement type="firstColumn" dxfId="122"/>
    </tableStyle>
    <tableStyle name="Table Style 3" pivot="0" count="1" xr9:uid="{3F22C81A-115F-49B8-98F8-42AD482F4DB8}">
      <tableStyleElement type="firstColumn" dxfId="121"/>
    </tableStyle>
  </tableStyles>
  <colors>
    <mruColors>
      <color rgb="FF9D9999"/>
      <color rgb="FFE77C07"/>
      <color rgb="FFDB7607"/>
      <color rgb="FF4B4747"/>
      <color rgb="FF441D61"/>
      <color rgb="FF00339A"/>
      <color rgb="FF2E471D"/>
      <color rgb="FF66A2D8"/>
      <color rgb="FF89CC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Electricity Demand Over Time</a:t>
            </a:r>
            <a:endParaRPr lang="en-GB"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3175" cap="rnd">
              <a:solidFill>
                <a:schemeClr val="accent2"/>
              </a:solidFill>
              <a:round/>
            </a:ln>
            <a:effectLst/>
          </c:spPr>
          <c:marker>
            <c:symbol val="none"/>
          </c:marker>
          <c:cat>
            <c:numRef>
              <c:f>'_demand over time'!$B$2:$B$2107</c:f>
              <c:numCache>
                <c:formatCode>[$-809]dd\ mmmm\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'_demand over time'!$C$2:$C$2107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0-37D6-43B0-8AF1-C0E640F09B1A}"/>
            </c:ext>
          </c:extLst>
        </c:ser>
        <c:dLbls>
          <c:showLegendKey val="0"/>
          <c:showVal val="0"/>
          <c:showCatName val="0"/>
          <c:showSerName val="0"/>
          <c:showPercent val="0"/>
          <c:showBubbleSize val="0"/>
        </c:dLbls>
        <c:smooth val="0"/>
        <c:axId val="1183830367"/>
        <c:axId val="1183837439"/>
      </c:lineChart>
      <c:dateAx>
        <c:axId val="1183830367"/>
        <c:scaling>
          <c:orientation val="minMax"/>
        </c:scaling>
        <c:delete val="0"/>
        <c:axPos val="b"/>
        <c:majorGridlines>
          <c:spPr>
            <a:ln w="9525" cap="flat" cmpd="sng" algn="ctr">
              <a:solidFill>
                <a:schemeClr val="tx1">
                  <a:lumMod val="15000"/>
                  <a:lumOff val="85000"/>
                </a:schemeClr>
              </a:solidFill>
              <a:round/>
            </a:ln>
            <a:effectLst/>
          </c:spPr>
        </c:majorGridlines>
        <c:numFmt formatCode="[$-809]dd\ mmmm\ 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837439"/>
        <c:crosses val="autoZero"/>
        <c:auto val="0"/>
        <c:lblOffset val="100"/>
        <c:baseTimeUnit val="days"/>
        <c:majorUnit val="3"/>
        <c:majorTimeUnit val="months"/>
      </c:dateAx>
      <c:valAx>
        <c:axId val="1183837439"/>
        <c:scaling>
          <c:orientation val="minMax"/>
          <c:min val="6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sz="1100" b="0" i="0" baseline="0">
                    <a:effectLst/>
                  </a:rPr>
                  <a:t>Total daily electricity demand (MWh) </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83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Max</a:t>
            </a:r>
            <a:r>
              <a:rPr lang="en-US" baseline="0"/>
              <a:t>imum Daily Temp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Demand'!$M$1</c:f>
              <c:strCache>
                <c:ptCount val="1"/>
                <c:pt idx="0">
                  <c:v>Demand</c:v>
                </c:pt>
              </c:strCache>
            </c:strRef>
          </c:tx>
          <c:spPr>
            <a:ln w="25400" cap="rnd">
              <a:noFill/>
              <a:round/>
            </a:ln>
            <a:effectLst/>
          </c:spPr>
          <c:marker>
            <c:symbol val="circle"/>
            <c:size val="3"/>
            <c:spPr>
              <a:solidFill>
                <a:srgbClr val="FF0000"/>
              </a:solidFill>
              <a:ln w="9525">
                <a:solidFill>
                  <a:srgbClr val="FF0000"/>
                </a:solidFill>
              </a:ln>
              <a:effectLst/>
            </c:spPr>
          </c:marker>
          <c:dPt>
            <c:idx val="1818"/>
            <c:marker>
              <c:symbol val="circle"/>
              <c:size val="3"/>
              <c:spPr>
                <a:solidFill>
                  <a:srgbClr val="FF0000"/>
                </a:solidFill>
                <a:ln w="9525">
                  <a:solidFill>
                    <a:srgbClr val="FF0000"/>
                  </a:solidFill>
                </a:ln>
                <a:effectLst/>
              </c:spPr>
            </c:marker>
            <c:bubble3D val="0"/>
            <c:extLst>
              <c:ext xmlns:c16="http://schemas.microsoft.com/office/drawing/2014/chart" uri="{C3380CC4-5D6E-409C-BE32-E72D297353CC}">
                <c16:uniqueId val="{00000001-1681-4FDA-B569-99E44AA98867}"/>
              </c:ext>
            </c:extLst>
          </c:dPt>
          <c:xVal>
            <c:numRef>
              <c:f>'Energy Demand'!$J$2:$J$2107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 Demand'!$M$2:$M$2107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1681-4FDA-B569-99E44AA98867}"/>
            </c:ext>
          </c:extLst>
        </c:ser>
        <c:dLbls>
          <c:showLegendKey val="0"/>
          <c:showVal val="0"/>
          <c:showCatName val="0"/>
          <c:showSerName val="0"/>
          <c:showPercent val="0"/>
          <c:showBubbleSize val="0"/>
        </c:dLbls>
        <c:axId val="989952735"/>
        <c:axId val="989961887"/>
      </c:scatterChart>
      <c:valAx>
        <c:axId val="98995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Maximum temperature during the day </a:t>
                </a:r>
                <a:r>
                  <a:rPr lang="en-GB"/>
                  <a:t>(Celsius)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61887"/>
        <c:crosses val="autoZero"/>
        <c:crossBetween val="midCat"/>
      </c:valAx>
      <c:valAx>
        <c:axId val="989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(MWh) </a:t>
                </a:r>
                <a:endParaRPr lang="en-GB" sz="1000">
                  <a:effectLst/>
                </a:endParaRPr>
              </a:p>
            </c:rich>
          </c:tx>
          <c:layout>
            <c:manualLayout>
              <c:xMode val="edge"/>
              <c:yMode val="edge"/>
              <c:x val="1.5062221431766616E-2"/>
              <c:y val="0.156666666666666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52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Effect of Solar Exposure on Demand</a:t>
            </a:r>
            <a:endParaRPr lang="en-GB"/>
          </a:p>
        </c:rich>
      </c:tx>
      <c:layout>
        <c:manualLayout>
          <c:xMode val="edge"/>
          <c:yMode val="edge"/>
          <c:x val="0.26479271369105767"/>
          <c:y val="2.18149070651882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3"/>
            <c:spPr>
              <a:solidFill>
                <a:srgbClr val="FFC000"/>
              </a:solidFill>
              <a:ln w="9525">
                <a:solidFill>
                  <a:srgbClr val="FFC000"/>
                </a:solidFill>
              </a:ln>
              <a:effectLst/>
            </c:spPr>
          </c:marker>
          <c:xVal>
            <c:numRef>
              <c:f>'Energy Demand'!$K$2:$K$2107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 Demand'!$M$2:$M$2107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755E-41AE-9943-8B776565B5D3}"/>
            </c:ext>
          </c:extLst>
        </c:ser>
        <c:dLbls>
          <c:showLegendKey val="0"/>
          <c:showVal val="0"/>
          <c:showCatName val="0"/>
          <c:showSerName val="0"/>
          <c:showPercent val="0"/>
          <c:showBubbleSize val="0"/>
        </c:dLbls>
        <c:axId val="475307231"/>
        <c:axId val="475296831"/>
      </c:scatterChart>
      <c:valAx>
        <c:axId val="475307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sunlight energy (MJ/m^2)</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96831"/>
        <c:crosses val="autoZero"/>
        <c:crossBetween val="midCat"/>
      </c:valAx>
      <c:valAx>
        <c:axId val="475296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(MWh) </a:t>
                </a:r>
                <a:endParaRPr lang="en-GB"/>
              </a:p>
            </c:rich>
          </c:tx>
          <c:layout>
            <c:manualLayout>
              <c:xMode val="edge"/>
              <c:yMode val="edge"/>
              <c:x val="1.5384615384615385E-2"/>
              <c:y val="0.190503045227454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307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Electricity Demand vs Rainfall</a:t>
            </a:r>
            <a:endParaRPr lang="en-GB"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3"/>
            <c:spPr>
              <a:solidFill>
                <a:schemeClr val="accent1"/>
              </a:solidFill>
              <a:ln w="9525">
                <a:solidFill>
                  <a:srgbClr val="0070C0"/>
                </a:solidFill>
              </a:ln>
              <a:effectLst/>
            </c:spPr>
          </c:marker>
          <c:xVal>
            <c:numRef>
              <c:f>'Energy Demand'!$L$2:$L$2107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'Energy Demand'!$M$2:$M$2107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F524-4D12-9540-9CAF43D2DEA3}"/>
            </c:ext>
          </c:extLst>
        </c:ser>
        <c:dLbls>
          <c:showLegendKey val="0"/>
          <c:showVal val="0"/>
          <c:showCatName val="0"/>
          <c:showSerName val="0"/>
          <c:showPercent val="0"/>
          <c:showBubbleSize val="0"/>
        </c:dLbls>
        <c:axId val="381298015"/>
        <c:axId val="381292191"/>
      </c:scatterChart>
      <c:valAx>
        <c:axId val="3812980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rainfall (mm)</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92191"/>
        <c:crosses val="autoZero"/>
        <c:crossBetween val="midCat"/>
      </c:valAx>
      <c:valAx>
        <c:axId val="381292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baseline="0">
                    <a:effectLst/>
                  </a:rPr>
                  <a:t>Total daily electricity demand (MWh) </a:t>
                </a:r>
                <a:endParaRPr lang="en-GB" sz="1000">
                  <a:effectLst/>
                </a:endParaRPr>
              </a:p>
            </c:rich>
          </c:tx>
          <c:layout>
            <c:manualLayout>
              <c:xMode val="edge"/>
              <c:yMode val="edge"/>
              <c:x val="1.8745739604635311E-2"/>
              <c:y val="0.208046198172596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98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Maximum Temp and School Days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School days</c:v>
          </c:tx>
          <c:spPr>
            <a:ln w="25400" cap="rnd">
              <a:noFill/>
              <a:round/>
            </a:ln>
            <a:effectLst/>
          </c:spPr>
          <c:marker>
            <c:symbol val="circle"/>
            <c:size val="3"/>
            <c:spPr>
              <a:solidFill>
                <a:srgbClr val="9D9999">
                  <a:alpha val="84000"/>
                </a:srgbClr>
              </a:solidFill>
              <a:ln w="9525">
                <a:solidFill>
                  <a:srgbClr val="9D9999"/>
                </a:solidFill>
              </a:ln>
              <a:effectLst/>
            </c:spPr>
          </c:marker>
          <c:trendline>
            <c:spPr>
              <a:ln w="19050" cap="rnd">
                <a:solidFill>
                  <a:srgbClr val="4B4747"/>
                </a:solidFill>
                <a:prstDash val="solid"/>
              </a:ln>
              <a:effectLst/>
            </c:spPr>
            <c:trendlineType val="poly"/>
            <c:order val="2"/>
            <c:dispRSqr val="0"/>
            <c:dispEq val="0"/>
          </c:trendline>
          <c:xVal>
            <c:numRef>
              <c:f>energy_holidays!$J$2:$J$2107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General</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1105-47BB-85BB-49E4B46A39C4}"/>
            </c:ext>
          </c:extLst>
        </c:ser>
        <c:ser>
          <c:idx val="1"/>
          <c:order val="1"/>
          <c:tx>
            <c:v>School holidays</c:v>
          </c:tx>
          <c:spPr>
            <a:ln w="25400" cap="rnd">
              <a:noFill/>
              <a:round/>
            </a:ln>
            <a:effectLst/>
          </c:spPr>
          <c:marker>
            <c:symbol val="circle"/>
            <c:size val="4"/>
            <c:spPr>
              <a:solidFill>
                <a:srgbClr val="7030A0">
                  <a:alpha val="71000"/>
                </a:srgbClr>
              </a:solidFill>
              <a:ln w="9525">
                <a:solidFill>
                  <a:srgbClr val="7030A0">
                    <a:alpha val="4000"/>
                  </a:srgbClr>
                </a:solidFill>
              </a:ln>
              <a:effectLst/>
            </c:spPr>
          </c:marker>
          <c:dPt>
            <c:idx val="1464"/>
            <c:marker>
              <c:symbol val="circle"/>
              <c:size val="4"/>
              <c:spPr>
                <a:solidFill>
                  <a:srgbClr val="7030A0">
                    <a:alpha val="44000"/>
                  </a:srgbClr>
                </a:solidFill>
                <a:ln w="9525">
                  <a:solidFill>
                    <a:srgbClr val="7030A0">
                      <a:alpha val="4000"/>
                    </a:srgbClr>
                  </a:solidFill>
                </a:ln>
                <a:effectLst/>
              </c:spPr>
            </c:marker>
            <c:bubble3D val="0"/>
            <c:extLst>
              <c:ext xmlns:c16="http://schemas.microsoft.com/office/drawing/2014/chart" uri="{C3380CC4-5D6E-409C-BE32-E72D297353CC}">
                <c16:uniqueId val="{00000002-A3DE-466B-968A-152B5B540A24}"/>
              </c:ext>
            </c:extLst>
          </c:dPt>
          <c:trendline>
            <c:spPr>
              <a:ln w="19050" cap="rnd">
                <a:solidFill>
                  <a:srgbClr val="441D61"/>
                </a:solidFill>
                <a:prstDash val="solid"/>
              </a:ln>
              <a:effectLst/>
            </c:spPr>
            <c:trendlineType val="poly"/>
            <c:order val="2"/>
            <c:dispRSqr val="0"/>
            <c:dispEq val="0"/>
          </c:trendline>
          <c:xVal>
            <c:numRef>
              <c:f>energy_holidays!$J$2:$J$2107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D-1105-47BB-85BB-49E4B46A39C4}"/>
            </c:ext>
          </c:extLst>
        </c:ser>
        <c:dLbls>
          <c:showLegendKey val="0"/>
          <c:showVal val="0"/>
          <c:showCatName val="0"/>
          <c:showSerName val="0"/>
          <c:showPercent val="0"/>
          <c:showBubbleSize val="0"/>
        </c:dLbls>
        <c:axId val="989952735"/>
        <c:axId val="989961887"/>
      </c:scatterChart>
      <c:valAx>
        <c:axId val="98995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Maximum temperature during the day </a:t>
                </a:r>
                <a:r>
                  <a:rPr lang="en-GB"/>
                  <a:t>(Celsius)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61887"/>
        <c:crosses val="autoZero"/>
        <c:crossBetween val="midCat"/>
      </c:valAx>
      <c:valAx>
        <c:axId val="989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(MWh) </a:t>
                </a:r>
                <a:endParaRPr lang="en-GB" sz="1000">
                  <a:effectLst/>
                </a:endParaRPr>
              </a:p>
            </c:rich>
          </c:tx>
          <c:layout>
            <c:manualLayout>
              <c:xMode val="edge"/>
              <c:yMode val="edge"/>
              <c:x val="1.69122564880691E-2"/>
              <c:y val="0.11152765432806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527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Maximum Temp and Public Holidays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v>Working day</c:v>
          </c:tx>
          <c:spPr>
            <a:ln w="25400" cap="rnd">
              <a:noFill/>
              <a:round/>
            </a:ln>
            <a:effectLst/>
          </c:spPr>
          <c:marker>
            <c:symbol val="circle"/>
            <c:size val="3"/>
            <c:spPr>
              <a:solidFill>
                <a:srgbClr val="9D9999">
                  <a:alpha val="60000"/>
                </a:srgbClr>
              </a:solidFill>
              <a:ln w="9525">
                <a:solidFill>
                  <a:srgbClr val="9D9999">
                    <a:alpha val="41000"/>
                  </a:srgbClr>
                </a:solidFill>
              </a:ln>
              <a:effectLst/>
            </c:spPr>
          </c:marker>
          <c:trendline>
            <c:spPr>
              <a:ln w="19050" cap="rnd">
                <a:solidFill>
                  <a:schemeClr val="bg2">
                    <a:lumMod val="50000"/>
                  </a:schemeClr>
                </a:solidFill>
                <a:prstDash val="solid"/>
              </a:ln>
              <a:effectLst/>
            </c:spPr>
            <c:trendlineType val="poly"/>
            <c:order val="2"/>
            <c:dispRSqr val="0"/>
            <c:dispEq val="0"/>
          </c:trendline>
          <c:xVal>
            <c:numRef>
              <c:f>energy_holidays!$J$2:$J$2107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energy_holidays!$I$2:$I$2107</c:f>
              <c:numCache>
                <c:formatCode>General</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BAB0-497A-9ABA-3CCE8CE93048}"/>
            </c:ext>
          </c:extLst>
        </c:ser>
        <c:ser>
          <c:idx val="0"/>
          <c:order val="1"/>
          <c:tx>
            <c:v>Public holiday</c:v>
          </c:tx>
          <c:spPr>
            <a:ln w="25400" cap="rnd">
              <a:noFill/>
              <a:round/>
            </a:ln>
            <a:effectLst/>
          </c:spPr>
          <c:marker>
            <c:symbol val="circle"/>
            <c:size val="3"/>
            <c:spPr>
              <a:solidFill>
                <a:srgbClr val="E77C07"/>
              </a:solidFill>
              <a:ln w="9525">
                <a:solidFill>
                  <a:srgbClr val="E77C07"/>
                </a:solidFill>
              </a:ln>
              <a:effectLst/>
            </c:spPr>
          </c:marker>
          <c:trendline>
            <c:spPr>
              <a:ln w="19050" cap="rnd">
                <a:solidFill>
                  <a:srgbClr val="E77C07"/>
                </a:solidFill>
                <a:prstDash val="solid"/>
              </a:ln>
              <a:effectLst/>
            </c:spPr>
            <c:trendlineType val="poly"/>
            <c:order val="2"/>
            <c:dispRSqr val="0"/>
            <c:dispEq val="0"/>
          </c:trendline>
          <c:xVal>
            <c:numRef>
              <c:f>energy_holidays!$J$2:$J$2107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General</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BAB0-497A-9ABA-3CCE8CE93048}"/>
            </c:ext>
          </c:extLst>
        </c:ser>
        <c:dLbls>
          <c:showLegendKey val="0"/>
          <c:showVal val="0"/>
          <c:showCatName val="0"/>
          <c:showSerName val="0"/>
          <c:showPercent val="0"/>
          <c:showBubbleSize val="0"/>
        </c:dLbls>
        <c:axId val="989952735"/>
        <c:axId val="989961887"/>
      </c:scatterChart>
      <c:valAx>
        <c:axId val="98995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Maximum temperature during the day </a:t>
                </a:r>
                <a:r>
                  <a:rPr lang="en-GB"/>
                  <a:t>(Celsius)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61887"/>
        <c:crosses val="autoZero"/>
        <c:crossBetween val="midCat"/>
      </c:valAx>
      <c:valAx>
        <c:axId val="989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(MWh) </a:t>
                </a:r>
                <a:endParaRPr lang="en-GB" sz="1000">
                  <a:effectLst/>
                </a:endParaRPr>
              </a:p>
            </c:rich>
          </c:tx>
          <c:layout>
            <c:manualLayout>
              <c:xMode val="edge"/>
              <c:yMode val="edge"/>
              <c:x val="1.6818104011242833E-2"/>
              <c:y val="0.111527800733188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527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[AusEnergy Demand Analysis.xlsx]YoY Demand!Year on Year Demand</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a:t>
            </a:r>
            <a:r>
              <a:rPr lang="en-GB" baseline="0"/>
              <a:t> on Year Energy Demand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chemeClr val="accent1"/>
            </a:solidFill>
            <a:round/>
          </a:ln>
          <a:effectLst/>
        </c:spPr>
        <c:marker>
          <c:symbol val="circle"/>
          <c:size val="5"/>
          <c:spPr>
            <a:solidFill>
              <a:schemeClr val="accent5"/>
            </a:solidFill>
            <a:ln w="6350">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19050" cap="rnd">
            <a:solidFill>
              <a:srgbClr val="7030A0"/>
            </a:solidFill>
            <a:round/>
          </a:ln>
          <a:effectLst/>
        </c:spPr>
        <c:marker>
          <c:symbol val="circle"/>
          <c:size val="5"/>
          <c:spPr>
            <a:solidFill>
              <a:srgbClr val="7030A0"/>
            </a:solidFill>
            <a:ln w="9525">
              <a:solidFill>
                <a:srgbClr val="7030A0"/>
              </a:solidFill>
            </a:ln>
            <a:effectLst/>
          </c:spPr>
        </c:marker>
      </c:pivotFmt>
    </c:pivotFmts>
    <c:plotArea>
      <c:layout/>
      <c:lineChart>
        <c:grouping val="standard"/>
        <c:varyColors val="0"/>
        <c:ser>
          <c:idx val="0"/>
          <c:order val="0"/>
          <c:tx>
            <c:strRef>
              <c:f>'YoY Demand'!$C$4:$C$5</c:f>
              <c:strCache>
                <c:ptCount val="1"/>
                <c:pt idx="0">
                  <c:v>2015</c:v>
                </c:pt>
              </c:strCache>
            </c:strRef>
          </c:tx>
          <c:spPr>
            <a:ln w="19050" cap="rnd">
              <a:solidFill>
                <a:srgbClr val="7030A0"/>
              </a:solidFill>
              <a:round/>
            </a:ln>
            <a:effectLst/>
          </c:spPr>
          <c:marker>
            <c:symbol val="circle"/>
            <c:size val="5"/>
            <c:spPr>
              <a:solidFill>
                <a:srgbClr val="7030A0"/>
              </a:solidFill>
              <a:ln w="9525">
                <a:solidFill>
                  <a:srgbClr val="7030A0"/>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Demand'!$C$6:$C$18</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1DFD-4A66-813C-D50264720B76}"/>
            </c:ext>
          </c:extLst>
        </c:ser>
        <c:ser>
          <c:idx val="1"/>
          <c:order val="1"/>
          <c:tx>
            <c:strRef>
              <c:f>'YoY Demand'!$D$4:$D$5</c:f>
              <c:strCache>
                <c:ptCount val="1"/>
                <c:pt idx="0">
                  <c:v>2016</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Demand'!$D$6:$D$18</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1DFD-4A66-813C-D50264720B76}"/>
            </c:ext>
          </c:extLst>
        </c:ser>
        <c:ser>
          <c:idx val="2"/>
          <c:order val="2"/>
          <c:tx>
            <c:strRef>
              <c:f>'YoY Demand'!$E$4:$E$5</c:f>
              <c:strCache>
                <c:ptCount val="1"/>
                <c:pt idx="0">
                  <c:v>2017</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Demand'!$E$6:$E$18</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1DFD-4A66-813C-D50264720B76}"/>
            </c:ext>
          </c:extLst>
        </c:ser>
        <c:ser>
          <c:idx val="3"/>
          <c:order val="3"/>
          <c:tx>
            <c:strRef>
              <c:f>'YoY Demand'!$F$4:$F$5</c:f>
              <c:strCache>
                <c:ptCount val="1"/>
                <c:pt idx="0">
                  <c:v>2018</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Demand'!$F$6:$F$18</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1DFD-4A66-813C-D50264720B76}"/>
            </c:ext>
          </c:extLst>
        </c:ser>
        <c:ser>
          <c:idx val="4"/>
          <c:order val="4"/>
          <c:tx>
            <c:strRef>
              <c:f>'YoY Demand'!$G$4:$G$5</c:f>
              <c:strCache>
                <c:ptCount val="1"/>
                <c:pt idx="0">
                  <c:v>2019</c:v>
                </c:pt>
              </c:strCache>
            </c:strRef>
          </c:tx>
          <c:spPr>
            <a:ln w="19050" cap="rnd">
              <a:solidFill>
                <a:schemeClr val="accent5"/>
              </a:solidFill>
              <a:round/>
            </a:ln>
            <a:effectLst/>
          </c:spPr>
          <c:marker>
            <c:symbol val="circle"/>
            <c:size val="5"/>
            <c:spPr>
              <a:solidFill>
                <a:schemeClr val="accent5"/>
              </a:solidFill>
              <a:ln w="6350">
                <a:solidFill>
                  <a:schemeClr val="accent5"/>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Demand'!$G$6:$G$18</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1DFD-4A66-813C-D50264720B76}"/>
            </c:ext>
          </c:extLst>
        </c:ser>
        <c:ser>
          <c:idx val="5"/>
          <c:order val="5"/>
          <c:tx>
            <c:strRef>
              <c:f>'YoY Demand'!$H$4:$H$5</c:f>
              <c:strCache>
                <c:ptCount val="1"/>
                <c:pt idx="0">
                  <c:v>2020</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Demand'!$H$6:$H$18</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1DFD-4A66-813C-D50264720B76}"/>
            </c:ext>
          </c:extLst>
        </c:ser>
        <c:dLbls>
          <c:showLegendKey val="0"/>
          <c:showVal val="0"/>
          <c:showCatName val="0"/>
          <c:showSerName val="0"/>
          <c:showPercent val="0"/>
          <c:showBubbleSize val="0"/>
        </c:dLbls>
        <c:marker val="1"/>
        <c:smooth val="0"/>
        <c:axId val="704338479"/>
        <c:axId val="704324751"/>
      </c:lineChart>
      <c:catAx>
        <c:axId val="704338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4751"/>
        <c:crosses val="autoZero"/>
        <c:auto val="1"/>
        <c:lblAlgn val="ctr"/>
        <c:lblOffset val="100"/>
        <c:noMultiLvlLbl val="0"/>
      </c:catAx>
      <c:valAx>
        <c:axId val="704324751"/>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GB" sz="1050" b="0" i="0" baseline="0">
                    <a:effectLst/>
                  </a:rPr>
                  <a:t>Total daily electricity demand (MWh) </a:t>
                </a:r>
                <a:endParaRPr lang="en-GB" sz="1050">
                  <a:effectLst/>
                </a:endParaRPr>
              </a:p>
            </c:rich>
          </c:tx>
          <c:layout>
            <c:manualLayout>
              <c:xMode val="edge"/>
              <c:yMode val="edge"/>
              <c:x val="1.7002969879287011E-2"/>
              <c:y val="0.15989864645018545"/>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3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Electricity</a:t>
            </a:r>
            <a:r>
              <a:rPr lang="en-US" baseline="0"/>
              <a:t> </a:t>
            </a:r>
            <a:r>
              <a:rPr lang="en-US"/>
              <a:t>Demand vs Max</a:t>
            </a:r>
            <a:r>
              <a:rPr lang="en-US" baseline="0"/>
              <a:t>imum Daytime Temperature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Demand'!$M$1</c:f>
              <c:strCache>
                <c:ptCount val="1"/>
                <c:pt idx="0">
                  <c:v>Demand</c:v>
                </c:pt>
              </c:strCache>
            </c:strRef>
          </c:tx>
          <c:spPr>
            <a:ln w="25400" cap="rnd">
              <a:noFill/>
              <a:round/>
            </a:ln>
            <a:effectLst/>
          </c:spPr>
          <c:marker>
            <c:symbol val="circle"/>
            <c:size val="2"/>
            <c:spPr>
              <a:solidFill>
                <a:schemeClr val="accent2"/>
              </a:solidFill>
              <a:ln w="9525">
                <a:solidFill>
                  <a:schemeClr val="accent2"/>
                </a:solidFill>
              </a:ln>
              <a:effectLst/>
            </c:spPr>
          </c:marker>
          <c:xVal>
            <c:numRef>
              <c:f>'Energy Demand'!$J$2:$J$2107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 Demand'!$M$2:$M$2107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8885-4289-B17A-6B5443CE4FB6}"/>
            </c:ext>
          </c:extLst>
        </c:ser>
        <c:dLbls>
          <c:showLegendKey val="0"/>
          <c:showVal val="0"/>
          <c:showCatName val="0"/>
          <c:showSerName val="0"/>
          <c:showPercent val="0"/>
          <c:showBubbleSize val="0"/>
        </c:dLbls>
        <c:axId val="989952735"/>
        <c:axId val="989961887"/>
      </c:scatterChart>
      <c:valAx>
        <c:axId val="98995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a:t>
                </a:r>
                <a:r>
                  <a:rPr lang="en-GB" baseline="0"/>
                  <a:t> daytime t</a:t>
                </a:r>
                <a:r>
                  <a:rPr lang="en-GB"/>
                  <a:t>emperature (Celsius)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61887"/>
        <c:crosses val="autoZero"/>
        <c:crossBetween val="midCat"/>
      </c:valAx>
      <c:valAx>
        <c:axId val="989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baseline="0">
                    <a:effectLst/>
                  </a:rPr>
                  <a:t>Demand (MW/h)</a:t>
                </a:r>
                <a:endParaRPr lang="en-GB"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52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xdr:col>
      <xdr:colOff>243840</xdr:colOff>
      <xdr:row>0</xdr:row>
      <xdr:rowOff>30480</xdr:rowOff>
    </xdr:from>
    <xdr:to>
      <xdr:col>4</xdr:col>
      <xdr:colOff>396240</xdr:colOff>
      <xdr:row>5</xdr:row>
      <xdr:rowOff>147300</xdr:rowOff>
    </xdr:to>
    <xdr:pic>
      <xdr:nvPicPr>
        <xdr:cNvPr id="3" name="Picture 2">
          <a:extLst>
            <a:ext uri="{FF2B5EF4-FFF2-40B4-BE49-F238E27FC236}">
              <a16:creationId xmlns:a16="http://schemas.microsoft.com/office/drawing/2014/main" id="{DF5C7040-52A5-9124-3C9A-6E15532EE8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3440" y="30480"/>
          <a:ext cx="5234940" cy="1031220"/>
        </a:xfrm>
        <a:prstGeom prst="rect">
          <a:avLst/>
        </a:prstGeom>
      </xdr:spPr>
    </xdr:pic>
    <xdr:clientData/>
  </xdr:twoCellAnchor>
  <xdr:twoCellAnchor editAs="oneCell">
    <xdr:from>
      <xdr:col>1</xdr:col>
      <xdr:colOff>129540</xdr:colOff>
      <xdr:row>26</xdr:row>
      <xdr:rowOff>137160</xdr:rowOff>
    </xdr:from>
    <xdr:to>
      <xdr:col>1</xdr:col>
      <xdr:colOff>1912620</xdr:colOff>
      <xdr:row>33</xdr:row>
      <xdr:rowOff>63947</xdr:rowOff>
    </xdr:to>
    <xdr:pic>
      <xdr:nvPicPr>
        <xdr:cNvPr id="7" name="Picture 6">
          <a:extLst>
            <a:ext uri="{FF2B5EF4-FFF2-40B4-BE49-F238E27FC236}">
              <a16:creationId xmlns:a16="http://schemas.microsoft.com/office/drawing/2014/main" id="{6986C6F1-4193-C203-17A4-114C1A180A1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046" r="29885"/>
        <a:stretch/>
      </xdr:blipFill>
      <xdr:spPr>
        <a:xfrm>
          <a:off x="739140" y="2560320"/>
          <a:ext cx="1783080" cy="12069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601979</xdr:colOff>
      <xdr:row>2</xdr:row>
      <xdr:rowOff>175261</xdr:rowOff>
    </xdr:from>
    <xdr:to>
      <xdr:col>18</xdr:col>
      <xdr:colOff>7121</xdr:colOff>
      <xdr:row>23</xdr:row>
      <xdr:rowOff>0</xdr:rowOff>
    </xdr:to>
    <xdr:graphicFrame macro="">
      <xdr:nvGraphicFramePr>
        <xdr:cNvPr id="3" name="Chart 2">
          <a:extLst>
            <a:ext uri="{FF2B5EF4-FFF2-40B4-BE49-F238E27FC236}">
              <a16:creationId xmlns:a16="http://schemas.microsoft.com/office/drawing/2014/main" id="{4B9C8D53-A6CC-4868-9878-22BB98D62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13</xdr:col>
      <xdr:colOff>106680</xdr:colOff>
      <xdr:row>23</xdr:row>
      <xdr:rowOff>0</xdr:rowOff>
    </xdr:to>
    <xdr:graphicFrame macro="">
      <xdr:nvGraphicFramePr>
        <xdr:cNvPr id="2" name="Chart 1">
          <a:extLst>
            <a:ext uri="{FF2B5EF4-FFF2-40B4-BE49-F238E27FC236}">
              <a16:creationId xmlns:a16="http://schemas.microsoft.com/office/drawing/2014/main" id="{CE323170-156D-40CA-9EB4-010D9BCD3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27</xdr:row>
      <xdr:rowOff>7620</xdr:rowOff>
    </xdr:from>
    <xdr:to>
      <xdr:col>13</xdr:col>
      <xdr:colOff>114300</xdr:colOff>
      <xdr:row>48</xdr:row>
      <xdr:rowOff>114300</xdr:rowOff>
    </xdr:to>
    <xdr:graphicFrame macro="">
      <xdr:nvGraphicFramePr>
        <xdr:cNvPr id="3" name="Chart 2">
          <a:extLst>
            <a:ext uri="{FF2B5EF4-FFF2-40B4-BE49-F238E27FC236}">
              <a16:creationId xmlns:a16="http://schemas.microsoft.com/office/drawing/2014/main" id="{839B53C6-CDB7-7EE7-669F-385EC6E3C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594360</xdr:colOff>
      <xdr:row>52</xdr:row>
      <xdr:rowOff>167640</xdr:rowOff>
    </xdr:from>
    <xdr:to>
      <xdr:col>13</xdr:col>
      <xdr:colOff>121920</xdr:colOff>
      <xdr:row>75</xdr:row>
      <xdr:rowOff>15240</xdr:rowOff>
    </xdr:to>
    <xdr:graphicFrame macro="">
      <xdr:nvGraphicFramePr>
        <xdr:cNvPr id="4" name="Chart 3">
          <a:extLst>
            <a:ext uri="{FF2B5EF4-FFF2-40B4-BE49-F238E27FC236}">
              <a16:creationId xmlns:a16="http://schemas.microsoft.com/office/drawing/2014/main" id="{62D435E1-DE27-6619-293C-772A826D3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7620</xdr:rowOff>
    </xdr:from>
    <xdr:to>
      <xdr:col>13</xdr:col>
      <xdr:colOff>166414</xdr:colOff>
      <xdr:row>22</xdr:row>
      <xdr:rowOff>140138</xdr:rowOff>
    </xdr:to>
    <xdr:graphicFrame macro="">
      <xdr:nvGraphicFramePr>
        <xdr:cNvPr id="4" name="Chart 3">
          <a:extLst>
            <a:ext uri="{FF2B5EF4-FFF2-40B4-BE49-F238E27FC236}">
              <a16:creationId xmlns:a16="http://schemas.microsoft.com/office/drawing/2014/main" id="{E6C56189-5726-4B73-B492-4FCBDCC1C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602974</xdr:colOff>
      <xdr:row>27</xdr:row>
      <xdr:rowOff>1</xdr:rowOff>
    </xdr:from>
    <xdr:to>
      <xdr:col>13</xdr:col>
      <xdr:colOff>132522</xdr:colOff>
      <xdr:row>46</xdr:row>
      <xdr:rowOff>165652</xdr:rowOff>
    </xdr:to>
    <xdr:graphicFrame macro="">
      <xdr:nvGraphicFramePr>
        <xdr:cNvPr id="6" name="Chart 5">
          <a:extLst>
            <a:ext uri="{FF2B5EF4-FFF2-40B4-BE49-F238E27FC236}">
              <a16:creationId xmlns:a16="http://schemas.microsoft.com/office/drawing/2014/main" id="{BBCD7A62-5053-47A1-B9F9-327637E78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175260</xdr:rowOff>
    </xdr:from>
    <xdr:to>
      <xdr:col>10</xdr:col>
      <xdr:colOff>60960</xdr:colOff>
      <xdr:row>40</xdr:row>
      <xdr:rowOff>22860</xdr:rowOff>
    </xdr:to>
    <xdr:graphicFrame macro="">
      <xdr:nvGraphicFramePr>
        <xdr:cNvPr id="3" name="Chart 2">
          <a:extLst>
            <a:ext uri="{FF2B5EF4-FFF2-40B4-BE49-F238E27FC236}">
              <a16:creationId xmlns:a16="http://schemas.microsoft.com/office/drawing/2014/main" id="{A5CD7D41-D7EC-8852-E76F-0ADD5F51C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289560</xdr:colOff>
      <xdr:row>16</xdr:row>
      <xdr:rowOff>0</xdr:rowOff>
    </xdr:to>
    <xdr:graphicFrame macro="">
      <xdr:nvGraphicFramePr>
        <xdr:cNvPr id="2" name="Chart 1">
          <a:extLst>
            <a:ext uri="{FF2B5EF4-FFF2-40B4-BE49-F238E27FC236}">
              <a16:creationId xmlns:a16="http://schemas.microsoft.com/office/drawing/2014/main" id="{44A72F6B-3FB2-4F2C-84F9-5B86A5E4A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phie white" refreshedDate="44940.500569675925" createdVersion="8" refreshedVersion="8" minRefreshableVersion="3" recordCount="2100" xr:uid="{664A1E85-1C12-4750-9A06-08208F25D018}">
  <cacheSource type="worksheet">
    <worksheetSource ref="B1:O2101" sheet="Energy Demand"/>
  </cacheSource>
  <cacheFields count="14">
    <cacheField name="Date" numFmtId="164">
      <sharedItems containsSemiMixedTypes="0" containsNonDate="0" containsDate="1" containsString="0" minDate="2015-01-01T00:00:00" maxDate="2020-10-01T00:00:00"/>
    </cacheField>
    <cacheField name="Day of Week" numFmtId="0">
      <sharedItems/>
    </cacheField>
    <cacheField name="Month" numFmtId="0">
      <sharedItems count="12">
        <s v="January"/>
        <s v="February"/>
        <s v="March"/>
        <s v="April"/>
        <s v="May"/>
        <s v="June"/>
        <s v="July"/>
        <s v="August"/>
        <s v="September"/>
        <s v="October"/>
        <s v="November"/>
        <s v="December"/>
      </sharedItems>
    </cacheField>
    <cacheField name="Year" numFmtId="0">
      <sharedItems count="6">
        <s v="2015"/>
        <s v="2016"/>
        <s v="2017"/>
        <s v="2018"/>
        <s v="2019"/>
        <s v="2020"/>
      </sharedItems>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1.7614234529999999" maxValue="4549.6451049999996"/>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phie white" refreshedDate="44940.543437037035" createdVersion="8" refreshedVersion="8" minRefreshableVersion="3" recordCount="2106" xr:uid="{CC80CB60-14B0-4658-AFED-283029AD6567}">
  <cacheSource type="worksheet">
    <worksheetSource name="Table1"/>
  </cacheSource>
  <cacheFields count="14">
    <cacheField name="Date" numFmtId="164">
      <sharedItems containsSemiMixedTypes="0" containsNonDate="0" containsDate="1" containsString="0" minDate="2015-01-01T00:00:00" maxDate="2020-10-07T00:00:00"/>
    </cacheField>
    <cacheField name="Day of Week" numFmtId="0">
      <sharedItems count="7">
        <s v="Thursday"/>
        <s v="Friday"/>
        <s v="Saturday"/>
        <s v="Sunday"/>
        <s v="Monday"/>
        <s v="Tuesday"/>
        <s v="Wednesday"/>
      </sharedItems>
    </cacheField>
    <cacheField name="Month" numFmtId="0">
      <sharedItems/>
    </cacheField>
    <cacheField name="Year" numFmtId="0">
      <sharedItems count="6">
        <s v="2015"/>
        <s v="2016"/>
        <s v="2017"/>
        <s v="2018"/>
        <s v="2019"/>
        <s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6.0760283690000003" maxValue="4549.6451049999996"/>
    </cacheField>
    <cacheField name="Revenue" numFmtId="165">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n v="99635.03"/>
    <n v="25.633696430000001"/>
    <n v="2554014.1128139431"/>
  </r>
  <r>
    <d v="2015-01-02T00:00:00"/>
    <s v="Friday"/>
    <x v="0"/>
    <x v="0"/>
    <n v="1"/>
    <s v="N"/>
    <s v="N"/>
    <n v="15.4"/>
    <n v="38.799999999999997"/>
    <n v="26.8"/>
    <n v="0"/>
    <n v="129606.01"/>
    <n v="33.138987559999997"/>
    <n v="4295011.9530912349"/>
  </r>
  <r>
    <d v="2015-01-03T00:00:00"/>
    <s v="Saturday"/>
    <x v="0"/>
    <x v="0"/>
    <n v="1"/>
    <s v="N"/>
    <s v="N"/>
    <n v="20"/>
    <n v="38.200000000000003"/>
    <n v="26.5"/>
    <n v="0"/>
    <n v="142300.54"/>
    <n v="34.564854830000002"/>
    <n v="4918597.5073306086"/>
  </r>
  <r>
    <d v="2015-01-04T00:00:00"/>
    <s v="Sunday"/>
    <x v="0"/>
    <x v="0"/>
    <n v="2"/>
    <s v="N"/>
    <s v="N"/>
    <n v="16.3"/>
    <n v="21.4"/>
    <n v="25.2"/>
    <n v="4.2"/>
    <n v="104330.715"/>
    <n v="25.005560240000001"/>
    <n v="2608847.9788147719"/>
  </r>
  <r>
    <d v="2015-01-05T00:00:00"/>
    <s v="Monday"/>
    <x v="0"/>
    <x v="0"/>
    <n v="2"/>
    <s v="N"/>
    <s v="N"/>
    <n v="15"/>
    <n v="22"/>
    <n v="30.7"/>
    <n v="0"/>
    <n v="118132.2"/>
    <n v="26.724176279999998"/>
    <n v="3156985.7371442155"/>
  </r>
  <r>
    <d v="2015-01-06T00:00:00"/>
    <s v="Tuesday"/>
    <x v="0"/>
    <x v="0"/>
    <n v="2"/>
    <s v="N"/>
    <s v="N"/>
    <n v="17.7"/>
    <n v="26"/>
    <n v="31.6"/>
    <n v="0"/>
    <n v="130672.485"/>
    <n v="31.282310729999999"/>
    <n v="4087737.279631264"/>
  </r>
  <r>
    <d v="2015-01-07T00:00:00"/>
    <s v="Wednesday"/>
    <x v="0"/>
    <x v="0"/>
    <n v="2"/>
    <s v="N"/>
    <s v="N"/>
    <n v="18.899999999999999"/>
    <n v="37.4"/>
    <n v="20.7"/>
    <n v="0"/>
    <n v="153514.82"/>
    <n v="48.312309380000002"/>
    <n v="7416655.4782550121"/>
  </r>
  <r>
    <d v="2015-01-08T00:00:00"/>
    <s v="Thursday"/>
    <x v="0"/>
    <x v="0"/>
    <n v="2"/>
    <s v="N"/>
    <s v="N"/>
    <n v="23.1"/>
    <n v="28.2"/>
    <n v="13.5"/>
    <n v="19.399999999999999"/>
    <n v="142015.655"/>
    <n v="49.117280299999997"/>
    <n v="6975422.7336230958"/>
  </r>
  <r>
    <d v="2015-01-09T00:00:00"/>
    <s v="Friday"/>
    <x v="0"/>
    <x v="0"/>
    <n v="2"/>
    <s v="N"/>
    <s v="N"/>
    <n v="16.5"/>
    <n v="18"/>
    <n v="3.1"/>
    <n v="1.2"/>
    <n v="121801.155"/>
    <n v="34.490675449999998"/>
    <n v="4201004.1065401444"/>
  </r>
  <r>
    <d v="2015-01-10T00:00:00"/>
    <s v="Saturday"/>
    <x v="0"/>
    <x v="0"/>
    <n v="2"/>
    <s v="N"/>
    <s v="N"/>
    <n v="13.6"/>
    <n v="21.7"/>
    <n v="5.6"/>
    <n v="5.2"/>
    <n v="103043.66"/>
    <n v="20.229824900000001"/>
    <n v="2084555.1988551342"/>
  </r>
  <r>
    <d v="2015-01-11T00:00:00"/>
    <s v="Sunday"/>
    <x v="0"/>
    <x v="0"/>
    <n v="3"/>
    <s v="N"/>
    <s v="N"/>
    <n v="15.6"/>
    <n v="27.5"/>
    <n v="29.9"/>
    <n v="0"/>
    <n v="99865.755000000005"/>
    <n v="18.23476806"/>
    <n v="1821028.8795617854"/>
  </r>
  <r>
    <d v="2015-01-12T00:00:00"/>
    <s v="Monday"/>
    <x v="0"/>
    <x v="0"/>
    <n v="3"/>
    <s v="N"/>
    <s v="N"/>
    <n v="16.100000000000001"/>
    <n v="31.3"/>
    <n v="31.6"/>
    <n v="0"/>
    <n v="131261.125"/>
    <n v="33.694810169999997"/>
    <n v="4422818.6895756405"/>
  </r>
  <r>
    <d v="2015-01-13T00:00:00"/>
    <s v="Tuesday"/>
    <x v="0"/>
    <x v="0"/>
    <n v="3"/>
    <s v="N"/>
    <s v="N"/>
    <n v="20.2"/>
    <n v="25.6"/>
    <n v="4.2"/>
    <n v="0"/>
    <n v="126527.36"/>
    <n v="27.53786427"/>
    <n v="3484293.2661214271"/>
  </r>
  <r>
    <d v="2015-01-14T00:00:00"/>
    <s v="Wednesday"/>
    <x v="0"/>
    <x v="0"/>
    <n v="3"/>
    <s v="N"/>
    <s v="N"/>
    <n v="18.3"/>
    <n v="22.7"/>
    <n v="15.2"/>
    <n v="15.8"/>
    <n v="119741.62"/>
    <n v="29.018516609999999"/>
    <n v="3474724.1888783081"/>
  </r>
  <r>
    <d v="2015-01-15T00:00:00"/>
    <s v="Thursday"/>
    <x v="0"/>
    <x v="0"/>
    <n v="3"/>
    <s v="N"/>
    <s v="N"/>
    <n v="15.8"/>
    <n v="20"/>
    <n v="14.6"/>
    <n v="0"/>
    <n v="118411.22"/>
    <n v="30.93653879"/>
    <n v="3663233.3007012238"/>
  </r>
  <r>
    <d v="2015-01-16T00:00:00"/>
    <s v="Friday"/>
    <x v="0"/>
    <x v="0"/>
    <n v="3"/>
    <s v="N"/>
    <s v="N"/>
    <n v="13.1"/>
    <n v="27.3"/>
    <n v="30.3"/>
    <n v="0"/>
    <n v="116690.765"/>
    <n v="23.015190879999999"/>
    <n v="2685660.2304082229"/>
  </r>
  <r>
    <d v="2015-01-17T00:00:00"/>
    <s v="Saturday"/>
    <x v="0"/>
    <x v="0"/>
    <n v="3"/>
    <s v="N"/>
    <s v="N"/>
    <n v="15.9"/>
    <n v="25"/>
    <n v="27.5"/>
    <n v="0"/>
    <n v="99371.31"/>
    <n v="18.99492729"/>
    <n v="1887550.8081620499"/>
  </r>
  <r>
    <d v="2015-01-18T00:00:00"/>
    <s v="Sunday"/>
    <x v="0"/>
    <x v="0"/>
    <n v="4"/>
    <s v="N"/>
    <s v="N"/>
    <n v="15.3"/>
    <n v="19.5"/>
    <n v="23.4"/>
    <n v="0"/>
    <n v="97728.75"/>
    <n v="17.00868088"/>
    <n v="1662237.1215512999"/>
  </r>
  <r>
    <d v="2015-01-19T00:00:00"/>
    <s v="Monday"/>
    <x v="0"/>
    <x v="0"/>
    <n v="4"/>
    <s v="N"/>
    <s v="N"/>
    <n v="13.5"/>
    <n v="23.6"/>
    <n v="29"/>
    <n v="0"/>
    <n v="116883.15"/>
    <n v="26.927876189999999"/>
    <n v="3147414.9918971984"/>
  </r>
  <r>
    <d v="2015-01-20T00:00:00"/>
    <s v="Tuesday"/>
    <x v="0"/>
    <x v="0"/>
    <n v="4"/>
    <s v="N"/>
    <s v="N"/>
    <n v="13"/>
    <n v="30.4"/>
    <n v="19.600000000000001"/>
    <n v="0"/>
    <n v="128968.125"/>
    <n v="23.078074139999998"/>
    <n v="2976335.9504467873"/>
  </r>
  <r>
    <d v="2015-01-21T00:00:00"/>
    <s v="Wednesday"/>
    <x v="0"/>
    <x v="0"/>
    <n v="4"/>
    <s v="N"/>
    <s v="N"/>
    <n v="19.7"/>
    <n v="33.1"/>
    <n v="25.8"/>
    <n v="0"/>
    <n v="148702.505"/>
    <n v="34.443415459999997"/>
    <n v="5121822.159657727"/>
  </r>
  <r>
    <d v="2015-01-22T00:00:00"/>
    <s v="Thursday"/>
    <x v="0"/>
    <x v="0"/>
    <n v="4"/>
    <s v="N"/>
    <s v="N"/>
    <n v="18.7"/>
    <n v="35.799999999999997"/>
    <n v="23.1"/>
    <n v="0"/>
    <n v="153232.1"/>
    <n v="35.230761399999999"/>
    <n v="5398483.5539209396"/>
  </r>
  <r>
    <d v="2015-01-23T00:00:00"/>
    <s v="Friday"/>
    <x v="0"/>
    <x v="0"/>
    <n v="4"/>
    <s v="N"/>
    <s v="N"/>
    <n v="20.2"/>
    <n v="25"/>
    <n v="28.6"/>
    <n v="0"/>
    <n v="138095.20000000001"/>
    <n v="40.604200220000003"/>
    <n v="5607245.1502209445"/>
  </r>
  <r>
    <d v="2015-01-24T00:00:00"/>
    <s v="Saturday"/>
    <x v="0"/>
    <x v="0"/>
    <n v="4"/>
    <s v="N"/>
    <s v="N"/>
    <n v="15.8"/>
    <n v="26.3"/>
    <n v="30.3"/>
    <n v="0"/>
    <n v="116310.59"/>
    <n v="20.922000149999999"/>
    <n v="2433450.1814265884"/>
  </r>
  <r>
    <d v="2015-01-25T00:00:00"/>
    <s v="Sunday"/>
    <x v="0"/>
    <x v="0"/>
    <n v="5"/>
    <s v="N"/>
    <s v="N"/>
    <n v="14.7"/>
    <n v="22"/>
    <n v="25.4"/>
    <n v="0"/>
    <n v="97959.46"/>
    <n v="16.5414177"/>
    <n v="1620388.3455264422"/>
  </r>
  <r>
    <d v="2015-01-26T00:00:00"/>
    <s v="Monday"/>
    <x v="0"/>
    <x v="0"/>
    <n v="5"/>
    <s v="N"/>
    <s v="Y"/>
    <n v="11.6"/>
    <n v="19.8"/>
    <n v="19.899999999999999"/>
    <n v="1"/>
    <n v="103769.48"/>
    <n v="16.9360128"/>
    <n v="1757441.2415293439"/>
  </r>
  <r>
    <d v="2015-01-27T00:00:00"/>
    <s v="Tuesday"/>
    <x v="0"/>
    <x v="0"/>
    <n v="5"/>
    <s v="N"/>
    <s v="N"/>
    <n v="11.7"/>
    <n v="19.100000000000001"/>
    <n v="17.7"/>
    <n v="0.6"/>
    <n v="118393.31"/>
    <n v="21.206288600000001"/>
    <n v="2510682.7001692662"/>
  </r>
  <r>
    <d v="2015-01-28T00:00:00"/>
    <s v="Wednesday"/>
    <x v="0"/>
    <x v="0"/>
    <n v="5"/>
    <s v="N"/>
    <s v="N"/>
    <n v="13.3"/>
    <n v="25.4"/>
    <n v="27"/>
    <n v="0"/>
    <n v="116763.72500000001"/>
    <n v="17.02383824"/>
    <n v="1987766.766699844"/>
  </r>
  <r>
    <d v="2015-01-29T00:00:00"/>
    <s v="Thursday"/>
    <x v="0"/>
    <x v="0"/>
    <n v="5"/>
    <s v="Y"/>
    <s v="N"/>
    <n v="12.8"/>
    <n v="22.2"/>
    <n v="28.9"/>
    <n v="0"/>
    <n v="119313.73"/>
    <n v="19.624827360000001"/>
    <n v="2341511.3529276527"/>
  </r>
  <r>
    <d v="2015-01-30T00:00:00"/>
    <s v="Friday"/>
    <x v="0"/>
    <x v="0"/>
    <n v="5"/>
    <s v="Y"/>
    <s v="N"/>
    <n v="13.1"/>
    <n v="21"/>
    <n v="27.6"/>
    <n v="0"/>
    <n v="121018.15"/>
    <n v="21.029356079999999"/>
    <n v="2544933.7684928519"/>
  </r>
  <r>
    <d v="2015-01-31T00:00:00"/>
    <s v="Saturday"/>
    <x v="0"/>
    <x v="0"/>
    <n v="5"/>
    <s v="Y"/>
    <s v="N"/>
    <n v="14.3"/>
    <n v="20.2"/>
    <n v="26.2"/>
    <n v="0"/>
    <n v="103822.97"/>
    <n v="16.538846729999999"/>
    <n v="1717112.187883388"/>
  </r>
  <r>
    <d v="2015-02-01T00:00:00"/>
    <s v="Sunday"/>
    <x v="1"/>
    <x v="0"/>
    <n v="6"/>
    <s v="Y"/>
    <s v="N"/>
    <n v="13.2"/>
    <n v="19"/>
    <n v="17.3"/>
    <n v="9.1999999999999993"/>
    <n v="100178.84"/>
    <n v="14.578844419999999"/>
    <n v="1460491.7225360726"/>
  </r>
  <r>
    <d v="2015-02-02T00:00:00"/>
    <s v="Monday"/>
    <x v="1"/>
    <x v="0"/>
    <n v="6"/>
    <s v="Y"/>
    <s v="N"/>
    <n v="13.5"/>
    <n v="21.1"/>
    <n v="23.9"/>
    <n v="3.8"/>
    <n v="118694.16"/>
    <n v="22.270032189999998"/>
    <n v="2643322.7639650102"/>
  </r>
  <r>
    <d v="2015-02-03T00:00:00"/>
    <s v="Tuesday"/>
    <x v="1"/>
    <x v="0"/>
    <n v="6"/>
    <s v="Y"/>
    <s v="N"/>
    <n v="16.100000000000001"/>
    <n v="20"/>
    <n v="22.7"/>
    <n v="0"/>
    <n v="122880.13"/>
    <n v="27.003832330000002"/>
    <n v="3318234.4272086034"/>
  </r>
  <r>
    <d v="2015-02-04T00:00:00"/>
    <s v="Wednesday"/>
    <x v="1"/>
    <x v="0"/>
    <n v="6"/>
    <s v="Y"/>
    <s v="N"/>
    <n v="14.8"/>
    <n v="19"/>
    <n v="21.2"/>
    <n v="0"/>
    <n v="117398.03"/>
    <n v="27.809134199999999"/>
    <n v="3264737.5710856258"/>
  </r>
  <r>
    <d v="2015-02-05T00:00:00"/>
    <s v="Thursday"/>
    <x v="1"/>
    <x v="0"/>
    <n v="6"/>
    <s v="Y"/>
    <s v="N"/>
    <n v="13.3"/>
    <n v="24.2"/>
    <n v="28.8"/>
    <n v="0"/>
    <n v="122279.425"/>
    <n v="31.384570740000001"/>
    <n v="3837687.2639590246"/>
  </r>
  <r>
    <d v="2015-02-06T00:00:00"/>
    <s v="Friday"/>
    <x v="1"/>
    <x v="0"/>
    <n v="6"/>
    <s v="Y"/>
    <s v="N"/>
    <n v="14.5"/>
    <n v="35.700000000000003"/>
    <n v="28.4"/>
    <n v="0"/>
    <n v="141837.005"/>
    <n v="38.840180269999998"/>
    <n v="5508974.8431568909"/>
  </r>
  <r>
    <d v="2015-02-07T00:00:00"/>
    <s v="Saturday"/>
    <x v="1"/>
    <x v="0"/>
    <n v="6"/>
    <s v="Y"/>
    <s v="N"/>
    <n v="18.8"/>
    <n v="35"/>
    <n v="16.100000000000001"/>
    <n v="0"/>
    <n v="132138.36499999999"/>
    <n v="28.761706780000001"/>
    <n v="3800524.9085186147"/>
  </r>
  <r>
    <d v="2015-02-08T00:00:00"/>
    <s v="Sunday"/>
    <x v="1"/>
    <x v="0"/>
    <n v="7"/>
    <s v="Y"/>
    <s v="N"/>
    <n v="18.899999999999999"/>
    <n v="21.5"/>
    <n v="16.600000000000001"/>
    <n v="0"/>
    <n v="112108.215"/>
    <n v="23.974106599999999"/>
    <n v="2687694.2971457187"/>
  </r>
  <r>
    <d v="2015-02-09T00:00:00"/>
    <s v="Monday"/>
    <x v="1"/>
    <x v="0"/>
    <n v="7"/>
    <s v="Y"/>
    <s v="N"/>
    <n v="13.6"/>
    <n v="28.3"/>
    <n v="28.6"/>
    <n v="0"/>
    <n v="126813.075"/>
    <n v="28.90913471"/>
    <n v="3666056.268164333"/>
  </r>
  <r>
    <d v="2015-02-10T00:00:00"/>
    <s v="Tuesday"/>
    <x v="1"/>
    <x v="0"/>
    <n v="7"/>
    <s v="Y"/>
    <s v="N"/>
    <n v="16.399999999999999"/>
    <n v="27.8"/>
    <n v="27.7"/>
    <n v="0"/>
    <n v="145948.565"/>
    <n v="37.522599980000003"/>
    <n v="5476369.6221500291"/>
  </r>
  <r>
    <d v="2015-02-11T00:00:00"/>
    <s v="Wednesday"/>
    <x v="1"/>
    <x v="0"/>
    <n v="7"/>
    <s v="Y"/>
    <s v="N"/>
    <n v="18.100000000000001"/>
    <n v="26.8"/>
    <n v="24.1"/>
    <n v="0"/>
    <n v="149322.85"/>
    <n v="32.655454300000002"/>
    <n v="4876205.5041207559"/>
  </r>
  <r>
    <d v="2015-02-12T00:00:00"/>
    <s v="Thursday"/>
    <x v="1"/>
    <x v="0"/>
    <n v="7"/>
    <s v="Y"/>
    <s v="N"/>
    <n v="17.8"/>
    <n v="21.9"/>
    <n v="23.8"/>
    <n v="0"/>
    <n v="131376.78"/>
    <n v="26.576634940000002"/>
    <n v="3491552.7216526936"/>
  </r>
  <r>
    <d v="2015-02-13T00:00:00"/>
    <s v="Friday"/>
    <x v="1"/>
    <x v="0"/>
    <n v="7"/>
    <s v="Y"/>
    <s v="N"/>
    <n v="16.100000000000001"/>
    <n v="32.4"/>
    <n v="14.9"/>
    <n v="0"/>
    <n v="136070.62"/>
    <n v="18.73697061"/>
    <n v="2549551.2078244779"/>
  </r>
  <r>
    <d v="2015-02-14T00:00:00"/>
    <s v="Saturday"/>
    <x v="1"/>
    <x v="0"/>
    <n v="7"/>
    <s v="Y"/>
    <s v="N"/>
    <n v="19"/>
    <n v="25.1"/>
    <n v="20.8"/>
    <n v="19.600000000000001"/>
    <n v="119692.02499999999"/>
    <n v="20.240103229999999"/>
    <n v="2422578.9418077404"/>
  </r>
  <r>
    <d v="2015-02-15T00:00:00"/>
    <s v="Sunday"/>
    <x v="1"/>
    <x v="0"/>
    <n v="8"/>
    <s v="Y"/>
    <s v="N"/>
    <n v="18.2"/>
    <n v="34.4"/>
    <n v="25.7"/>
    <n v="0.4"/>
    <n v="125287.71"/>
    <n v="24.584186939999999"/>
    <n v="3080096.4839245072"/>
  </r>
  <r>
    <d v="2015-02-16T00:00:00"/>
    <s v="Monday"/>
    <x v="1"/>
    <x v="0"/>
    <n v="8"/>
    <s v="Y"/>
    <s v="N"/>
    <n v="17.399999999999999"/>
    <n v="24.6"/>
    <n v="26.3"/>
    <n v="0"/>
    <n v="131832.63"/>
    <n v="31.9490406"/>
    <n v="4211926.0482747778"/>
  </r>
  <r>
    <d v="2015-02-17T00:00:00"/>
    <s v="Tuesday"/>
    <x v="1"/>
    <x v="0"/>
    <n v="8"/>
    <s v="Y"/>
    <s v="N"/>
    <n v="17.600000000000001"/>
    <n v="20.6"/>
    <n v="8.3000000000000007"/>
    <n v="0"/>
    <n v="127666.01"/>
    <n v="30.250149390000001"/>
    <n v="3861915.8745252336"/>
  </r>
  <r>
    <d v="2015-02-18T00:00:00"/>
    <s v="Wednesday"/>
    <x v="1"/>
    <x v="0"/>
    <n v="8"/>
    <s v="Y"/>
    <s v="N"/>
    <n v="17.7"/>
    <n v="21.2"/>
    <n v="7.8"/>
    <n v="0"/>
    <n v="125972.765"/>
    <n v="30.235792750000002"/>
    <n v="3808886.414684454"/>
  </r>
  <r>
    <d v="2015-02-19T00:00:00"/>
    <s v="Thursday"/>
    <x v="1"/>
    <x v="0"/>
    <n v="8"/>
    <s v="Y"/>
    <s v="N"/>
    <n v="18.2"/>
    <n v="26.9"/>
    <n v="24.7"/>
    <n v="0"/>
    <n v="139399.69"/>
    <n v="33.598960679999998"/>
    <n v="4683684.7031141892"/>
  </r>
  <r>
    <d v="2015-02-20T00:00:00"/>
    <s v="Friday"/>
    <x v="1"/>
    <x v="0"/>
    <n v="8"/>
    <s v="Y"/>
    <s v="N"/>
    <n v="17.399999999999999"/>
    <n v="25.3"/>
    <n v="24.7"/>
    <n v="0"/>
    <n v="139465.67499999999"/>
    <n v="33.538671530000002"/>
    <n v="4677493.4635347323"/>
  </r>
  <r>
    <d v="2015-02-21T00:00:00"/>
    <s v="Saturday"/>
    <x v="1"/>
    <x v="0"/>
    <n v="8"/>
    <s v="Y"/>
    <s v="N"/>
    <n v="18.100000000000001"/>
    <n v="36.1"/>
    <n v="20"/>
    <n v="0"/>
    <n v="136283.03"/>
    <n v="31.252819840000001"/>
    <n v="4259228.9838393154"/>
  </r>
  <r>
    <d v="2015-02-22T00:00:00"/>
    <s v="Sunday"/>
    <x v="1"/>
    <x v="0"/>
    <n v="9"/>
    <s v="Y"/>
    <s v="N"/>
    <n v="20.3"/>
    <n v="35.299999999999997"/>
    <n v="11.7"/>
    <n v="1.6"/>
    <n v="138016.35"/>
    <n v="32.40972721"/>
    <n v="4473072.2540198835"/>
  </r>
  <r>
    <d v="2015-02-23T00:00:00"/>
    <s v="Monday"/>
    <x v="1"/>
    <x v="0"/>
    <n v="9"/>
    <s v="Y"/>
    <s v="N"/>
    <n v="21.1"/>
    <n v="29.3"/>
    <n v="4.7"/>
    <n v="0"/>
    <n v="135255.815"/>
    <n v="28.417229129999999"/>
    <n v="3843595.4860198908"/>
  </r>
  <r>
    <d v="2015-02-24T00:00:00"/>
    <s v="Tuesday"/>
    <x v="1"/>
    <x v="0"/>
    <n v="9"/>
    <s v="Y"/>
    <s v="N"/>
    <n v="15.9"/>
    <n v="20.100000000000001"/>
    <n v="21.4"/>
    <n v="3.2"/>
    <n v="120263.515"/>
    <n v="26.559011900000002"/>
    <n v="3194080.1260208287"/>
  </r>
  <r>
    <d v="2015-02-25T00:00:00"/>
    <s v="Wednesday"/>
    <x v="1"/>
    <x v="0"/>
    <n v="9"/>
    <s v="Y"/>
    <s v="N"/>
    <n v="14"/>
    <n v="27"/>
    <n v="24.1"/>
    <n v="0"/>
    <n v="130062.755"/>
    <n v="33.323249590000003"/>
    <n v="4334113.6472280212"/>
  </r>
  <r>
    <d v="2015-02-26T00:00:00"/>
    <s v="Thursday"/>
    <x v="1"/>
    <x v="0"/>
    <n v="9"/>
    <s v="Y"/>
    <s v="N"/>
    <n v="16"/>
    <n v="23.2"/>
    <n v="18.5"/>
    <n v="0"/>
    <n v="131525.85500000001"/>
    <n v="39.086578340000003"/>
    <n v="5140895.6351929819"/>
  </r>
  <r>
    <d v="2015-02-27T00:00:00"/>
    <s v="Friday"/>
    <x v="1"/>
    <x v="0"/>
    <n v="9"/>
    <s v="Y"/>
    <s v="N"/>
    <n v="14.8"/>
    <n v="24.3"/>
    <n v="21.7"/>
    <n v="0"/>
    <n v="131069.4"/>
    <n v="36.339011550000002"/>
    <n v="4762932.4404515699"/>
  </r>
  <r>
    <d v="2015-02-28T00:00:00"/>
    <s v="Saturday"/>
    <x v="1"/>
    <x v="0"/>
    <n v="9"/>
    <s v="Y"/>
    <s v="N"/>
    <n v="17.899999999999999"/>
    <n v="32.299999999999997"/>
    <n v="6.9"/>
    <n v="0"/>
    <n v="116275.73"/>
    <n v="25.143130729999999"/>
    <n v="2923535.8801161828"/>
  </r>
  <r>
    <d v="2015-03-01T00:00:00"/>
    <s v="Sunday"/>
    <x v="2"/>
    <x v="0"/>
    <n v="10"/>
    <s v="Y"/>
    <s v="N"/>
    <n v="15.2"/>
    <n v="20.8"/>
    <n v="23.3"/>
    <n v="15.8"/>
    <n v="103462.78"/>
    <n v="24.58614815"/>
    <n v="2543751.2370908568"/>
  </r>
  <r>
    <d v="2015-03-02T00:00:00"/>
    <s v="Monday"/>
    <x v="2"/>
    <x v="0"/>
    <n v="10"/>
    <s v="Y"/>
    <s v="N"/>
    <n v="11.6"/>
    <n v="23"/>
    <n v="22"/>
    <n v="0"/>
    <n v="123301.83500000001"/>
    <n v="33.166526230000002"/>
    <n v="4089493.5447346326"/>
  </r>
  <r>
    <d v="2015-03-03T00:00:00"/>
    <s v="Tuesday"/>
    <x v="2"/>
    <x v="0"/>
    <n v="10"/>
    <s v="Y"/>
    <s v="N"/>
    <n v="15.5"/>
    <n v="22.7"/>
    <n v="21.2"/>
    <n v="0"/>
    <n v="126750.29"/>
    <n v="43.739457139999999"/>
    <n v="5543988.8769375701"/>
  </r>
  <r>
    <d v="2015-03-04T00:00:00"/>
    <s v="Wednesday"/>
    <x v="2"/>
    <x v="0"/>
    <n v="10"/>
    <s v="Y"/>
    <s v="N"/>
    <n v="15.4"/>
    <n v="23.5"/>
    <n v="23"/>
    <n v="0"/>
    <n v="120764.185"/>
    <n v="37.252483910000002"/>
    <n v="4498765.8586167637"/>
  </r>
  <r>
    <d v="2015-03-05T00:00:00"/>
    <s v="Thursday"/>
    <x v="2"/>
    <x v="0"/>
    <n v="10"/>
    <s v="Y"/>
    <s v="N"/>
    <n v="12.6"/>
    <n v="18.600000000000001"/>
    <n v="22.5"/>
    <n v="0.8"/>
    <n v="114967.345"/>
    <n v="25.322828099999999"/>
    <n v="2911298.3145483942"/>
  </r>
  <r>
    <d v="2015-03-06T00:00:00"/>
    <s v="Friday"/>
    <x v="2"/>
    <x v="0"/>
    <n v="10"/>
    <s v="Y"/>
    <s v="N"/>
    <n v="14.1"/>
    <n v="21.1"/>
    <n v="10.8"/>
    <n v="0.2"/>
    <n v="117053.75"/>
    <n v="27.750521689999999"/>
    <n v="3248302.6282708375"/>
  </r>
  <r>
    <d v="2015-03-07T00:00:00"/>
    <s v="Saturday"/>
    <x v="2"/>
    <x v="0"/>
    <n v="10"/>
    <s v="Y"/>
    <s v="N"/>
    <n v="15.4"/>
    <n v="22.6"/>
    <n v="10.8"/>
    <n v="0.2"/>
    <n v="108344.575"/>
    <n v="22.113214540000001"/>
    <n v="2395846.8312201207"/>
  </r>
  <r>
    <d v="2015-03-08T00:00:00"/>
    <s v="Sunday"/>
    <x v="2"/>
    <x v="0"/>
    <n v="11"/>
    <s v="Y"/>
    <s v="N"/>
    <n v="16.2"/>
    <n v="24.4"/>
    <n v="20.399999999999999"/>
    <n v="0"/>
    <n v="106348.78"/>
    <n v="20.57443413"/>
    <n v="2188065.9689158616"/>
  </r>
  <r>
    <d v="2015-03-09T00:00:00"/>
    <s v="Monday"/>
    <x v="2"/>
    <x v="0"/>
    <n v="11"/>
    <s v="Y"/>
    <s v="Y"/>
    <n v="14.4"/>
    <n v="23.8"/>
    <n v="18.600000000000001"/>
    <n v="0"/>
    <n v="108282.48"/>
    <n v="23.80806827"/>
    <n v="2577996.6762849092"/>
  </r>
  <r>
    <d v="2015-03-10T00:00:00"/>
    <s v="Tuesday"/>
    <x v="2"/>
    <x v="0"/>
    <n v="11"/>
    <s v="Y"/>
    <s v="N"/>
    <n v="16.2"/>
    <n v="21.7"/>
    <n v="22.1"/>
    <n v="0"/>
    <n v="125828.53"/>
    <n v="31.763749180000001"/>
    <n v="3996785.8666081056"/>
  </r>
  <r>
    <d v="2015-03-11T00:00:00"/>
    <s v="Wednesday"/>
    <x v="2"/>
    <x v="0"/>
    <n v="11"/>
    <s v="Y"/>
    <s v="N"/>
    <n v="11.2"/>
    <n v="23.8"/>
    <n v="22.3"/>
    <n v="0"/>
    <n v="124418.41499999999"/>
    <n v="33.59649288"/>
    <n v="4180022.3936883849"/>
  </r>
  <r>
    <d v="2015-03-12T00:00:00"/>
    <s v="Thursday"/>
    <x v="2"/>
    <x v="0"/>
    <n v="11"/>
    <s v="Y"/>
    <s v="N"/>
    <n v="13"/>
    <n v="19.899999999999999"/>
    <n v="18.7"/>
    <n v="0"/>
    <n v="121683.65"/>
    <n v="26.040505889999999"/>
    <n v="3168703.8045416982"/>
  </r>
  <r>
    <d v="2015-03-13T00:00:00"/>
    <s v="Friday"/>
    <x v="2"/>
    <x v="0"/>
    <n v="11"/>
    <s v="Y"/>
    <s v="N"/>
    <n v="14.4"/>
    <n v="20.399999999999999"/>
    <n v="21.2"/>
    <n v="0"/>
    <n v="120929.815"/>
    <n v="24.195363230000002"/>
    <n v="2925940.7992617027"/>
  </r>
  <r>
    <d v="2015-03-14T00:00:00"/>
    <s v="Saturday"/>
    <x v="2"/>
    <x v="0"/>
    <n v="11"/>
    <s v="Y"/>
    <s v="N"/>
    <n v="9.4"/>
    <n v="30.1"/>
    <n v="20"/>
    <n v="0"/>
    <n v="108738.82"/>
    <n v="17.394529559999999"/>
    <n v="1891460.6188095191"/>
  </r>
  <r>
    <d v="2015-03-15T00:00:00"/>
    <s v="Sunday"/>
    <x v="2"/>
    <x v="0"/>
    <n v="12"/>
    <s v="Y"/>
    <s v="N"/>
    <n v="13.1"/>
    <n v="18.3"/>
    <n v="17.5"/>
    <n v="2.2000000000000002"/>
    <n v="100170.295"/>
    <n v="14.373099399999999"/>
    <n v="1439757.606962323"/>
  </r>
  <r>
    <d v="2015-03-16T00:00:00"/>
    <s v="Monday"/>
    <x v="2"/>
    <x v="0"/>
    <n v="12"/>
    <s v="Y"/>
    <s v="N"/>
    <n v="10.5"/>
    <n v="25.5"/>
    <n v="14.5"/>
    <n v="0"/>
    <n v="123787.075"/>
    <n v="22.66079993"/>
    <n v="2805114.1404949045"/>
  </r>
  <r>
    <d v="2015-03-17T00:00:00"/>
    <s v="Tuesday"/>
    <x v="2"/>
    <x v="0"/>
    <n v="12"/>
    <s v="Y"/>
    <s v="N"/>
    <n v="13"/>
    <n v="26.2"/>
    <n v="4.8"/>
    <n v="0"/>
    <n v="125600.86"/>
    <n v="21.38556947"/>
    <n v="2686045.9170217444"/>
  </r>
  <r>
    <d v="2015-03-18T00:00:00"/>
    <s v="Wednesday"/>
    <x v="2"/>
    <x v="0"/>
    <n v="12"/>
    <s v="Y"/>
    <s v="N"/>
    <n v="17.8"/>
    <n v="24.4"/>
    <n v="9.4"/>
    <n v="1.4"/>
    <n v="127975.815"/>
    <n v="24.43863773"/>
    <n v="3127554.5809864998"/>
  </r>
  <r>
    <d v="2015-03-19T00:00:00"/>
    <s v="Thursday"/>
    <x v="2"/>
    <x v="0"/>
    <n v="12"/>
    <s v="Y"/>
    <s v="N"/>
    <n v="16.5"/>
    <n v="33.5"/>
    <n v="15.1"/>
    <n v="0"/>
    <n v="128319.45"/>
    <n v="24.568240979999999"/>
    <n v="3152583.1700210609"/>
  </r>
  <r>
    <d v="2015-03-20T00:00:00"/>
    <s v="Friday"/>
    <x v="2"/>
    <x v="0"/>
    <n v="12"/>
    <s v="Y"/>
    <s v="N"/>
    <n v="14.2"/>
    <n v="19.600000000000001"/>
    <n v="19.899999999999999"/>
    <n v="0"/>
    <n v="119491.32"/>
    <n v="24.06816285"/>
    <n v="2875936.5489214621"/>
  </r>
  <r>
    <d v="2015-03-21T00:00:00"/>
    <s v="Saturday"/>
    <x v="2"/>
    <x v="0"/>
    <n v="12"/>
    <s v="Y"/>
    <s v="N"/>
    <n v="11.9"/>
    <n v="22.7"/>
    <n v="20.8"/>
    <n v="0"/>
    <n v="106754.8"/>
    <n v="20.473714609999998"/>
    <n v="2185667.3084476278"/>
  </r>
  <r>
    <d v="2015-03-22T00:00:00"/>
    <s v="Sunday"/>
    <x v="2"/>
    <x v="0"/>
    <n v="13"/>
    <s v="Y"/>
    <s v="N"/>
    <n v="11.3"/>
    <n v="28.8"/>
    <n v="19.899999999999999"/>
    <n v="0"/>
    <n v="106555.03"/>
    <n v="18.918695589999999"/>
    <n v="2015882.1761533176"/>
  </r>
  <r>
    <d v="2015-03-23T00:00:00"/>
    <s v="Monday"/>
    <x v="2"/>
    <x v="0"/>
    <n v="13"/>
    <s v="Y"/>
    <s v="N"/>
    <n v="13.6"/>
    <n v="27"/>
    <n v="3.9"/>
    <n v="0"/>
    <n v="122810.05"/>
    <n v="26.68562798"/>
    <n v="3277263.3065051991"/>
  </r>
  <r>
    <d v="2015-03-24T00:00:00"/>
    <s v="Tuesday"/>
    <x v="2"/>
    <x v="0"/>
    <n v="13"/>
    <s v="Y"/>
    <s v="N"/>
    <n v="12.6"/>
    <n v="15.3"/>
    <n v="3.8"/>
    <n v="1.4"/>
    <n v="123234.935"/>
    <n v="34.05849946"/>
    <n v="4197196.9671506351"/>
  </r>
  <r>
    <d v="2015-03-25T00:00:00"/>
    <s v="Wednesday"/>
    <x v="2"/>
    <x v="0"/>
    <n v="13"/>
    <s v="Y"/>
    <s v="N"/>
    <n v="13"/>
    <n v="20.399999999999999"/>
    <n v="13.8"/>
    <n v="0.4"/>
    <n v="122268.86"/>
    <n v="28.548754240000001"/>
    <n v="3490623.6353449663"/>
  </r>
  <r>
    <d v="2015-03-26T00:00:00"/>
    <s v="Thursday"/>
    <x v="2"/>
    <x v="0"/>
    <n v="13"/>
    <s v="Y"/>
    <s v="N"/>
    <n v="9.8000000000000007"/>
    <n v="18"/>
    <n v="9.9"/>
    <n v="0.4"/>
    <n v="121998.2"/>
    <n v="21.971362899999999"/>
    <n v="2680466.7253467799"/>
  </r>
  <r>
    <d v="2015-03-27T00:00:00"/>
    <s v="Friday"/>
    <x v="2"/>
    <x v="0"/>
    <n v="13"/>
    <s v="N"/>
    <s v="N"/>
    <n v="11.6"/>
    <n v="18.100000000000001"/>
    <n v="11.2"/>
    <n v="0.2"/>
    <n v="122346.33500000001"/>
    <n v="25.771600379999999"/>
    <n v="3153060.8535776073"/>
  </r>
  <r>
    <d v="2015-03-28T00:00:00"/>
    <s v="Saturday"/>
    <x v="2"/>
    <x v="0"/>
    <n v="13"/>
    <s v="N"/>
    <s v="N"/>
    <n v="12.7"/>
    <n v="19.100000000000001"/>
    <n v="14.4"/>
    <n v="0"/>
    <n v="112187.715"/>
    <n v="29.271368689999999"/>
    <n v="3283887.9682536433"/>
  </r>
  <r>
    <d v="2015-03-29T00:00:00"/>
    <s v="Sunday"/>
    <x v="2"/>
    <x v="0"/>
    <n v="14"/>
    <s v="N"/>
    <s v="N"/>
    <n v="8.5"/>
    <n v="22.7"/>
    <n v="18.600000000000001"/>
    <n v="0"/>
    <n v="106418.66499999999"/>
    <n v="24.672716350000002"/>
    <n v="2625637.5358906728"/>
  </r>
  <r>
    <d v="2015-03-30T00:00:00"/>
    <s v="Monday"/>
    <x v="2"/>
    <x v="0"/>
    <n v="14"/>
    <s v="N"/>
    <s v="N"/>
    <n v="10.6"/>
    <n v="23.1"/>
    <n v="18.100000000000001"/>
    <n v="0"/>
    <n v="123061.87"/>
    <n v="33.750362699999997"/>
    <n v="4153382.7470402485"/>
  </r>
  <r>
    <d v="2015-03-31T00:00:00"/>
    <s v="Tuesday"/>
    <x v="2"/>
    <x v="0"/>
    <n v="14"/>
    <s v="N"/>
    <s v="N"/>
    <n v="11.2"/>
    <n v="25.3"/>
    <n v="18.100000000000001"/>
    <n v="0"/>
    <n v="125795.325"/>
    <n v="31.836569579999999"/>
    <n v="4004891.6172012133"/>
  </r>
  <r>
    <d v="2015-04-01T00:00:00"/>
    <s v="Wednesday"/>
    <x v="3"/>
    <x v="0"/>
    <n v="14"/>
    <s v="N"/>
    <s v="N"/>
    <n v="13.3"/>
    <n v="29"/>
    <n v="10.7"/>
    <n v="0"/>
    <n v="122042.265"/>
    <n v="26.167805860000001"/>
    <n v="3193578.2972346731"/>
  </r>
  <r>
    <d v="2015-04-02T00:00:00"/>
    <s v="Thursday"/>
    <x v="3"/>
    <x v="0"/>
    <n v="14"/>
    <s v="N"/>
    <s v="N"/>
    <n v="12.8"/>
    <n v="17.2"/>
    <n v="17.5"/>
    <n v="0.2"/>
    <n v="113838.41"/>
    <n v="23.46025058"/>
    <n v="2670677.6242287778"/>
  </r>
  <r>
    <d v="2015-04-03T00:00:00"/>
    <s v="Friday"/>
    <x v="3"/>
    <x v="0"/>
    <n v="14"/>
    <s v="N"/>
    <s v="Y"/>
    <n v="8"/>
    <n v="20.9"/>
    <n v="17.399999999999999"/>
    <n v="0"/>
    <n v="98891.06"/>
    <n v="20.9393785"/>
    <n v="2070717.3356062099"/>
  </r>
  <r>
    <d v="2015-04-04T00:00:00"/>
    <s v="Saturday"/>
    <x v="3"/>
    <x v="0"/>
    <n v="14"/>
    <s v="N"/>
    <s v="Y"/>
    <n v="8.5"/>
    <n v="23.5"/>
    <n v="16.2"/>
    <n v="0"/>
    <n v="103999.17"/>
    <n v="23.188056169999999"/>
    <n v="2411538.5955933789"/>
  </r>
  <r>
    <d v="2015-04-05T00:00:00"/>
    <s v="Sunday"/>
    <x v="3"/>
    <x v="0"/>
    <n v="15"/>
    <s v="N"/>
    <s v="N"/>
    <n v="10.199999999999999"/>
    <n v="18.5"/>
    <n v="9.8000000000000007"/>
    <n v="0"/>
    <n v="103685.45"/>
    <n v="20.508650379999999"/>
    <n v="2126448.643542971"/>
  </r>
  <r>
    <d v="2015-04-06T00:00:00"/>
    <s v="Monday"/>
    <x v="3"/>
    <x v="0"/>
    <n v="15"/>
    <s v="N"/>
    <s v="Y"/>
    <n v="11.2"/>
    <n v="18.399999999999999"/>
    <n v="13"/>
    <n v="0"/>
    <n v="107383.37"/>
    <n v="17.04855264"/>
    <n v="1830731.0361055967"/>
  </r>
  <r>
    <d v="2015-04-07T00:00:00"/>
    <s v="Tuesday"/>
    <x v="3"/>
    <x v="0"/>
    <n v="15"/>
    <s v="N"/>
    <s v="N"/>
    <n v="12.4"/>
    <n v="17.3"/>
    <n v="3.9"/>
    <n v="0"/>
    <n v="120235.505"/>
    <n v="21.359459990000001"/>
    <n v="2568165.4584249454"/>
  </r>
  <r>
    <d v="2015-04-08T00:00:00"/>
    <s v="Wednesday"/>
    <x v="3"/>
    <x v="0"/>
    <n v="15"/>
    <s v="N"/>
    <s v="N"/>
    <n v="13.3"/>
    <n v="17.7"/>
    <n v="12.6"/>
    <n v="5.6"/>
    <n v="122129.77499999999"/>
    <n v="25.208016520000001"/>
    <n v="3078649.3857838828"/>
  </r>
  <r>
    <d v="2015-04-09T00:00:00"/>
    <s v="Thursday"/>
    <x v="3"/>
    <x v="0"/>
    <n v="15"/>
    <s v="N"/>
    <s v="N"/>
    <n v="8.6999999999999993"/>
    <n v="19.100000000000001"/>
    <n v="10.9"/>
    <n v="0"/>
    <n v="123990.76"/>
    <n v="25.207800370000001"/>
    <n v="3125534.3258045814"/>
  </r>
  <r>
    <d v="2015-04-10T00:00:00"/>
    <s v="Friday"/>
    <x v="3"/>
    <x v="0"/>
    <n v="15"/>
    <s v="N"/>
    <s v="N"/>
    <n v="8.6"/>
    <n v="18.7"/>
    <n v="15.9"/>
    <n v="0"/>
    <n v="121753.11500000001"/>
    <n v="25.677110800000001"/>
    <n v="3126268.2241001423"/>
  </r>
  <r>
    <d v="2015-04-11T00:00:00"/>
    <s v="Saturday"/>
    <x v="3"/>
    <x v="0"/>
    <n v="15"/>
    <s v="N"/>
    <s v="N"/>
    <n v="11.6"/>
    <n v="23.7"/>
    <n v="14.9"/>
    <n v="0"/>
    <n v="110034.16499999999"/>
    <n v="23.05591231"/>
    <n v="2536938.059344071"/>
  </r>
  <r>
    <d v="2015-04-12T00:00:00"/>
    <s v="Sunday"/>
    <x v="3"/>
    <x v="0"/>
    <n v="16"/>
    <s v="N"/>
    <s v="N"/>
    <n v="12.1"/>
    <n v="18.3"/>
    <n v="13.4"/>
    <n v="0"/>
    <n v="103760.22500000001"/>
    <n v="22.053037190000001"/>
    <n v="2288228.100767768"/>
  </r>
  <r>
    <d v="2015-04-13T00:00:00"/>
    <s v="Monday"/>
    <x v="3"/>
    <x v="0"/>
    <n v="16"/>
    <s v="N"/>
    <s v="N"/>
    <n v="7.3"/>
    <n v="19.100000000000001"/>
    <n v="14.9"/>
    <n v="0"/>
    <n v="125107.78"/>
    <n v="29.408289079999999"/>
    <n v="3679205.7603970421"/>
  </r>
  <r>
    <d v="2015-04-14T00:00:00"/>
    <s v="Tuesday"/>
    <x v="3"/>
    <x v="0"/>
    <n v="16"/>
    <s v="Y"/>
    <s v="N"/>
    <n v="10.5"/>
    <n v="24.7"/>
    <n v="8.4"/>
    <n v="1.6"/>
    <n v="127793.38"/>
    <n v="30.995175629999999"/>
    <n v="3960978.2574513294"/>
  </r>
  <r>
    <d v="2015-04-15T00:00:00"/>
    <s v="Wednesday"/>
    <x v="3"/>
    <x v="0"/>
    <n v="16"/>
    <s v="Y"/>
    <s v="N"/>
    <n v="13.9"/>
    <n v="27.6"/>
    <n v="12.8"/>
    <n v="2.4"/>
    <n v="126673.935"/>
    <n v="31.090558479999999"/>
    <n v="3938363.3840092188"/>
  </r>
  <r>
    <d v="2015-04-16T00:00:00"/>
    <s v="Thursday"/>
    <x v="3"/>
    <x v="0"/>
    <n v="16"/>
    <s v="Y"/>
    <s v="N"/>
    <n v="15.6"/>
    <n v="17.8"/>
    <n v="10.9"/>
    <n v="0"/>
    <n v="126937.94"/>
    <n v="40.68150885"/>
    <n v="5164026.9295107694"/>
  </r>
  <r>
    <d v="2015-04-17T00:00:00"/>
    <s v="Friday"/>
    <x v="3"/>
    <x v="0"/>
    <n v="16"/>
    <s v="Y"/>
    <s v="N"/>
    <n v="10.1"/>
    <n v="17.100000000000001"/>
    <n v="7.5"/>
    <n v="0"/>
    <n v="131031.41499999999"/>
    <n v="33.987504819999998"/>
    <n v="4453430.8488839194"/>
  </r>
  <r>
    <d v="2015-04-18T00:00:00"/>
    <s v="Saturday"/>
    <x v="3"/>
    <x v="0"/>
    <n v="16"/>
    <s v="Y"/>
    <s v="N"/>
    <n v="13.5"/>
    <n v="21.9"/>
    <n v="9.9"/>
    <n v="3.6"/>
    <n v="109763.985"/>
    <n v="26.14012894"/>
    <n v="2869244.7208682261"/>
  </r>
  <r>
    <d v="2015-04-19T00:00:00"/>
    <s v="Sunday"/>
    <x v="3"/>
    <x v="0"/>
    <n v="17"/>
    <s v="Y"/>
    <s v="N"/>
    <n v="9.6999999999999993"/>
    <n v="14.7"/>
    <n v="11"/>
    <n v="6.4"/>
    <n v="107160.54"/>
    <n v="24.540694439999999"/>
    <n v="2629794.0681653973"/>
  </r>
  <r>
    <d v="2015-04-20T00:00:00"/>
    <s v="Monday"/>
    <x v="3"/>
    <x v="0"/>
    <n v="17"/>
    <s v="Y"/>
    <s v="N"/>
    <n v="7"/>
    <n v="16.2"/>
    <n v="12.7"/>
    <n v="1.4"/>
    <n v="126696.19"/>
    <n v="33.677175830000003"/>
    <n v="4266769.8676210884"/>
  </r>
  <r>
    <d v="2015-04-21T00:00:00"/>
    <s v="Tuesday"/>
    <x v="3"/>
    <x v="0"/>
    <n v="17"/>
    <s v="Y"/>
    <s v="N"/>
    <n v="6.5"/>
    <n v="17.7"/>
    <n v="13.8"/>
    <n v="0"/>
    <n v="127973.58500000001"/>
    <n v="30.473156899999999"/>
    <n v="3899759.1347604864"/>
  </r>
  <r>
    <d v="2015-04-22T00:00:00"/>
    <s v="Wednesday"/>
    <x v="3"/>
    <x v="0"/>
    <n v="17"/>
    <s v="Y"/>
    <s v="N"/>
    <n v="9.1"/>
    <n v="19.5"/>
    <n v="7.1"/>
    <n v="0"/>
    <n v="128598.495"/>
    <n v="36.695283570000001"/>
    <n v="4718958.2407002272"/>
  </r>
  <r>
    <d v="2015-04-23T00:00:00"/>
    <s v="Thursday"/>
    <x v="3"/>
    <x v="0"/>
    <n v="17"/>
    <s v="Y"/>
    <s v="N"/>
    <n v="12.2"/>
    <n v="19.2"/>
    <n v="7.5"/>
    <n v="0"/>
    <n v="126483.80499999999"/>
    <n v="35.422484740000002"/>
    <n v="4480370.6524696359"/>
  </r>
  <r>
    <d v="2015-04-24T00:00:00"/>
    <s v="Friday"/>
    <x v="3"/>
    <x v="0"/>
    <n v="17"/>
    <s v="Y"/>
    <s v="N"/>
    <n v="14.4"/>
    <n v="21.1"/>
    <n v="7.8"/>
    <n v="0"/>
    <n v="126230.785"/>
    <n v="36.497936299999999"/>
    <n v="4607163.1500289952"/>
  </r>
  <r>
    <d v="2015-04-25T00:00:00"/>
    <s v="Saturday"/>
    <x v="3"/>
    <x v="0"/>
    <n v="17"/>
    <s v="Y"/>
    <s v="Y"/>
    <n v="11.6"/>
    <n v="15"/>
    <n v="3.5"/>
    <n v="3"/>
    <n v="111803.625"/>
    <n v="25.97830858"/>
    <n v="2904469.0706126024"/>
  </r>
  <r>
    <d v="2015-04-26T00:00:00"/>
    <s v="Sunday"/>
    <x v="3"/>
    <x v="0"/>
    <n v="18"/>
    <s v="Y"/>
    <s v="N"/>
    <n v="10.4"/>
    <n v="15.4"/>
    <n v="5.9"/>
    <n v="7"/>
    <n v="108217.82"/>
    <n v="28.955419760000002"/>
    <n v="3133492.4036121238"/>
  </r>
  <r>
    <d v="2015-04-27T00:00:00"/>
    <s v="Monday"/>
    <x v="3"/>
    <x v="0"/>
    <n v="18"/>
    <s v="Y"/>
    <s v="N"/>
    <n v="10.5"/>
    <n v="15.1"/>
    <n v="8.3000000000000007"/>
    <n v="4"/>
    <n v="127855.22"/>
    <n v="48.673068360000002"/>
    <n v="6223105.8632428395"/>
  </r>
  <r>
    <d v="2015-04-28T00:00:00"/>
    <s v="Tuesday"/>
    <x v="3"/>
    <x v="0"/>
    <n v="18"/>
    <s v="Y"/>
    <s v="N"/>
    <n v="10.1"/>
    <n v="16"/>
    <n v="8.9"/>
    <n v="1.6"/>
    <n v="132642.14000000001"/>
    <n v="46.268034399999998"/>
    <n v="6137091.0964096161"/>
  </r>
  <r>
    <d v="2015-04-29T00:00:00"/>
    <s v="Wednesday"/>
    <x v="3"/>
    <x v="0"/>
    <n v="18"/>
    <s v="Y"/>
    <s v="N"/>
    <n v="7.4"/>
    <n v="17.100000000000001"/>
    <n v="12.6"/>
    <n v="0"/>
    <n v="132814.61499999999"/>
    <n v="39.829820890000001"/>
    <n v="5289982.3270243071"/>
  </r>
  <r>
    <d v="2015-04-30T00:00:00"/>
    <s v="Thursday"/>
    <x v="3"/>
    <x v="0"/>
    <n v="18"/>
    <s v="Y"/>
    <s v="N"/>
    <n v="6.4"/>
    <n v="19.600000000000001"/>
    <n v="12.3"/>
    <n v="0"/>
    <n v="132669.57999999999"/>
    <n v="39.092652309999998"/>
    <n v="5186405.7630537292"/>
  </r>
  <r>
    <d v="2015-05-01T00:00:00"/>
    <s v="Friday"/>
    <x v="4"/>
    <x v="0"/>
    <n v="18"/>
    <s v="Y"/>
    <s v="N"/>
    <n v="7.9"/>
    <n v="23.1"/>
    <n v="12.1"/>
    <n v="0"/>
    <n v="126304.44500000001"/>
    <n v="47.474462099999997"/>
    <n v="5996235.5872140341"/>
  </r>
  <r>
    <d v="2015-05-02T00:00:00"/>
    <s v="Saturday"/>
    <x v="4"/>
    <x v="0"/>
    <n v="18"/>
    <s v="Y"/>
    <s v="N"/>
    <n v="11.6"/>
    <n v="22.2"/>
    <n v="6.1"/>
    <n v="0"/>
    <n v="108487.97500000001"/>
    <n v="25.852039900000001"/>
    <n v="2804635.4583702027"/>
  </r>
  <r>
    <d v="2015-05-03T00:00:00"/>
    <s v="Sunday"/>
    <x v="4"/>
    <x v="0"/>
    <n v="19"/>
    <s v="Y"/>
    <s v="N"/>
    <n v="9.6999999999999993"/>
    <n v="18.2"/>
    <n v="11.2"/>
    <n v="0"/>
    <n v="109233.34"/>
    <n v="30.627063069999998"/>
    <n v="3345496.3935267534"/>
  </r>
  <r>
    <d v="2015-05-04T00:00:00"/>
    <s v="Monday"/>
    <x v="4"/>
    <x v="0"/>
    <n v="19"/>
    <s v="Y"/>
    <s v="N"/>
    <n v="7.5"/>
    <n v="22.3"/>
    <n v="11.6"/>
    <n v="0"/>
    <n v="122375.47"/>
    <n v="28.803037939999999"/>
    <n v="3524785.3053353317"/>
  </r>
  <r>
    <d v="2015-05-05T00:00:00"/>
    <s v="Tuesday"/>
    <x v="4"/>
    <x v="0"/>
    <n v="19"/>
    <s v="Y"/>
    <s v="N"/>
    <n v="9.1999999999999993"/>
    <n v="18.100000000000001"/>
    <n v="7.1"/>
    <n v="0.6"/>
    <n v="123734.86500000001"/>
    <n v="27.383343969999999"/>
    <n v="3388274.3693765141"/>
  </r>
  <r>
    <d v="2015-05-06T00:00:00"/>
    <s v="Wednesday"/>
    <x v="4"/>
    <x v="0"/>
    <n v="19"/>
    <s v="Y"/>
    <s v="N"/>
    <n v="9.5"/>
    <n v="16.2"/>
    <n v="7.6"/>
    <n v="1.4"/>
    <n v="129121.86"/>
    <n v="26.022589379999999"/>
    <n v="3360085.1427618465"/>
  </r>
  <r>
    <d v="2015-05-07T00:00:00"/>
    <s v="Thursday"/>
    <x v="4"/>
    <x v="0"/>
    <n v="19"/>
    <s v="Y"/>
    <s v="N"/>
    <n v="10.3"/>
    <n v="15.6"/>
    <n v="6.9"/>
    <n v="2.2000000000000002"/>
    <n v="131237.185"/>
    <n v="29.082030029999999"/>
    <n v="3816643.7552226651"/>
  </r>
  <r>
    <d v="2015-05-08T00:00:00"/>
    <s v="Friday"/>
    <x v="4"/>
    <x v="0"/>
    <n v="19"/>
    <s v="Y"/>
    <s v="N"/>
    <n v="10.5"/>
    <n v="15.9"/>
    <n v="5.9"/>
    <n v="0.2"/>
    <n v="131138.73000000001"/>
    <n v="29.075609050000001"/>
    <n v="3812938.444793507"/>
  </r>
  <r>
    <d v="2015-05-09T00:00:00"/>
    <s v="Saturday"/>
    <x v="4"/>
    <x v="0"/>
    <n v="19"/>
    <s v="Y"/>
    <s v="N"/>
    <n v="12.8"/>
    <n v="18.7"/>
    <n v="7.3"/>
    <n v="0"/>
    <n v="108377.05"/>
    <n v="19.602360470000001"/>
    <n v="2124446.0007752138"/>
  </r>
  <r>
    <d v="2015-05-10T00:00:00"/>
    <s v="Sunday"/>
    <x v="4"/>
    <x v="0"/>
    <n v="20"/>
    <s v="Y"/>
    <s v="N"/>
    <n v="12.8"/>
    <n v="16.600000000000001"/>
    <n v="5.9"/>
    <n v="8.6"/>
    <n v="103811.28"/>
    <n v="13.279840760000001"/>
    <n v="1378597.2674917728"/>
  </r>
  <r>
    <d v="2015-05-11T00:00:00"/>
    <s v="Monday"/>
    <x v="4"/>
    <x v="0"/>
    <n v="20"/>
    <s v="Y"/>
    <s v="N"/>
    <n v="12.4"/>
    <n v="15.9"/>
    <n v="7.9"/>
    <n v="2.6"/>
    <n v="123740.245"/>
    <n v="28.475489379999999"/>
    <n v="3523564.032376098"/>
  </r>
  <r>
    <d v="2015-05-12T00:00:00"/>
    <s v="Tuesday"/>
    <x v="4"/>
    <x v="0"/>
    <n v="20"/>
    <s v="Y"/>
    <s v="N"/>
    <n v="12.8"/>
    <n v="17.399999999999999"/>
    <n v="5.9"/>
    <n v="0"/>
    <n v="129312.58"/>
    <n v="28.355358970000001"/>
    <n v="3666704.6252368428"/>
  </r>
  <r>
    <d v="2015-05-13T00:00:00"/>
    <s v="Wednesday"/>
    <x v="4"/>
    <x v="0"/>
    <n v="20"/>
    <s v="Y"/>
    <s v="N"/>
    <n v="6.3"/>
    <n v="12.8"/>
    <n v="8.6999999999999993"/>
    <n v="6.8"/>
    <n v="136903.26999999999"/>
    <n v="33.602901799999998"/>
    <n v="4600347.1379088853"/>
  </r>
  <r>
    <d v="2015-05-14T00:00:00"/>
    <s v="Thursday"/>
    <x v="4"/>
    <x v="0"/>
    <n v="20"/>
    <s v="Y"/>
    <s v="N"/>
    <n v="7.3"/>
    <n v="14.6"/>
    <n v="6.7"/>
    <n v="4.4000000000000004"/>
    <n v="135217.65"/>
    <n v="36.084976089999998"/>
    <n v="4879325.6671959879"/>
  </r>
  <r>
    <d v="2015-05-15T00:00:00"/>
    <s v="Friday"/>
    <x v="4"/>
    <x v="0"/>
    <n v="20"/>
    <s v="Y"/>
    <s v="N"/>
    <n v="11.5"/>
    <n v="14.5"/>
    <n v="6.2"/>
    <n v="1.8"/>
    <n v="135172.41"/>
    <n v="32.888201889999998"/>
    <n v="4445577.5100378543"/>
  </r>
  <r>
    <d v="2015-05-16T00:00:00"/>
    <s v="Saturday"/>
    <x v="4"/>
    <x v="0"/>
    <n v="20"/>
    <s v="Y"/>
    <s v="N"/>
    <n v="11.3"/>
    <n v="16.2"/>
    <n v="10.4"/>
    <n v="0"/>
    <n v="117136.63"/>
    <n v="35.11935553"/>
    <n v="4113762.9545560642"/>
  </r>
  <r>
    <d v="2015-05-17T00:00:00"/>
    <s v="Sunday"/>
    <x v="4"/>
    <x v="0"/>
    <n v="21"/>
    <s v="Y"/>
    <s v="N"/>
    <n v="7.4"/>
    <n v="20.5"/>
    <n v="10.3"/>
    <n v="0"/>
    <n v="111897.08500000001"/>
    <n v="30.547599470000002"/>
    <n v="3418187.3344405452"/>
  </r>
  <r>
    <d v="2015-05-18T00:00:00"/>
    <s v="Monday"/>
    <x v="4"/>
    <x v="0"/>
    <n v="21"/>
    <s v="Y"/>
    <s v="N"/>
    <n v="7.2"/>
    <n v="20.399999999999999"/>
    <n v="10.199999999999999"/>
    <n v="0"/>
    <n v="127524.8"/>
    <n v="39.33371288"/>
    <n v="5016023.8682794245"/>
  </r>
  <r>
    <d v="2015-05-19T00:00:00"/>
    <s v="Tuesday"/>
    <x v="4"/>
    <x v="0"/>
    <n v="21"/>
    <s v="Y"/>
    <s v="N"/>
    <n v="9.9"/>
    <n v="16.2"/>
    <n v="3.2"/>
    <n v="0"/>
    <n v="133235.48000000001"/>
    <n v="34.038317739999997"/>
    <n v="4535111.6024814155"/>
  </r>
  <r>
    <d v="2015-05-20T00:00:00"/>
    <s v="Wednesday"/>
    <x v="4"/>
    <x v="0"/>
    <n v="21"/>
    <s v="Y"/>
    <s v="N"/>
    <n v="13.6"/>
    <n v="18.100000000000001"/>
    <n v="6"/>
    <n v="2.4"/>
    <n v="127522.71"/>
    <n v="30.976086030000001"/>
    <n v="3950154.4357387414"/>
  </r>
  <r>
    <d v="2015-05-21T00:00:00"/>
    <s v="Thursday"/>
    <x v="4"/>
    <x v="0"/>
    <n v="21"/>
    <s v="Y"/>
    <s v="N"/>
    <n v="10.3"/>
    <n v="13.6"/>
    <n v="3.5"/>
    <n v="6.2"/>
    <n v="135361.19500000001"/>
    <n v="35.621998429999998"/>
    <n v="4821836.2757729236"/>
  </r>
  <r>
    <d v="2015-05-22T00:00:00"/>
    <s v="Friday"/>
    <x v="4"/>
    <x v="0"/>
    <n v="21"/>
    <s v="Y"/>
    <s v="N"/>
    <n v="9.1"/>
    <n v="14.1"/>
    <n v="6.7"/>
    <n v="0.4"/>
    <n v="133422.46"/>
    <n v="34.614105330000001"/>
    <n v="4618299.0838277116"/>
  </r>
  <r>
    <d v="2015-05-23T00:00:00"/>
    <s v="Saturday"/>
    <x v="4"/>
    <x v="0"/>
    <n v="21"/>
    <s v="Y"/>
    <s v="N"/>
    <n v="10.4"/>
    <n v="13.3"/>
    <n v="7.7"/>
    <n v="0"/>
    <n v="119331.85"/>
    <n v="31.22698432"/>
    <n v="3726373.8088265923"/>
  </r>
  <r>
    <d v="2015-05-24T00:00:00"/>
    <s v="Sunday"/>
    <x v="4"/>
    <x v="0"/>
    <n v="22"/>
    <s v="Y"/>
    <s v="N"/>
    <n v="6"/>
    <n v="15.6"/>
    <n v="8.6"/>
    <n v="0"/>
    <n v="118783.08500000001"/>
    <n v="31.493258560000001"/>
    <n v="3740866.408459458"/>
  </r>
  <r>
    <d v="2015-05-25T00:00:00"/>
    <s v="Monday"/>
    <x v="4"/>
    <x v="0"/>
    <n v="22"/>
    <s v="Y"/>
    <s v="N"/>
    <n v="7.4"/>
    <n v="17.100000000000001"/>
    <n v="8.1"/>
    <n v="0"/>
    <n v="136690.92000000001"/>
    <n v="51.610330150000003"/>
    <n v="7054663.5097072395"/>
  </r>
  <r>
    <d v="2015-05-26T00:00:00"/>
    <s v="Tuesday"/>
    <x v="4"/>
    <x v="0"/>
    <n v="22"/>
    <s v="Y"/>
    <s v="N"/>
    <n v="5.4"/>
    <n v="15.6"/>
    <n v="6.8"/>
    <n v="0"/>
    <n v="140886.995"/>
    <n v="46.401813629999999"/>
    <n v="6537412.0848807413"/>
  </r>
  <r>
    <d v="2015-05-27T00:00:00"/>
    <s v="Wednesday"/>
    <x v="4"/>
    <x v="0"/>
    <n v="22"/>
    <s v="Y"/>
    <s v="N"/>
    <n v="7.9"/>
    <n v="18.7"/>
    <n v="7.4"/>
    <n v="0"/>
    <n v="133103.37"/>
    <n v="29.884071370000001"/>
    <n v="3977670.6086675171"/>
  </r>
  <r>
    <d v="2015-05-28T00:00:00"/>
    <s v="Thursday"/>
    <x v="4"/>
    <x v="0"/>
    <n v="22"/>
    <s v="Y"/>
    <s v="N"/>
    <n v="13.1"/>
    <n v="19.7"/>
    <n v="8.4"/>
    <n v="0"/>
    <n v="127900.235"/>
    <n v="26.09688903"/>
    <n v="3337798.2397059221"/>
  </r>
  <r>
    <d v="2015-05-29T00:00:00"/>
    <s v="Friday"/>
    <x v="4"/>
    <x v="0"/>
    <n v="22"/>
    <s v="Y"/>
    <s v="N"/>
    <n v="9.5"/>
    <n v="15.8"/>
    <n v="6.6"/>
    <n v="0"/>
    <n v="132338.94"/>
    <n v="29.803580050000001"/>
    <n v="3944174.1920221471"/>
  </r>
  <r>
    <d v="2015-05-30T00:00:00"/>
    <s v="Saturday"/>
    <x v="4"/>
    <x v="0"/>
    <n v="22"/>
    <s v="Y"/>
    <s v="N"/>
    <n v="11"/>
    <n v="17.3"/>
    <n v="8"/>
    <n v="0"/>
    <n v="114669.79"/>
    <n v="19.048825789999999"/>
    <n v="2184324.8530858839"/>
  </r>
  <r>
    <d v="2015-05-31T00:00:00"/>
    <s v="Sunday"/>
    <x v="4"/>
    <x v="0"/>
    <n v="23"/>
    <s v="Y"/>
    <s v="N"/>
    <n v="12.3"/>
    <n v="16.8"/>
    <n v="4.9000000000000004"/>
    <n v="0"/>
    <n v="113261.26"/>
    <n v="18.572714080000001"/>
    <n v="2103568.9983205409"/>
  </r>
  <r>
    <d v="2015-06-01T00:00:00"/>
    <s v="Monday"/>
    <x v="5"/>
    <x v="0"/>
    <n v="23"/>
    <s v="Y"/>
    <s v="N"/>
    <n v="5.2"/>
    <n v="12.2"/>
    <n v="8.1"/>
    <n v="8.1999999999999993"/>
    <n v="140919.995"/>
    <n v="36.928126640000002"/>
    <n v="5203911.4214681666"/>
  </r>
  <r>
    <d v="2015-06-02T00:00:00"/>
    <s v="Tuesday"/>
    <x v="5"/>
    <x v="0"/>
    <n v="23"/>
    <s v="Y"/>
    <s v="N"/>
    <n v="7.1"/>
    <n v="11.4"/>
    <n v="4.5999999999999996"/>
    <n v="4.2"/>
    <n v="148534.505"/>
    <n v="59.85603338"/>
    <n v="8890686.2893617768"/>
  </r>
  <r>
    <d v="2015-06-03T00:00:00"/>
    <s v="Wednesday"/>
    <x v="5"/>
    <x v="0"/>
    <n v="23"/>
    <s v="Y"/>
    <s v="N"/>
    <n v="8.1"/>
    <n v="13.6"/>
    <n v="8.1999999999999993"/>
    <n v="0.8"/>
    <n v="146902.95000000001"/>
    <n v="50.5626836"/>
    <n v="7427807.3807566203"/>
  </r>
  <r>
    <d v="2015-06-04T00:00:00"/>
    <s v="Thursday"/>
    <x v="5"/>
    <x v="0"/>
    <n v="23"/>
    <s v="Y"/>
    <s v="N"/>
    <n v="4.4000000000000004"/>
    <n v="11.3"/>
    <n v="5.5"/>
    <n v="0"/>
    <n v="147155.26500000001"/>
    <n v="33.050284789999999"/>
    <n v="4863523.4165979195"/>
  </r>
  <r>
    <d v="2015-06-05T00:00:00"/>
    <s v="Friday"/>
    <x v="5"/>
    <x v="0"/>
    <n v="23"/>
    <s v="Y"/>
    <s v="N"/>
    <n v="7"/>
    <n v="15"/>
    <n v="7"/>
    <n v="4.2"/>
    <n v="142625.035"/>
    <n v="37.966538890000002"/>
    <n v="5414978.9380151117"/>
  </r>
  <r>
    <d v="2015-06-06T00:00:00"/>
    <s v="Saturday"/>
    <x v="5"/>
    <x v="0"/>
    <n v="23"/>
    <s v="Y"/>
    <s v="N"/>
    <n v="9.1999999999999993"/>
    <n v="16.600000000000001"/>
    <n v="6.4"/>
    <n v="0.2"/>
    <n v="120128.295"/>
    <n v="30.181346850000001"/>
    <n v="3625633.7378941206"/>
  </r>
  <r>
    <d v="2015-06-07T00:00:00"/>
    <s v="Sunday"/>
    <x v="5"/>
    <x v="0"/>
    <n v="24"/>
    <s v="Y"/>
    <s v="N"/>
    <n v="11.2"/>
    <n v="14.5"/>
    <n v="6.9"/>
    <n v="0"/>
    <n v="109609.685"/>
    <n v="23.380384849999999"/>
    <n v="2562716.6185872722"/>
  </r>
  <r>
    <d v="2015-06-08T00:00:00"/>
    <s v="Monday"/>
    <x v="5"/>
    <x v="0"/>
    <n v="24"/>
    <s v="Y"/>
    <s v="Y"/>
    <n v="11.1"/>
    <n v="18.5"/>
    <n v="8.1999999999999993"/>
    <n v="0"/>
    <n v="110715.815"/>
    <n v="24.357636500000002"/>
    <n v="2696775.5765712475"/>
  </r>
  <r>
    <d v="2015-06-09T00:00:00"/>
    <s v="Tuesday"/>
    <x v="5"/>
    <x v="0"/>
    <n v="24"/>
    <s v="Y"/>
    <s v="N"/>
    <n v="10.3"/>
    <n v="13.5"/>
    <n v="8.6"/>
    <n v="4"/>
    <n v="132854.13500000001"/>
    <n v="36.714275120000003"/>
    <n v="4877643.263219622"/>
  </r>
  <r>
    <d v="2015-06-10T00:00:00"/>
    <s v="Wednesday"/>
    <x v="5"/>
    <x v="0"/>
    <n v="24"/>
    <s v="Y"/>
    <s v="N"/>
    <n v="7.5"/>
    <n v="13.4"/>
    <n v="7.1"/>
    <n v="0"/>
    <n v="144125.52499999999"/>
    <n v="39.766137469999997"/>
    <n v="5731315.4400859214"/>
  </r>
  <r>
    <d v="2015-06-11T00:00:00"/>
    <s v="Thursday"/>
    <x v="5"/>
    <x v="0"/>
    <n v="24"/>
    <s v="Y"/>
    <s v="N"/>
    <n v="5.7"/>
    <n v="14"/>
    <n v="8.3000000000000007"/>
    <m/>
    <n v="143465.44500000001"/>
    <n v="37.481829380000001"/>
    <n v="5377347.3314157743"/>
  </r>
  <r>
    <d v="2015-06-12T00:00:00"/>
    <s v="Friday"/>
    <x v="5"/>
    <x v="0"/>
    <n v="24"/>
    <s v="Y"/>
    <s v="N"/>
    <n v="5.2"/>
    <n v="13.1"/>
    <n v="6.9"/>
    <n v="0"/>
    <n v="145005.62"/>
    <n v="37.539372819999997"/>
    <n v="5443420.0301752482"/>
  </r>
  <r>
    <d v="2015-06-13T00:00:00"/>
    <s v="Saturday"/>
    <x v="5"/>
    <x v="0"/>
    <n v="24"/>
    <s v="Y"/>
    <s v="N"/>
    <n v="6"/>
    <n v="18.2"/>
    <n v="8"/>
    <n v="0"/>
    <n v="123754.55"/>
    <n v="29.868588150000001"/>
    <n v="3696373.6856385828"/>
  </r>
  <r>
    <d v="2015-06-14T00:00:00"/>
    <s v="Sunday"/>
    <x v="5"/>
    <x v="0"/>
    <n v="25"/>
    <s v="Y"/>
    <s v="N"/>
    <n v="5.8"/>
    <n v="17.399999999999999"/>
    <n v="8"/>
    <n v="0"/>
    <n v="119125.62"/>
    <n v="31.598182309999999"/>
    <n v="3764153.0585517818"/>
  </r>
  <r>
    <d v="2015-06-15T00:00:00"/>
    <s v="Monday"/>
    <x v="5"/>
    <x v="0"/>
    <n v="25"/>
    <s v="Y"/>
    <s v="N"/>
    <n v="7.1"/>
    <n v="16.899999999999999"/>
    <n v="6.6"/>
    <n v="0"/>
    <n v="136054.14499999999"/>
    <n v="36.010981530000002"/>
    <n v="4899443.3026749417"/>
  </r>
  <r>
    <d v="2015-06-16T00:00:00"/>
    <s v="Tuesday"/>
    <x v="5"/>
    <x v="0"/>
    <n v="25"/>
    <s v="Y"/>
    <s v="N"/>
    <n v="9.5"/>
    <n v="16.100000000000001"/>
    <n v="3.3"/>
    <n v="5"/>
    <n v="139073.785"/>
    <n v="36.942819380000003"/>
    <n v="5137777.719747954"/>
  </r>
  <r>
    <d v="2015-06-17T00:00:00"/>
    <s v="Wednesday"/>
    <x v="5"/>
    <x v="0"/>
    <n v="25"/>
    <s v="Y"/>
    <s v="N"/>
    <n v="11.7"/>
    <n v="13.8"/>
    <n v="4.7"/>
    <n v="0"/>
    <n v="134290.46"/>
    <n v="39.278599130000003"/>
    <n v="5274741.1453232998"/>
  </r>
  <r>
    <d v="2015-06-18T00:00:00"/>
    <s v="Thursday"/>
    <x v="5"/>
    <x v="0"/>
    <n v="25"/>
    <s v="Y"/>
    <s v="N"/>
    <n v="10.7"/>
    <n v="12.7"/>
    <n v="4.2"/>
    <n v="1"/>
    <n v="137073.77499999999"/>
    <n v="37.45776352"/>
    <n v="5134477.0487436876"/>
  </r>
  <r>
    <d v="2015-06-19T00:00:00"/>
    <s v="Friday"/>
    <x v="5"/>
    <x v="0"/>
    <n v="25"/>
    <s v="Y"/>
    <s v="N"/>
    <n v="7"/>
    <n v="12.4"/>
    <n v="7.9"/>
    <n v="0.2"/>
    <n v="139781.245"/>
    <n v="38.550713739999999"/>
    <n v="5388666.7622158062"/>
  </r>
  <r>
    <d v="2015-06-20T00:00:00"/>
    <s v="Saturday"/>
    <x v="5"/>
    <x v="0"/>
    <n v="25"/>
    <s v="Y"/>
    <s v="N"/>
    <n v="4.0999999999999996"/>
    <n v="11.6"/>
    <n v="7.1"/>
    <n v="0"/>
    <n v="129576.36"/>
    <n v="41.097683109999998"/>
    <n v="5325288.1818272797"/>
  </r>
  <r>
    <d v="2015-06-21T00:00:00"/>
    <s v="Sunday"/>
    <x v="5"/>
    <x v="0"/>
    <n v="26"/>
    <s v="Y"/>
    <s v="N"/>
    <n v="2.2000000000000002"/>
    <n v="12.9"/>
    <n v="8.6"/>
    <n v="0"/>
    <n v="124910.57"/>
    <n v="33.902389839999998"/>
    <n v="4234766.839276609"/>
  </r>
  <r>
    <d v="2015-06-22T00:00:00"/>
    <s v="Monday"/>
    <x v="5"/>
    <x v="0"/>
    <n v="26"/>
    <s v="Y"/>
    <s v="N"/>
    <n v="3.6"/>
    <n v="14.1"/>
    <n v="6.2"/>
    <n v="0"/>
    <n v="140431.35999999999"/>
    <n v="30.477831179999999"/>
    <n v="4280043.2824578043"/>
  </r>
  <r>
    <d v="2015-06-23T00:00:00"/>
    <s v="Tuesday"/>
    <x v="5"/>
    <x v="0"/>
    <n v="26"/>
    <s v="Y"/>
    <s v="N"/>
    <n v="9.6"/>
    <n v="17.600000000000001"/>
    <n v="5.8"/>
    <n v="0"/>
    <n v="133171.4"/>
    <n v="30.238061600000002"/>
    <n v="4026844.9965582401"/>
  </r>
  <r>
    <d v="2015-06-24T00:00:00"/>
    <s v="Wednesday"/>
    <x v="5"/>
    <x v="0"/>
    <n v="26"/>
    <s v="Y"/>
    <s v="N"/>
    <n v="12.2"/>
    <n v="16"/>
    <n v="7.7"/>
    <n v="0"/>
    <n v="135407.57"/>
    <n v="32.217778950000003"/>
    <n v="4362531.1584166521"/>
  </r>
  <r>
    <d v="2015-06-25T00:00:00"/>
    <s v="Thursday"/>
    <x v="5"/>
    <x v="0"/>
    <n v="26"/>
    <s v="Y"/>
    <s v="N"/>
    <n v="9.6"/>
    <n v="14"/>
    <n v="6.3"/>
    <n v="0"/>
    <n v="137379.23000000001"/>
    <n v="33.054838169999996"/>
    <n v="4541048.2155692093"/>
  </r>
  <r>
    <d v="2015-06-26T00:00:00"/>
    <s v="Friday"/>
    <x v="5"/>
    <x v="0"/>
    <n v="26"/>
    <s v="N"/>
    <s v="N"/>
    <n v="10.5"/>
    <n v="16.899999999999999"/>
    <n v="7.1"/>
    <n v="0"/>
    <n v="135562.07500000001"/>
    <n v="31.92862512"/>
    <n v="4328310.6731643239"/>
  </r>
  <r>
    <d v="2015-06-27T00:00:00"/>
    <s v="Saturday"/>
    <x v="5"/>
    <x v="0"/>
    <n v="26"/>
    <s v="N"/>
    <s v="N"/>
    <n v="8"/>
    <n v="14.1"/>
    <n v="5"/>
    <n v="0"/>
    <n v="124587.43"/>
    <n v="28.292540349999999"/>
    <n v="3524894.8903778004"/>
  </r>
  <r>
    <d v="2015-06-28T00:00:00"/>
    <s v="Sunday"/>
    <x v="5"/>
    <x v="0"/>
    <n v="27"/>
    <s v="N"/>
    <s v="N"/>
    <n v="9.6"/>
    <n v="14.5"/>
    <n v="4.0999999999999996"/>
    <n v="0"/>
    <n v="119277.48"/>
    <n v="31.00149176"/>
    <n v="3697779.8133735647"/>
  </r>
  <r>
    <d v="2015-06-29T00:00:00"/>
    <s v="Monday"/>
    <x v="5"/>
    <x v="0"/>
    <n v="27"/>
    <s v="N"/>
    <s v="N"/>
    <n v="6.9"/>
    <n v="12.3"/>
    <n v="5.6"/>
    <n v="0"/>
    <n v="139468.155"/>
    <n v="35.775398760000002"/>
    <n v="4989528.8594464883"/>
  </r>
  <r>
    <d v="2015-06-30T00:00:00"/>
    <s v="Tuesday"/>
    <x v="5"/>
    <x v="0"/>
    <n v="27"/>
    <s v="N"/>
    <s v="N"/>
    <n v="5"/>
    <n v="14.2"/>
    <n v="7.9"/>
    <n v="0"/>
    <n v="143170.05499999999"/>
    <n v="37.625258199999998"/>
    <n v="5386810.2858832004"/>
  </r>
  <r>
    <d v="2015-07-01T00:00:00"/>
    <s v="Wednesday"/>
    <x v="6"/>
    <x v="0"/>
    <n v="27"/>
    <s v="N"/>
    <s v="N"/>
    <n v="7.4"/>
    <n v="15"/>
    <n v="6.9"/>
    <n v="0"/>
    <n v="138931"/>
    <n v="29.520946160000001"/>
    <n v="4101374.5709549603"/>
  </r>
  <r>
    <d v="2015-07-02T00:00:00"/>
    <s v="Thursday"/>
    <x v="6"/>
    <x v="0"/>
    <n v="27"/>
    <s v="N"/>
    <s v="N"/>
    <n v="10.3"/>
    <n v="11.9"/>
    <n v="7"/>
    <n v="0.6"/>
    <n v="138972.42499999999"/>
    <n v="35.618313800000003"/>
    <n v="4949963.4431969654"/>
  </r>
  <r>
    <d v="2015-07-03T00:00:00"/>
    <s v="Friday"/>
    <x v="6"/>
    <x v="0"/>
    <n v="27"/>
    <s v="N"/>
    <s v="N"/>
    <n v="5.9"/>
    <n v="12"/>
    <n v="5"/>
    <n v="2.6"/>
    <n v="145713.81"/>
    <n v="42.629576239999999"/>
    <n v="6211717.9726158744"/>
  </r>
  <r>
    <d v="2015-07-04T00:00:00"/>
    <s v="Saturday"/>
    <x v="6"/>
    <x v="0"/>
    <n v="27"/>
    <s v="N"/>
    <s v="N"/>
    <n v="7.3"/>
    <n v="10.6"/>
    <n v="2.8"/>
    <n v="0"/>
    <n v="130073.27"/>
    <n v="29.127825269999999"/>
    <n v="3788751.4808575329"/>
  </r>
  <r>
    <d v="2015-07-05T00:00:00"/>
    <s v="Sunday"/>
    <x v="6"/>
    <x v="0"/>
    <n v="28"/>
    <s v="N"/>
    <s v="N"/>
    <n v="8.1999999999999993"/>
    <n v="14.9"/>
    <n v="8.1999999999999993"/>
    <n v="2"/>
    <n v="117312.925"/>
    <n v="24.00328983"/>
    <n v="2815896.1395800528"/>
  </r>
  <r>
    <d v="2015-07-06T00:00:00"/>
    <s v="Monday"/>
    <x v="6"/>
    <x v="0"/>
    <n v="28"/>
    <s v="N"/>
    <s v="N"/>
    <n v="7.5"/>
    <n v="11.5"/>
    <n v="4.4000000000000004"/>
    <n v="1.6"/>
    <n v="143176.33499999999"/>
    <n v="36.041788840000002"/>
    <n v="5160331.2329551019"/>
  </r>
  <r>
    <d v="2015-07-07T00:00:00"/>
    <s v="Tuesday"/>
    <x v="6"/>
    <x v="0"/>
    <n v="28"/>
    <s v="N"/>
    <s v="N"/>
    <n v="7.4"/>
    <n v="14.2"/>
    <n v="7"/>
    <n v="2.2000000000000002"/>
    <n v="143984.39000000001"/>
    <n v="37.297517450000001"/>
    <n v="5370260.2985526063"/>
  </r>
  <r>
    <d v="2015-07-08T00:00:00"/>
    <s v="Wednesday"/>
    <x v="6"/>
    <x v="0"/>
    <n v="28"/>
    <s v="N"/>
    <s v="N"/>
    <n v="4.9000000000000004"/>
    <n v="14.8"/>
    <n v="8.5"/>
    <n v="0.2"/>
    <n v="141696.29500000001"/>
    <n v="40.583806850000002"/>
    <n v="5750575.0676406212"/>
  </r>
  <r>
    <d v="2015-07-09T00:00:00"/>
    <s v="Thursday"/>
    <x v="6"/>
    <x v="0"/>
    <n v="28"/>
    <s v="N"/>
    <s v="N"/>
    <n v="6.5"/>
    <n v="13.4"/>
    <n v="3.5"/>
    <n v="0"/>
    <n v="141994.375"/>
    <n v="38.517273539999998"/>
    <n v="5469236.1830163375"/>
  </r>
  <r>
    <d v="2015-07-10T00:00:00"/>
    <s v="Friday"/>
    <x v="6"/>
    <x v="0"/>
    <n v="28"/>
    <s v="N"/>
    <s v="N"/>
    <n v="7.6"/>
    <n v="14.3"/>
    <n v="5.8"/>
    <n v="0"/>
    <n v="136884.095"/>
    <n v="32.288455370000001"/>
    <n v="4419775.9922703402"/>
  </r>
  <r>
    <d v="2015-07-11T00:00:00"/>
    <s v="Saturday"/>
    <x v="6"/>
    <x v="0"/>
    <n v="28"/>
    <s v="N"/>
    <s v="N"/>
    <n v="10.9"/>
    <n v="13.1"/>
    <n v="3.7"/>
    <n v="0.2"/>
    <n v="123971.705"/>
    <n v="30.621819909999999"/>
    <n v="3796239.2244456466"/>
  </r>
  <r>
    <d v="2015-07-12T00:00:00"/>
    <s v="Sunday"/>
    <x v="6"/>
    <x v="0"/>
    <n v="29"/>
    <s v="N"/>
    <s v="N"/>
    <n v="3.4"/>
    <n v="12.3"/>
    <n v="2.9"/>
    <n v="1.6"/>
    <n v="124790.69500000001"/>
    <n v="33.152119050000003"/>
    <n v="4137075.9769722405"/>
  </r>
  <r>
    <d v="2015-07-13T00:00:00"/>
    <s v="Monday"/>
    <x v="6"/>
    <x v="0"/>
    <n v="29"/>
    <s v="N"/>
    <s v="N"/>
    <n v="6.1"/>
    <n v="12.7"/>
    <n v="4.2"/>
    <n v="28.4"/>
    <n v="138680.33499999999"/>
    <n v="47.526301529999998"/>
    <n v="6590963.4174914118"/>
  </r>
  <r>
    <d v="2015-07-14T00:00:00"/>
    <s v="Tuesday"/>
    <x v="6"/>
    <x v="0"/>
    <n v="29"/>
    <s v="Y"/>
    <s v="N"/>
    <n v="8.1"/>
    <n v="9.8000000000000007"/>
    <n v="4.8"/>
    <n v="3.8"/>
    <n v="150671.10500000001"/>
    <n v="45.25558281"/>
    <n v="6818708.6694017053"/>
  </r>
  <r>
    <d v="2015-07-15T00:00:00"/>
    <s v="Wednesday"/>
    <x v="6"/>
    <x v="0"/>
    <n v="29"/>
    <s v="Y"/>
    <s v="N"/>
    <n v="5.8"/>
    <n v="10.5"/>
    <n v="7.4"/>
    <n v="3.6"/>
    <n v="151270.54"/>
    <n v="50.497418199999998"/>
    <n v="7638771.7197198281"/>
  </r>
  <r>
    <d v="2015-07-16T00:00:00"/>
    <s v="Thursday"/>
    <x v="6"/>
    <x v="0"/>
    <n v="29"/>
    <s v="Y"/>
    <s v="N"/>
    <n v="6.6"/>
    <n v="12.3"/>
    <n v="8.1"/>
    <n v="0.2"/>
    <n v="144797.98000000001"/>
    <n v="40.471707639999998"/>
    <n v="5860221.5134225674"/>
  </r>
  <r>
    <d v="2015-07-17T00:00:00"/>
    <s v="Friday"/>
    <x v="6"/>
    <x v="0"/>
    <n v="29"/>
    <s v="Y"/>
    <s v="N"/>
    <n v="7.3"/>
    <n v="12.3"/>
    <n v="6.5"/>
    <n v="2.4"/>
    <n v="142965.48000000001"/>
    <n v="49.218506959999999"/>
    <n v="7036547.4724197416"/>
  </r>
  <r>
    <d v="2015-07-18T00:00:00"/>
    <s v="Saturday"/>
    <x v="6"/>
    <x v="0"/>
    <n v="29"/>
    <s v="Y"/>
    <s v="N"/>
    <n v="6.1"/>
    <n v="11.5"/>
    <n v="9.5"/>
    <n v="0.4"/>
    <n v="130187.44500000001"/>
    <n v="44.097767079999997"/>
    <n v="5740975.6263503106"/>
  </r>
  <r>
    <d v="2015-07-19T00:00:00"/>
    <s v="Sunday"/>
    <x v="6"/>
    <x v="0"/>
    <n v="30"/>
    <s v="Y"/>
    <s v="N"/>
    <n v="0.6"/>
    <n v="12.1"/>
    <n v="9.6999999999999993"/>
    <n v="0"/>
    <n v="131141.35500000001"/>
    <n v="43.573422479999998"/>
    <n v="5714277.6660146601"/>
  </r>
  <r>
    <d v="2015-07-20T00:00:00"/>
    <s v="Monday"/>
    <x v="6"/>
    <x v="0"/>
    <n v="30"/>
    <s v="Y"/>
    <s v="N"/>
    <n v="1.8"/>
    <n v="14.7"/>
    <n v="9.6999999999999993"/>
    <n v="0"/>
    <n v="146154.37"/>
    <n v="41.79671269"/>
    <n v="6108772.2112779552"/>
  </r>
  <r>
    <d v="2015-07-21T00:00:00"/>
    <s v="Tuesday"/>
    <x v="6"/>
    <x v="0"/>
    <n v="30"/>
    <s v="Y"/>
    <s v="N"/>
    <n v="4.2"/>
    <n v="17"/>
    <n v="8.6"/>
    <n v="0"/>
    <n v="138931.81"/>
    <n v="28.895489680000001"/>
    <n v="4014502.682078721"/>
  </r>
  <r>
    <d v="2015-07-22T00:00:00"/>
    <s v="Wednesday"/>
    <x v="6"/>
    <x v="0"/>
    <n v="30"/>
    <s v="Y"/>
    <s v="N"/>
    <n v="11.4"/>
    <n v="16.600000000000001"/>
    <n v="6"/>
    <n v="1.6"/>
    <n v="138418.83499999999"/>
    <n v="33.707277519999998"/>
    <n v="4665722.0853400882"/>
  </r>
  <r>
    <d v="2015-07-23T00:00:00"/>
    <s v="Thursday"/>
    <x v="6"/>
    <x v="0"/>
    <n v="30"/>
    <s v="Y"/>
    <s v="N"/>
    <n v="5.0999999999999996"/>
    <n v="16.100000000000001"/>
    <n v="9.5"/>
    <n v="0"/>
    <n v="142316.29500000001"/>
    <n v="33.975184839999997"/>
    <n v="4835222.428368968"/>
  </r>
  <r>
    <d v="2015-07-24T00:00:00"/>
    <s v="Friday"/>
    <x v="6"/>
    <x v="0"/>
    <n v="30"/>
    <s v="Y"/>
    <s v="N"/>
    <n v="7.6"/>
    <n v="15"/>
    <n v="4.4000000000000004"/>
    <n v="1.2"/>
    <n v="136837.155"/>
    <n v="27.669824500000001"/>
    <n v="3786260.0639292975"/>
  </r>
  <r>
    <d v="2015-07-25T00:00:00"/>
    <s v="Saturday"/>
    <x v="6"/>
    <x v="0"/>
    <n v="30"/>
    <s v="Y"/>
    <s v="N"/>
    <n v="9.4"/>
    <n v="13.3"/>
    <n v="7.7"/>
    <n v="0.8"/>
    <n v="121021.425"/>
    <n v="22.239188500000001"/>
    <n v="2691418.2831136128"/>
  </r>
  <r>
    <d v="2015-07-26T00:00:00"/>
    <s v="Sunday"/>
    <x v="6"/>
    <x v="0"/>
    <n v="31"/>
    <s v="Y"/>
    <s v="N"/>
    <n v="8.1"/>
    <n v="11.6"/>
    <n v="8.5"/>
    <n v="3.2"/>
    <n v="120396.735"/>
    <n v="22.384246220000001"/>
    <n v="2694990.160324092"/>
  </r>
  <r>
    <d v="2015-07-27T00:00:00"/>
    <s v="Monday"/>
    <x v="6"/>
    <x v="0"/>
    <n v="31"/>
    <s v="Y"/>
    <s v="N"/>
    <n v="6.2"/>
    <n v="13.9"/>
    <n v="9.6"/>
    <n v="0.8"/>
    <n v="142470.43"/>
    <n v="35.176217450000003"/>
    <n v="5011570.8258750038"/>
  </r>
  <r>
    <d v="2015-07-28T00:00:00"/>
    <s v="Tuesday"/>
    <x v="6"/>
    <x v="0"/>
    <n v="31"/>
    <s v="Y"/>
    <s v="N"/>
    <n v="7.9"/>
    <n v="14.4"/>
    <n v="10.199999999999999"/>
    <n v="0"/>
    <n v="144008.37"/>
    <n v="40.752987930000003"/>
    <n v="5868771.3644289747"/>
  </r>
  <r>
    <d v="2015-07-29T00:00:00"/>
    <s v="Wednesday"/>
    <x v="6"/>
    <x v="0"/>
    <n v="31"/>
    <s v="Y"/>
    <s v="N"/>
    <n v="8.4"/>
    <n v="14"/>
    <n v="9"/>
    <n v="0"/>
    <n v="142637.76000000001"/>
    <n v="37.23752124"/>
    <n v="5311476.6176260225"/>
  </r>
  <r>
    <d v="2015-07-30T00:00:00"/>
    <s v="Thursday"/>
    <x v="6"/>
    <x v="0"/>
    <n v="31"/>
    <s v="Y"/>
    <s v="N"/>
    <n v="8.6"/>
    <n v="12.3"/>
    <n v="4.5"/>
    <n v="0"/>
    <n v="143544.10999999999"/>
    <n v="29.122837359999998"/>
    <n v="4180411.7695159488"/>
  </r>
  <r>
    <d v="2015-07-31T00:00:00"/>
    <s v="Friday"/>
    <x v="6"/>
    <x v="0"/>
    <n v="31"/>
    <s v="Y"/>
    <s v="N"/>
    <n v="4.0999999999999996"/>
    <n v="14"/>
    <n v="10.8"/>
    <n v="0.6"/>
    <n v="139584.95499999999"/>
    <n v="35.059771089999998"/>
    <n v="4893816.5699079502"/>
  </r>
  <r>
    <d v="2015-08-01T00:00:00"/>
    <s v="Saturday"/>
    <x v="7"/>
    <x v="0"/>
    <n v="31"/>
    <s v="Y"/>
    <s v="N"/>
    <n v="6.5"/>
    <n v="11.4"/>
    <n v="4.2"/>
    <n v="0.2"/>
    <n v="125032.57"/>
    <n v="29.880139589999999"/>
    <n v="3735990.6448964463"/>
  </r>
  <r>
    <d v="2015-08-02T00:00:00"/>
    <s v="Sunday"/>
    <x v="7"/>
    <x v="0"/>
    <n v="32"/>
    <s v="Y"/>
    <s v="N"/>
    <n v="7.8"/>
    <n v="14.9"/>
    <n v="8.3000000000000007"/>
    <n v="0"/>
    <n v="117638.065"/>
    <n v="23.37418658"/>
    <n v="2749694.0802201675"/>
  </r>
  <r>
    <d v="2015-08-03T00:00:00"/>
    <s v="Monday"/>
    <x v="7"/>
    <x v="0"/>
    <n v="32"/>
    <s v="Y"/>
    <s v="N"/>
    <n v="7.3"/>
    <n v="10.8"/>
    <n v="9.4"/>
    <n v="6.4"/>
    <n v="141451.72500000001"/>
    <n v="38.127978149999997"/>
    <n v="5393268.2800798081"/>
  </r>
  <r>
    <d v="2015-08-04T00:00:00"/>
    <s v="Tuesday"/>
    <x v="7"/>
    <x v="0"/>
    <n v="32"/>
    <s v="Y"/>
    <s v="N"/>
    <n v="3.5"/>
    <n v="11.3"/>
    <n v="7.1"/>
    <n v="0"/>
    <n v="147550.185"/>
    <n v="44.673336380000002"/>
    <n v="6591559.0474362308"/>
  </r>
  <r>
    <d v="2015-08-05T00:00:00"/>
    <s v="Wednesday"/>
    <x v="7"/>
    <x v="0"/>
    <n v="32"/>
    <s v="Y"/>
    <s v="N"/>
    <n v="6.6"/>
    <n v="10.8"/>
    <n v="8"/>
    <n v="1"/>
    <n v="142325.99"/>
    <n v="42.5957224"/>
    <n v="6062478.3603451755"/>
  </r>
  <r>
    <d v="2015-08-06T00:00:00"/>
    <s v="Thursday"/>
    <x v="7"/>
    <x v="0"/>
    <n v="32"/>
    <s v="Y"/>
    <s v="N"/>
    <n v="7.1"/>
    <n v="12.8"/>
    <n v="7"/>
    <n v="1.6"/>
    <n v="143642.35500000001"/>
    <n v="48.945172849999999"/>
    <n v="7030599.8940560622"/>
  </r>
  <r>
    <d v="2015-08-07T00:00:00"/>
    <s v="Friday"/>
    <x v="7"/>
    <x v="0"/>
    <n v="32"/>
    <s v="Y"/>
    <s v="N"/>
    <n v="9"/>
    <n v="13.1"/>
    <n v="9"/>
    <n v="1.4"/>
    <n v="143060.32999999999"/>
    <n v="42.78284919"/>
    <n v="6120528.5234616324"/>
  </r>
  <r>
    <d v="2015-08-08T00:00:00"/>
    <s v="Saturday"/>
    <x v="7"/>
    <x v="0"/>
    <n v="32"/>
    <s v="Y"/>
    <s v="N"/>
    <n v="8.8000000000000007"/>
    <n v="12.6"/>
    <n v="6.6"/>
    <n v="0.4"/>
    <n v="125830.535"/>
    <n v="39.116059980000003"/>
    <n v="4921994.7543754894"/>
  </r>
  <r>
    <d v="2015-08-09T00:00:00"/>
    <s v="Sunday"/>
    <x v="7"/>
    <x v="0"/>
    <n v="33"/>
    <s v="Y"/>
    <s v="N"/>
    <n v="7.7"/>
    <n v="13.3"/>
    <n v="6.9"/>
    <n v="0"/>
    <n v="120008.455"/>
    <n v="29.441329450000001"/>
    <n v="3533208.4604405002"/>
  </r>
  <r>
    <d v="2015-08-10T00:00:00"/>
    <s v="Monday"/>
    <x v="7"/>
    <x v="0"/>
    <n v="33"/>
    <s v="Y"/>
    <s v="N"/>
    <n v="8.3000000000000007"/>
    <n v="16"/>
    <n v="10.7"/>
    <n v="0.2"/>
    <n v="130978.095"/>
    <n v="30.09105237"/>
    <n v="3941268.7159678354"/>
  </r>
  <r>
    <d v="2015-08-11T00:00:00"/>
    <s v="Tuesday"/>
    <x v="7"/>
    <x v="0"/>
    <n v="33"/>
    <s v="Y"/>
    <s v="N"/>
    <n v="7.8"/>
    <n v="14.8"/>
    <n v="11.7"/>
    <n v="0.8"/>
    <n v="135616.125"/>
    <n v="31.943313530000001"/>
    <n v="4332028.4005986713"/>
  </r>
  <r>
    <d v="2015-08-12T00:00:00"/>
    <s v="Wednesday"/>
    <x v="7"/>
    <x v="0"/>
    <n v="33"/>
    <s v="Y"/>
    <s v="N"/>
    <n v="9.3000000000000007"/>
    <n v="14.8"/>
    <n v="9.1999999999999993"/>
    <n v="0"/>
    <n v="138900.5"/>
    <n v="37.338413869999997"/>
    <n v="5186324.3557499349"/>
  </r>
  <r>
    <d v="2015-08-13T00:00:00"/>
    <s v="Thursday"/>
    <x v="7"/>
    <x v="0"/>
    <n v="33"/>
    <s v="Y"/>
    <s v="N"/>
    <n v="8.4"/>
    <n v="13"/>
    <n v="7"/>
    <n v="0.2"/>
    <n v="140905.85"/>
    <n v="36.730540580000003"/>
    <n v="5175548.0413843933"/>
  </r>
  <r>
    <d v="2015-08-14T00:00:00"/>
    <s v="Friday"/>
    <x v="7"/>
    <x v="0"/>
    <n v="33"/>
    <s v="Y"/>
    <s v="N"/>
    <n v="10.4"/>
    <n v="15.3"/>
    <n v="7.3"/>
    <n v="0"/>
    <n v="137838.92499999999"/>
    <n v="35.437737390000002"/>
    <n v="4884699.6262699058"/>
  </r>
  <r>
    <d v="2015-08-15T00:00:00"/>
    <s v="Saturday"/>
    <x v="7"/>
    <x v="0"/>
    <n v="33"/>
    <s v="Y"/>
    <s v="N"/>
    <n v="10"/>
    <n v="14.9"/>
    <n v="10.9"/>
    <n v="0.4"/>
    <n v="122088.76"/>
    <n v="34.086154360000002"/>
    <n v="4161536.3189809937"/>
  </r>
  <r>
    <d v="2015-08-16T00:00:00"/>
    <s v="Sunday"/>
    <x v="7"/>
    <x v="0"/>
    <n v="34"/>
    <s v="Y"/>
    <s v="N"/>
    <n v="4.7"/>
    <n v="17"/>
    <n v="9.5"/>
    <n v="0.2"/>
    <n v="116648.77"/>
    <n v="25.317649410000001"/>
    <n v="2953272.6629677261"/>
  </r>
  <r>
    <d v="2015-08-17T00:00:00"/>
    <s v="Monday"/>
    <x v="7"/>
    <x v="0"/>
    <n v="34"/>
    <s v="Y"/>
    <s v="N"/>
    <n v="6.8"/>
    <n v="12.2"/>
    <n v="9.9"/>
    <n v="2.4"/>
    <n v="137008.71"/>
    <n v="31.793730230000001"/>
    <n v="4356017.9649003036"/>
  </r>
  <r>
    <d v="2015-08-18T00:00:00"/>
    <s v="Tuesday"/>
    <x v="7"/>
    <x v="0"/>
    <n v="34"/>
    <s v="Y"/>
    <s v="N"/>
    <n v="6.1"/>
    <n v="11.1"/>
    <n v="9.8000000000000007"/>
    <n v="0.6"/>
    <n v="148093.96"/>
    <n v="45.286687059999998"/>
    <n v="6706684.8219961571"/>
  </r>
  <r>
    <d v="2015-08-19T00:00:00"/>
    <s v="Wednesday"/>
    <x v="7"/>
    <x v="0"/>
    <n v="34"/>
    <s v="Y"/>
    <s v="N"/>
    <n v="5.5"/>
    <n v="12.7"/>
    <n v="10.199999999999999"/>
    <n v="0"/>
    <n v="144024.66"/>
    <n v="39.23515304"/>
    <n v="5650829.5766339665"/>
  </r>
  <r>
    <d v="2015-08-20T00:00:00"/>
    <s v="Thursday"/>
    <x v="7"/>
    <x v="0"/>
    <n v="34"/>
    <s v="Y"/>
    <s v="N"/>
    <n v="6.1"/>
    <n v="17.100000000000001"/>
    <n v="12.7"/>
    <n v="0"/>
    <n v="131575.79"/>
    <n v="30.545000609999999"/>
    <n v="4018982.5858112322"/>
  </r>
  <r>
    <d v="2015-08-21T00:00:00"/>
    <s v="Friday"/>
    <x v="7"/>
    <x v="0"/>
    <n v="34"/>
    <s v="Y"/>
    <s v="N"/>
    <n v="10.9"/>
    <n v="18.7"/>
    <n v="4.0999999999999996"/>
    <n v="0"/>
    <n v="126570.47"/>
    <n v="38.888472040000003"/>
    <n v="4922132.1836846592"/>
  </r>
  <r>
    <d v="2015-08-22T00:00:00"/>
    <s v="Saturday"/>
    <x v="7"/>
    <x v="0"/>
    <n v="34"/>
    <s v="Y"/>
    <s v="N"/>
    <n v="11.8"/>
    <n v="18.8"/>
    <n v="11.8"/>
    <n v="0"/>
    <n v="112275.15"/>
    <n v="32.238321669999998"/>
    <n v="3619562.4012475"/>
  </r>
  <r>
    <d v="2015-08-23T00:00:00"/>
    <s v="Sunday"/>
    <x v="7"/>
    <x v="0"/>
    <n v="35"/>
    <s v="Y"/>
    <s v="N"/>
    <n v="7.9"/>
    <n v="16.3"/>
    <n v="13.1"/>
    <n v="0"/>
    <n v="111793.015"/>
    <n v="29.441348720000001"/>
    <n v="3291337.1390751908"/>
  </r>
  <r>
    <d v="2015-08-24T00:00:00"/>
    <s v="Monday"/>
    <x v="7"/>
    <x v="0"/>
    <n v="35"/>
    <s v="Y"/>
    <s v="N"/>
    <n v="8.5"/>
    <n v="14.5"/>
    <n v="9.6"/>
    <n v="0"/>
    <n v="128868.255"/>
    <n v="26.612662889999999"/>
    <n v="3429527.4275375572"/>
  </r>
  <r>
    <d v="2015-08-25T00:00:00"/>
    <s v="Tuesday"/>
    <x v="7"/>
    <x v="0"/>
    <n v="35"/>
    <s v="Y"/>
    <s v="N"/>
    <n v="9.5"/>
    <n v="14.3"/>
    <n v="8.1"/>
    <n v="0"/>
    <n v="135051.54500000001"/>
    <n v="28.80467771"/>
    <n v="3890116.2279625623"/>
  </r>
  <r>
    <d v="2015-08-26T00:00:00"/>
    <s v="Wednesday"/>
    <x v="7"/>
    <x v="0"/>
    <n v="35"/>
    <s v="Y"/>
    <s v="N"/>
    <n v="9.1999999999999993"/>
    <n v="14.6"/>
    <n v="7.8"/>
    <n v="0.2"/>
    <n v="135914.68"/>
    <n v="37.131774679999999"/>
    <n v="5046753.2734643025"/>
  </r>
  <r>
    <d v="2015-08-27T00:00:00"/>
    <s v="Thursday"/>
    <x v="7"/>
    <x v="0"/>
    <n v="35"/>
    <s v="Y"/>
    <s v="N"/>
    <n v="9.8000000000000007"/>
    <n v="11.7"/>
    <n v="2.7"/>
    <n v="0.8"/>
    <n v="141159.76999999999"/>
    <n v="41.605335449999998"/>
    <n v="5872999.5828948459"/>
  </r>
  <r>
    <d v="2015-08-28T00:00:00"/>
    <s v="Friday"/>
    <x v="7"/>
    <x v="0"/>
    <n v="35"/>
    <s v="Y"/>
    <s v="N"/>
    <n v="8.1"/>
    <n v="13.2"/>
    <n v="12.2"/>
    <n v="17.399999999999999"/>
    <n v="134755.505"/>
    <n v="38.179120070000003"/>
    <n v="5144846.6054884857"/>
  </r>
  <r>
    <d v="2015-08-29T00:00:00"/>
    <s v="Saturday"/>
    <x v="7"/>
    <x v="0"/>
    <n v="35"/>
    <s v="Y"/>
    <s v="N"/>
    <n v="6.3"/>
    <n v="11.7"/>
    <n v="9.1"/>
    <n v="1.8"/>
    <n v="124448.5"/>
    <n v="35.474513610000002"/>
    <n v="4414750.0069940854"/>
  </r>
  <r>
    <d v="2015-08-30T00:00:00"/>
    <s v="Sunday"/>
    <x v="7"/>
    <x v="0"/>
    <n v="36"/>
    <s v="Y"/>
    <s v="N"/>
    <n v="7.9"/>
    <n v="12.5"/>
    <n v="14.3"/>
    <n v="2.2000000000000002"/>
    <n v="116744.215"/>
    <n v="42.414179560000001"/>
    <n v="4951610.0976012452"/>
  </r>
  <r>
    <d v="2015-08-31T00:00:00"/>
    <s v="Monday"/>
    <x v="7"/>
    <x v="0"/>
    <n v="36"/>
    <s v="Y"/>
    <s v="N"/>
    <n v="8.1"/>
    <n v="13"/>
    <n v="11.5"/>
    <n v="0"/>
    <n v="137724.89499999999"/>
    <n v="50.273287490000001"/>
    <n v="6923883.2408650629"/>
  </r>
  <r>
    <d v="2015-09-01T00:00:00"/>
    <s v="Tuesday"/>
    <x v="8"/>
    <x v="0"/>
    <n v="36"/>
    <s v="Y"/>
    <s v="N"/>
    <n v="5.0999999999999996"/>
    <n v="16.2"/>
    <n v="15.7"/>
    <n v="0"/>
    <n v="134116.76999999999"/>
    <n v="50.145784390000003"/>
    <n v="6725390.6315032197"/>
  </r>
  <r>
    <d v="2015-09-02T00:00:00"/>
    <s v="Wednesday"/>
    <x v="8"/>
    <x v="0"/>
    <n v="36"/>
    <s v="Y"/>
    <s v="N"/>
    <n v="8"/>
    <n v="18.8"/>
    <n v="10.5"/>
    <n v="0"/>
    <n v="132794.715"/>
    <n v="49.03831254"/>
    <n v="6512028.7378302263"/>
  </r>
  <r>
    <d v="2015-09-03T00:00:00"/>
    <s v="Thursday"/>
    <x v="8"/>
    <x v="0"/>
    <n v="36"/>
    <s v="Y"/>
    <s v="N"/>
    <n v="10.6"/>
    <n v="14"/>
    <n v="8"/>
    <n v="4.4000000000000004"/>
    <n v="132096.33499999999"/>
    <n v="45.546264669999999"/>
    <n v="6016494.6358469836"/>
  </r>
  <r>
    <d v="2015-09-04T00:00:00"/>
    <s v="Friday"/>
    <x v="8"/>
    <x v="0"/>
    <n v="36"/>
    <s v="Y"/>
    <s v="N"/>
    <n v="8.6999999999999993"/>
    <n v="13.7"/>
    <n v="13"/>
    <n v="0"/>
    <n v="131384.88"/>
    <n v="65.73690671"/>
    <n v="8636835.5996645447"/>
  </r>
  <r>
    <d v="2015-09-05T00:00:00"/>
    <s v="Saturday"/>
    <x v="8"/>
    <x v="0"/>
    <n v="36"/>
    <s v="Y"/>
    <s v="N"/>
    <n v="10.199999999999999"/>
    <n v="14"/>
    <n v="14.8"/>
    <n v="0"/>
    <n v="115799.32"/>
    <n v="57.177569200000001"/>
    <n v="6621123.6326129446"/>
  </r>
  <r>
    <d v="2015-09-06T00:00:00"/>
    <s v="Sunday"/>
    <x v="8"/>
    <x v="0"/>
    <n v="37"/>
    <s v="Y"/>
    <s v="N"/>
    <n v="5.8"/>
    <n v="16.600000000000001"/>
    <n v="11.8"/>
    <n v="0"/>
    <n v="109641.375"/>
    <n v="40.581765519999998"/>
    <n v="4449440.5715403901"/>
  </r>
  <r>
    <d v="2015-09-07T00:00:00"/>
    <s v="Monday"/>
    <x v="8"/>
    <x v="0"/>
    <n v="37"/>
    <s v="Y"/>
    <s v="N"/>
    <n v="8.9"/>
    <n v="13.6"/>
    <n v="9.1999999999999993"/>
    <n v="3.6"/>
    <n v="131619.36499999999"/>
    <n v="38.52697878"/>
    <n v="5070896.4823920745"/>
  </r>
  <r>
    <d v="2015-09-08T00:00:00"/>
    <s v="Tuesday"/>
    <x v="8"/>
    <x v="0"/>
    <n v="37"/>
    <s v="Y"/>
    <s v="N"/>
    <n v="8.8000000000000007"/>
    <n v="12.8"/>
    <n v="11.1"/>
    <n v="2"/>
    <n v="136340.70000000001"/>
    <n v="41.710381609999999"/>
    <n v="5686822.6259745276"/>
  </r>
  <r>
    <d v="2015-09-09T00:00:00"/>
    <s v="Wednesday"/>
    <x v="8"/>
    <x v="0"/>
    <n v="37"/>
    <s v="Y"/>
    <s v="N"/>
    <n v="10"/>
    <n v="15.3"/>
    <n v="11.4"/>
    <n v="0"/>
    <n v="132977.45000000001"/>
    <n v="48.128104839999999"/>
    <n v="6399952.6549558584"/>
  </r>
  <r>
    <d v="2015-09-10T00:00:00"/>
    <s v="Thursday"/>
    <x v="8"/>
    <x v="0"/>
    <n v="37"/>
    <s v="Y"/>
    <s v="N"/>
    <n v="10"/>
    <n v="15.7"/>
    <n v="17.3"/>
    <n v="0"/>
    <n v="133541.98000000001"/>
    <n v="48.919566619999998"/>
    <n v="6532815.7871767078"/>
  </r>
  <r>
    <d v="2015-09-11T00:00:00"/>
    <s v="Friday"/>
    <x v="8"/>
    <x v="0"/>
    <n v="37"/>
    <s v="Y"/>
    <s v="N"/>
    <n v="5.0999999999999996"/>
    <n v="20.100000000000001"/>
    <n v="17.7"/>
    <n v="0"/>
    <n v="123968.9"/>
    <n v="36.08846518"/>
    <n v="4473847.3310529022"/>
  </r>
  <r>
    <d v="2015-09-12T00:00:00"/>
    <s v="Saturday"/>
    <x v="8"/>
    <x v="0"/>
    <n v="37"/>
    <s v="Y"/>
    <s v="N"/>
    <n v="12.2"/>
    <n v="21.7"/>
    <n v="10.199999999999999"/>
    <n v="0"/>
    <n v="108790.005"/>
    <n v="37.654551560000002"/>
    <n v="4096438.852485158"/>
  </r>
  <r>
    <d v="2015-09-13T00:00:00"/>
    <s v="Sunday"/>
    <x v="8"/>
    <x v="0"/>
    <n v="38"/>
    <s v="Y"/>
    <s v="N"/>
    <n v="13.2"/>
    <n v="25.5"/>
    <n v="17.100000000000001"/>
    <n v="0"/>
    <n v="99161.764999999999"/>
    <n v="30.359605869999999"/>
    <n v="3010512.1027735607"/>
  </r>
  <r>
    <d v="2015-09-14T00:00:00"/>
    <s v="Monday"/>
    <x v="8"/>
    <x v="0"/>
    <n v="38"/>
    <s v="Y"/>
    <s v="N"/>
    <n v="15.4"/>
    <n v="26.7"/>
    <n v="17.8"/>
    <n v="0"/>
    <n v="116574.17"/>
    <n v="32.345654209999999"/>
    <n v="3770667.7926377556"/>
  </r>
  <r>
    <d v="2015-09-15T00:00:00"/>
    <s v="Tuesday"/>
    <x v="8"/>
    <x v="0"/>
    <n v="38"/>
    <s v="Y"/>
    <s v="N"/>
    <n v="10.8"/>
    <n v="15.9"/>
    <n v="15"/>
    <n v="15.8"/>
    <n v="123750.5"/>
    <n v="34.506522410000002"/>
    <n v="4270199.4014987051"/>
  </r>
  <r>
    <d v="2015-09-16T00:00:00"/>
    <s v="Wednesday"/>
    <x v="8"/>
    <x v="0"/>
    <n v="38"/>
    <s v="Y"/>
    <s v="N"/>
    <n v="8.9"/>
    <n v="14.8"/>
    <n v="17.600000000000001"/>
    <n v="0"/>
    <n v="131795.48499999999"/>
    <n v="38.966062469999997"/>
    <n v="5135551.1017739475"/>
  </r>
  <r>
    <d v="2015-09-17T00:00:00"/>
    <s v="Thursday"/>
    <x v="8"/>
    <x v="0"/>
    <n v="38"/>
    <s v="Y"/>
    <s v="N"/>
    <n v="9"/>
    <n v="14.3"/>
    <n v="12.4"/>
    <n v="0.4"/>
    <n v="131050.675"/>
    <n v="40.639264369999999"/>
    <n v="5325803.02719195"/>
  </r>
  <r>
    <d v="2015-09-18T00:00:00"/>
    <s v="Friday"/>
    <x v="8"/>
    <x v="0"/>
    <n v="38"/>
    <s v="N"/>
    <s v="N"/>
    <n v="10.5"/>
    <n v="14.7"/>
    <n v="8.1"/>
    <n v="0"/>
    <n v="130764.58500000001"/>
    <n v="40.630081019999999"/>
    <n v="5312975.6830966771"/>
  </r>
  <r>
    <d v="2015-09-19T00:00:00"/>
    <s v="Saturday"/>
    <x v="8"/>
    <x v="0"/>
    <n v="38"/>
    <s v="N"/>
    <s v="N"/>
    <n v="6.5"/>
    <n v="21.3"/>
    <n v="17"/>
    <n v="0"/>
    <n v="112377.185"/>
    <n v="47.826712030000003"/>
    <n v="5374631.2657370362"/>
  </r>
  <r>
    <d v="2015-09-20T00:00:00"/>
    <s v="Sunday"/>
    <x v="8"/>
    <x v="0"/>
    <n v="39"/>
    <s v="N"/>
    <s v="N"/>
    <n v="8.5"/>
    <n v="22.9"/>
    <n v="17.3"/>
    <n v="0"/>
    <n v="103708.925"/>
    <n v="32.857727840000003"/>
    <n v="3407639.6322289724"/>
  </r>
  <r>
    <d v="2015-09-21T00:00:00"/>
    <s v="Monday"/>
    <x v="8"/>
    <x v="0"/>
    <n v="39"/>
    <s v="N"/>
    <s v="N"/>
    <n v="14"/>
    <n v="18.100000000000001"/>
    <n v="6.7"/>
    <n v="0"/>
    <n v="120096.71"/>
    <n v="44.955977410000003"/>
    <n v="5399064.981775322"/>
  </r>
  <r>
    <d v="2015-09-22T00:00:00"/>
    <s v="Tuesday"/>
    <x v="8"/>
    <x v="0"/>
    <n v="39"/>
    <s v="N"/>
    <s v="N"/>
    <n v="7.6"/>
    <n v="12.7"/>
    <n v="17.399999999999999"/>
    <n v="4.4000000000000004"/>
    <n v="127755.095"/>
    <n v="99.476166710000001"/>
    <n v="12708587.128271887"/>
  </r>
  <r>
    <d v="2015-09-23T00:00:00"/>
    <s v="Wednesday"/>
    <x v="8"/>
    <x v="0"/>
    <n v="39"/>
    <s v="N"/>
    <s v="N"/>
    <n v="8.5"/>
    <n v="12.6"/>
    <n v="20.3"/>
    <n v="0"/>
    <n v="131866.73000000001"/>
    <n v="49.768610670000001"/>
    <n v="6562823.9456960093"/>
  </r>
  <r>
    <d v="2015-09-24T00:00:00"/>
    <s v="Thursday"/>
    <x v="8"/>
    <x v="0"/>
    <n v="39"/>
    <s v="N"/>
    <s v="N"/>
    <n v="5.0999999999999996"/>
    <n v="14.3"/>
    <n v="18.2"/>
    <n v="0"/>
    <n v="130937.625"/>
    <n v="54.980526810000001"/>
    <n v="7199019.6017502267"/>
  </r>
  <r>
    <d v="2015-09-25T00:00:00"/>
    <s v="Friday"/>
    <x v="8"/>
    <x v="0"/>
    <n v="39"/>
    <s v="N"/>
    <s v="N"/>
    <n v="5.8"/>
    <n v="19.100000000000001"/>
    <n v="20.2"/>
    <n v="0"/>
    <n v="124278.93"/>
    <n v="51.081001790000002"/>
    <n v="6348292.2457892848"/>
  </r>
  <r>
    <d v="2015-09-26T00:00:00"/>
    <s v="Saturday"/>
    <x v="8"/>
    <x v="0"/>
    <n v="39"/>
    <s v="N"/>
    <s v="N"/>
    <n v="6.6"/>
    <n v="17.899999999999999"/>
    <n v="20.100000000000001"/>
    <n v="0"/>
    <n v="111064.49"/>
    <n v="48.78936994"/>
    <n v="5418766.4898074307"/>
  </r>
  <r>
    <d v="2015-09-27T00:00:00"/>
    <s v="Sunday"/>
    <x v="8"/>
    <x v="0"/>
    <n v="40"/>
    <s v="N"/>
    <s v="N"/>
    <n v="9.8000000000000007"/>
    <n v="20.2"/>
    <n v="19.600000000000001"/>
    <n v="0"/>
    <n v="106431.815"/>
    <n v="43.931613710000001"/>
    <n v="4675721.3830341836"/>
  </r>
  <r>
    <d v="2015-09-28T00:00:00"/>
    <s v="Monday"/>
    <x v="8"/>
    <x v="0"/>
    <n v="40"/>
    <s v="N"/>
    <s v="N"/>
    <n v="8.3000000000000007"/>
    <n v="21.4"/>
    <n v="13.6"/>
    <n v="0"/>
    <n v="121796.715"/>
    <n v="42.026015379999997"/>
    <n v="5118630.617823476"/>
  </r>
  <r>
    <d v="2015-09-29T00:00:00"/>
    <s v="Tuesday"/>
    <x v="8"/>
    <x v="0"/>
    <n v="40"/>
    <s v="N"/>
    <s v="N"/>
    <n v="9"/>
    <n v="16.899999999999999"/>
    <n v="13.5"/>
    <n v="0"/>
    <n v="126691.8"/>
    <n v="37.640101250000001"/>
    <n v="4768692.1795447506"/>
  </r>
  <r>
    <d v="2015-09-30T00:00:00"/>
    <s v="Wednesday"/>
    <x v="8"/>
    <x v="0"/>
    <n v="40"/>
    <s v="N"/>
    <s v="N"/>
    <n v="11.5"/>
    <n v="15.9"/>
    <n v="16.8"/>
    <n v="0"/>
    <n v="129641.245"/>
    <n v="41.98096898"/>
    <n v="5442465.0848735804"/>
  </r>
  <r>
    <d v="2015-10-01T00:00:00"/>
    <s v="Thursday"/>
    <x v="9"/>
    <x v="0"/>
    <n v="40"/>
    <s v="N"/>
    <s v="N"/>
    <n v="6"/>
    <n v="21.6"/>
    <n v="21.7"/>
    <n v="0"/>
    <n v="124356.41499999999"/>
    <n v="34.809762990000003"/>
    <n v="4328817.332436081"/>
  </r>
  <r>
    <d v="2015-10-02T00:00:00"/>
    <s v="Friday"/>
    <x v="9"/>
    <x v="0"/>
    <n v="40"/>
    <s v="N"/>
    <s v="Y"/>
    <n v="9.9"/>
    <n v="28.6"/>
    <n v="21.7"/>
    <n v="0"/>
    <n v="107544.145"/>
    <n v="38.306983930000001"/>
    <n v="4119691.8342805901"/>
  </r>
  <r>
    <d v="2015-10-03T00:00:00"/>
    <s v="Saturday"/>
    <x v="9"/>
    <x v="0"/>
    <n v="40"/>
    <s v="N"/>
    <s v="N"/>
    <n v="16.3"/>
    <n v="31.3"/>
    <n v="22.2"/>
    <n v="0"/>
    <n v="100598.55"/>
    <n v="30.78069241"/>
    <n v="3096493.0244420054"/>
  </r>
  <r>
    <d v="2015-10-04T00:00:00"/>
    <s v="Sunday"/>
    <x v="9"/>
    <x v="0"/>
    <n v="41"/>
    <s v="N"/>
    <s v="N"/>
    <n v="13.9"/>
    <n v="24.9"/>
    <n v="22.2"/>
    <n v="0"/>
    <n v="103828.88"/>
    <n v="36.56069849"/>
    <n v="3796056.3762343912"/>
  </r>
  <r>
    <d v="2015-10-05T00:00:00"/>
    <s v="Monday"/>
    <x v="9"/>
    <x v="0"/>
    <n v="41"/>
    <s v="N"/>
    <s v="N"/>
    <n v="12.7"/>
    <n v="34.4"/>
    <n v="22"/>
    <n v="0"/>
    <n v="125194.87"/>
    <n v="38.972005189999997"/>
    <n v="4879095.1234013746"/>
  </r>
  <r>
    <d v="2015-10-06T00:00:00"/>
    <s v="Tuesday"/>
    <x v="9"/>
    <x v="0"/>
    <n v="41"/>
    <s v="Y"/>
    <s v="N"/>
    <n v="15.5"/>
    <n v="35.799999999999997"/>
    <n v="18.899999999999999"/>
    <n v="0"/>
    <n v="127225.245"/>
    <n v="36.244451439999999"/>
    <n v="4611209.2143446021"/>
  </r>
  <r>
    <d v="2015-10-07T00:00:00"/>
    <s v="Wednesday"/>
    <x v="9"/>
    <x v="0"/>
    <n v="41"/>
    <s v="Y"/>
    <s v="N"/>
    <n v="11.8"/>
    <n v="16.2"/>
    <n v="23.6"/>
    <n v="0"/>
    <n v="117282.765"/>
    <n v="31.596406630000001"/>
    <n v="3705713.9336307319"/>
  </r>
  <r>
    <d v="2015-10-08T00:00:00"/>
    <s v="Thursday"/>
    <x v="9"/>
    <x v="0"/>
    <n v="41"/>
    <s v="Y"/>
    <s v="N"/>
    <n v="7.6"/>
    <n v="18.600000000000001"/>
    <n v="23.3"/>
    <n v="0"/>
    <n v="122121.325"/>
    <n v="36.140982370000003"/>
    <n v="4413584.6538260402"/>
  </r>
  <r>
    <d v="2015-10-09T00:00:00"/>
    <s v="Friday"/>
    <x v="9"/>
    <x v="0"/>
    <n v="41"/>
    <s v="Y"/>
    <s v="N"/>
    <n v="10.9"/>
    <n v="29.9"/>
    <n v="22"/>
    <n v="0"/>
    <n v="126989.905"/>
    <n v="41.415074920000002"/>
    <n v="5259296.429658683"/>
  </r>
  <r>
    <d v="2015-10-10T00:00:00"/>
    <s v="Saturday"/>
    <x v="9"/>
    <x v="0"/>
    <n v="41"/>
    <s v="Y"/>
    <s v="N"/>
    <n v="17.5"/>
    <n v="29.2"/>
    <n v="11.9"/>
    <n v="0"/>
    <n v="112604.825"/>
    <n v="34.803176860000001"/>
    <n v="3919005.6397643494"/>
  </r>
  <r>
    <d v="2015-10-11T00:00:00"/>
    <s v="Sunday"/>
    <x v="9"/>
    <x v="0"/>
    <n v="42"/>
    <s v="Y"/>
    <s v="N"/>
    <n v="16.899999999999999"/>
    <n v="19.2"/>
    <n v="19.600000000000001"/>
    <n v="0.4"/>
    <n v="105376.33500000001"/>
    <n v="29.90281083"/>
    <n v="3151048.6114637083"/>
  </r>
  <r>
    <d v="2015-10-12T00:00:00"/>
    <s v="Monday"/>
    <x v="9"/>
    <x v="0"/>
    <n v="42"/>
    <s v="Y"/>
    <s v="N"/>
    <n v="11.3"/>
    <n v="16.100000000000001"/>
    <n v="13.4"/>
    <n v="0.6"/>
    <n v="120916.215"/>
    <n v="36.353623810000002"/>
    <n v="4395742.5926390793"/>
  </r>
  <r>
    <d v="2015-10-13T00:00:00"/>
    <s v="Tuesday"/>
    <x v="9"/>
    <x v="0"/>
    <n v="42"/>
    <s v="Y"/>
    <s v="N"/>
    <n v="7.9"/>
    <n v="17.600000000000001"/>
    <n v="24.3"/>
    <n v="0.4"/>
    <n v="122830.38"/>
    <n v="41.49816809"/>
    <n v="5097235.7557985745"/>
  </r>
  <r>
    <d v="2015-10-14T00:00:00"/>
    <s v="Wednesday"/>
    <x v="9"/>
    <x v="0"/>
    <n v="42"/>
    <s v="Y"/>
    <s v="N"/>
    <n v="11.2"/>
    <n v="28.6"/>
    <n v="24.4"/>
    <n v="0"/>
    <n v="126919.19500000001"/>
    <n v="45.563440200000002"/>
    <n v="5782875.1516146399"/>
  </r>
  <r>
    <d v="2015-10-15T00:00:00"/>
    <s v="Thursday"/>
    <x v="9"/>
    <x v="0"/>
    <n v="42"/>
    <s v="Y"/>
    <s v="N"/>
    <n v="14.4"/>
    <n v="34"/>
    <n v="22.2"/>
    <n v="0"/>
    <n v="130260.37"/>
    <n v="39.066948680000003"/>
    <n v="5088875.1898278119"/>
  </r>
  <r>
    <d v="2015-10-16T00:00:00"/>
    <s v="Friday"/>
    <x v="9"/>
    <x v="0"/>
    <n v="42"/>
    <s v="Y"/>
    <s v="N"/>
    <n v="17"/>
    <n v="23.8"/>
    <n v="8.4"/>
    <n v="0"/>
    <n v="123985.97"/>
    <n v="43.80436083"/>
    <n v="5431126.1677375548"/>
  </r>
  <r>
    <d v="2015-10-17T00:00:00"/>
    <s v="Saturday"/>
    <x v="9"/>
    <x v="0"/>
    <n v="42"/>
    <s v="Y"/>
    <s v="N"/>
    <n v="11.5"/>
    <n v="20.5"/>
    <n v="20.399999999999999"/>
    <n v="0"/>
    <n v="104916.345"/>
    <n v="29.673610060000001"/>
    <n v="3113246.7104504309"/>
  </r>
  <r>
    <d v="2015-10-18T00:00:00"/>
    <s v="Sunday"/>
    <x v="9"/>
    <x v="0"/>
    <n v="43"/>
    <s v="Y"/>
    <s v="N"/>
    <n v="12.6"/>
    <n v="17.7"/>
    <n v="24.2"/>
    <n v="0"/>
    <n v="100812.04"/>
    <n v="29.120867570000001"/>
    <n v="2935734.0663015428"/>
  </r>
  <r>
    <d v="2015-10-19T00:00:00"/>
    <s v="Monday"/>
    <x v="9"/>
    <x v="0"/>
    <n v="43"/>
    <s v="Y"/>
    <s v="N"/>
    <n v="8.3000000000000007"/>
    <n v="26.7"/>
    <n v="25.8"/>
    <n v="0"/>
    <n v="120795"/>
    <n v="43.510676320000002"/>
    <n v="5255872.1460744003"/>
  </r>
  <r>
    <d v="2015-10-20T00:00:00"/>
    <s v="Tuesday"/>
    <x v="9"/>
    <x v="0"/>
    <n v="43"/>
    <s v="Y"/>
    <s v="N"/>
    <n v="12.9"/>
    <n v="31.8"/>
    <n v="14.4"/>
    <n v="0"/>
    <n v="126655.49"/>
    <n v="43.332869199999998"/>
    <n v="5488345.7816319084"/>
  </r>
  <r>
    <d v="2015-10-21T00:00:00"/>
    <s v="Wednesday"/>
    <x v="9"/>
    <x v="0"/>
    <n v="43"/>
    <s v="Y"/>
    <s v="N"/>
    <n v="17.600000000000001"/>
    <n v="18.3"/>
    <n v="7.3"/>
    <n v="2.4"/>
    <n v="122368.88499999999"/>
    <n v="39.681894030000002"/>
    <n v="4855829.1271392563"/>
  </r>
  <r>
    <d v="2015-10-22T00:00:00"/>
    <s v="Thursday"/>
    <x v="9"/>
    <x v="0"/>
    <n v="43"/>
    <s v="Y"/>
    <s v="N"/>
    <n v="11.4"/>
    <n v="16.7"/>
    <n v="8.5"/>
    <n v="7"/>
    <n v="121471.64"/>
    <n v="44.033046460000001"/>
    <n v="5348766.3676923942"/>
  </r>
  <r>
    <d v="2015-10-23T00:00:00"/>
    <s v="Friday"/>
    <x v="9"/>
    <x v="0"/>
    <n v="43"/>
    <s v="Y"/>
    <s v="N"/>
    <n v="11.8"/>
    <n v="16.399999999999999"/>
    <n v="21"/>
    <n v="0"/>
    <n v="120420.7"/>
    <n v="48.169896799999997"/>
    <n v="5800652.6915837592"/>
  </r>
  <r>
    <d v="2015-10-24T00:00:00"/>
    <s v="Saturday"/>
    <x v="9"/>
    <x v="0"/>
    <n v="43"/>
    <s v="Y"/>
    <s v="N"/>
    <n v="9.1999999999999993"/>
    <n v="19.5"/>
    <n v="25.1"/>
    <n v="0"/>
    <n v="106813.03"/>
    <n v="32.192051970000001"/>
    <n v="3438530.6128331693"/>
  </r>
  <r>
    <d v="2015-10-25T00:00:00"/>
    <s v="Sunday"/>
    <x v="9"/>
    <x v="0"/>
    <n v="44"/>
    <s v="Y"/>
    <s v="N"/>
    <n v="10.199999999999999"/>
    <n v="31.3"/>
    <n v="20.100000000000001"/>
    <n v="0"/>
    <n v="102279.745"/>
    <n v="17.4659695"/>
    <n v="1786414.9066377773"/>
  </r>
  <r>
    <d v="2015-10-26T00:00:00"/>
    <s v="Monday"/>
    <x v="9"/>
    <x v="0"/>
    <n v="44"/>
    <s v="Y"/>
    <s v="N"/>
    <n v="14"/>
    <n v="15.9"/>
    <n v="14.5"/>
    <n v="0.2"/>
    <n v="115297.34"/>
    <n v="29.398516279999999"/>
    <n v="3389570.727030695"/>
  </r>
  <r>
    <d v="2015-10-27T00:00:00"/>
    <s v="Tuesday"/>
    <x v="9"/>
    <x v="0"/>
    <n v="44"/>
    <s v="Y"/>
    <s v="N"/>
    <n v="10.4"/>
    <n v="23.3"/>
    <n v="28.1"/>
    <n v="0.2"/>
    <n v="116619.57"/>
    <n v="31.32939962"/>
    <n v="3653621.1120425635"/>
  </r>
  <r>
    <d v="2015-10-28T00:00:00"/>
    <s v="Wednesday"/>
    <x v="9"/>
    <x v="0"/>
    <n v="44"/>
    <s v="Y"/>
    <s v="N"/>
    <n v="10.1"/>
    <n v="26.8"/>
    <n v="27.6"/>
    <n v="0"/>
    <n v="122887.41"/>
    <n v="39.51380992"/>
    <n v="4855749.7603011075"/>
  </r>
  <r>
    <d v="2015-10-29T00:00:00"/>
    <s v="Thursday"/>
    <x v="9"/>
    <x v="0"/>
    <n v="44"/>
    <s v="Y"/>
    <s v="N"/>
    <n v="13.7"/>
    <n v="26.1"/>
    <n v="26.8"/>
    <n v="0"/>
    <n v="124222.935"/>
    <n v="62.320128279999999"/>
    <n v="7741589.2445181012"/>
  </r>
  <r>
    <d v="2015-10-30T00:00:00"/>
    <s v="Friday"/>
    <x v="9"/>
    <x v="0"/>
    <n v="44"/>
    <s v="Y"/>
    <s v="N"/>
    <n v="12.6"/>
    <n v="27.4"/>
    <n v="22.6"/>
    <n v="0"/>
    <n v="121256.97"/>
    <n v="35.875550349999997"/>
    <n v="4350160.5325234393"/>
  </r>
  <r>
    <d v="2015-10-31T00:00:00"/>
    <s v="Saturday"/>
    <x v="9"/>
    <x v="0"/>
    <n v="44"/>
    <s v="Y"/>
    <s v="N"/>
    <n v="15.7"/>
    <n v="25.9"/>
    <n v="13.5"/>
    <n v="1"/>
    <n v="106353.44"/>
    <n v="18.374790109999999"/>
    <n v="1954222.1374764785"/>
  </r>
  <r>
    <d v="2015-11-01T00:00:00"/>
    <s v="Sunday"/>
    <x v="10"/>
    <x v="0"/>
    <n v="45"/>
    <s v="Y"/>
    <s v="N"/>
    <n v="16.399999999999999"/>
    <n v="26"/>
    <n v="10"/>
    <n v="4.4000000000000004"/>
    <n v="103629.645"/>
    <n v="14.68483973"/>
    <n v="1521784.728101796"/>
  </r>
  <r>
    <d v="2015-11-02T00:00:00"/>
    <s v="Monday"/>
    <x v="10"/>
    <x v="0"/>
    <n v="45"/>
    <s v="Y"/>
    <s v="N"/>
    <n v="14.5"/>
    <n v="16"/>
    <n v="8.1999999999999993"/>
    <n v="0"/>
    <n v="113791.75"/>
    <n v="25.017848959999998"/>
    <n v="2846824.8143940796"/>
  </r>
  <r>
    <d v="2015-11-03T00:00:00"/>
    <s v="Tuesday"/>
    <x v="10"/>
    <x v="0"/>
    <n v="45"/>
    <s v="Y"/>
    <s v="Y"/>
    <n v="8"/>
    <n v="17.899999999999999"/>
    <n v="25.4"/>
    <n v="0.2"/>
    <n v="101793.035"/>
    <n v="14.15794771"/>
    <n v="1441180.4667721998"/>
  </r>
  <r>
    <d v="2015-11-04T00:00:00"/>
    <s v="Wednesday"/>
    <x v="10"/>
    <x v="0"/>
    <n v="45"/>
    <s v="Y"/>
    <s v="N"/>
    <n v="10.9"/>
    <n v="27.2"/>
    <n v="19.600000000000001"/>
    <n v="0"/>
    <n v="120177.94500000001"/>
    <n v="29.237633089999999"/>
    <n v="3513718.6614202"/>
  </r>
  <r>
    <d v="2015-11-05T00:00:00"/>
    <s v="Thursday"/>
    <x v="10"/>
    <x v="0"/>
    <n v="45"/>
    <s v="Y"/>
    <s v="N"/>
    <n v="16.2"/>
    <n v="24.7"/>
    <n v="16.399999999999999"/>
    <n v="12.2"/>
    <n v="125985.465"/>
    <n v="34.576790760000002"/>
    <n v="4356173.0621063039"/>
  </r>
  <r>
    <d v="2015-11-06T00:00:00"/>
    <s v="Friday"/>
    <x v="10"/>
    <x v="0"/>
    <n v="45"/>
    <s v="Y"/>
    <s v="N"/>
    <n v="16.600000000000001"/>
    <n v="18.7"/>
    <n v="3.7"/>
    <n v="17.600000000000001"/>
    <n v="120505.58500000001"/>
    <n v="30.642866869999999"/>
    <n v="3692636.5982464692"/>
  </r>
  <r>
    <d v="2015-11-07T00:00:00"/>
    <s v="Saturday"/>
    <x v="10"/>
    <x v="0"/>
    <n v="45"/>
    <s v="Y"/>
    <s v="N"/>
    <n v="11.9"/>
    <n v="16.8"/>
    <n v="25.2"/>
    <n v="1.2"/>
    <n v="104269.79"/>
    <n v="18.27265483"/>
    <n v="1905285.8818665857"/>
  </r>
  <r>
    <d v="2015-11-08T00:00:00"/>
    <s v="Sunday"/>
    <x v="10"/>
    <x v="0"/>
    <n v="46"/>
    <s v="Y"/>
    <s v="N"/>
    <n v="8.5"/>
    <n v="24.8"/>
    <n v="25.1"/>
    <n v="0"/>
    <n v="103793.08500000001"/>
    <n v="21.095360379999999"/>
    <n v="2189552.5330269723"/>
  </r>
  <r>
    <d v="2015-11-09T00:00:00"/>
    <s v="Monday"/>
    <x v="10"/>
    <x v="0"/>
    <n v="46"/>
    <s v="Y"/>
    <s v="N"/>
    <n v="13.6"/>
    <n v="33.1"/>
    <n v="26.4"/>
    <n v="0"/>
    <n v="127234.72"/>
    <n v="35.054800229999998"/>
    <n v="4460187.6919199852"/>
  </r>
  <r>
    <d v="2015-11-10T00:00:00"/>
    <s v="Tuesday"/>
    <x v="10"/>
    <x v="0"/>
    <n v="46"/>
    <s v="Y"/>
    <s v="N"/>
    <n v="15.2"/>
    <n v="16.399999999999999"/>
    <n v="5.3"/>
    <n v="0"/>
    <n v="121617.28"/>
    <n v="32.067076479999997"/>
    <n v="3899910.6190495742"/>
  </r>
  <r>
    <d v="2015-11-11T00:00:00"/>
    <s v="Wednesday"/>
    <x v="10"/>
    <x v="0"/>
    <n v="46"/>
    <s v="Y"/>
    <s v="N"/>
    <n v="11.5"/>
    <n v="20.100000000000001"/>
    <n v="16"/>
    <n v="2"/>
    <n v="121566.645"/>
    <n v="35.224103849999999"/>
    <n v="4282076.1281760829"/>
  </r>
  <r>
    <d v="2015-11-12T00:00:00"/>
    <s v="Thursday"/>
    <x v="10"/>
    <x v="0"/>
    <n v="46"/>
    <s v="Y"/>
    <s v="N"/>
    <n v="13.7"/>
    <n v="21.2"/>
    <n v="19.2"/>
    <n v="0"/>
    <n v="123775.16"/>
    <n v="38.485258739999999"/>
    <n v="4763519.0581848985"/>
  </r>
  <r>
    <d v="2015-11-13T00:00:00"/>
    <s v="Friday"/>
    <x v="10"/>
    <x v="0"/>
    <n v="46"/>
    <s v="Y"/>
    <s v="N"/>
    <n v="13.5"/>
    <n v="18.2"/>
    <n v="26.1"/>
    <n v="0.4"/>
    <n v="117078.58500000001"/>
    <n v="32.823096649999997"/>
    <n v="3842881.7111002402"/>
  </r>
  <r>
    <d v="2015-11-14T00:00:00"/>
    <s v="Saturday"/>
    <x v="10"/>
    <x v="0"/>
    <n v="46"/>
    <s v="Y"/>
    <s v="N"/>
    <n v="12.1"/>
    <n v="18.3"/>
    <n v="27.5"/>
    <n v="0.2"/>
    <n v="103646.63499999999"/>
    <n v="33.560938610000001"/>
    <n v="3478478.3543680771"/>
  </r>
  <r>
    <d v="2015-11-15T00:00:00"/>
    <s v="Sunday"/>
    <x v="10"/>
    <x v="0"/>
    <n v="47"/>
    <s v="Y"/>
    <s v="N"/>
    <n v="13"/>
    <n v="18.5"/>
    <n v="27.6"/>
    <n v="0.2"/>
    <n v="99761.81"/>
    <n v="28.298071060000002"/>
    <n v="2823066.7884542188"/>
  </r>
  <r>
    <d v="2015-11-16T00:00:00"/>
    <s v="Monday"/>
    <x v="10"/>
    <x v="0"/>
    <n v="47"/>
    <s v="Y"/>
    <s v="N"/>
    <n v="11.4"/>
    <n v="26.3"/>
    <n v="29.4"/>
    <n v="0.2"/>
    <n v="124557.22500000001"/>
    <n v="39.127373740000003"/>
    <n v="4873597.0945922723"/>
  </r>
  <r>
    <d v="2015-11-17T00:00:00"/>
    <s v="Tuesday"/>
    <x v="10"/>
    <x v="0"/>
    <n v="47"/>
    <s v="Y"/>
    <s v="N"/>
    <n v="15.7"/>
    <n v="33.299999999999997"/>
    <n v="24"/>
    <n v="0"/>
    <n v="131442.20000000001"/>
    <n v="36.024547249999998"/>
    <n v="4735145.7445439501"/>
  </r>
  <r>
    <d v="2015-11-18T00:00:00"/>
    <s v="Wednesday"/>
    <x v="10"/>
    <x v="0"/>
    <n v="47"/>
    <s v="Y"/>
    <s v="N"/>
    <n v="14.7"/>
    <n v="29.5"/>
    <n v="29.2"/>
    <n v="0"/>
    <n v="132353.755"/>
    <n v="60.680238269999997"/>
    <n v="8031257.3893292034"/>
  </r>
  <r>
    <d v="2015-11-19T00:00:00"/>
    <s v="Thursday"/>
    <x v="10"/>
    <x v="0"/>
    <n v="47"/>
    <s v="Y"/>
    <s v="N"/>
    <n v="15.6"/>
    <n v="31.5"/>
    <n v="20.6"/>
    <n v="0"/>
    <n v="138118.70499999999"/>
    <n v="78.290968070000005"/>
    <n v="10813447.123024749"/>
  </r>
  <r>
    <d v="2015-11-20T00:00:00"/>
    <s v="Friday"/>
    <x v="10"/>
    <x v="0"/>
    <n v="47"/>
    <s v="Y"/>
    <s v="N"/>
    <n v="15.4"/>
    <n v="19.100000000000001"/>
    <n v="6.4"/>
    <n v="0.4"/>
    <n v="123412.685"/>
    <n v="38.026497679999999"/>
    <n v="4692952.1798350709"/>
  </r>
  <r>
    <d v="2015-11-21T00:00:00"/>
    <s v="Saturday"/>
    <x v="10"/>
    <x v="0"/>
    <n v="47"/>
    <s v="Y"/>
    <s v="N"/>
    <n v="12.2"/>
    <n v="17.5"/>
    <n v="20.9"/>
    <n v="3.6"/>
    <n v="102647.905"/>
    <n v="27.413622409999999"/>
    <n v="2813950.9088475509"/>
  </r>
  <r>
    <d v="2015-11-22T00:00:00"/>
    <s v="Sunday"/>
    <x v="10"/>
    <x v="0"/>
    <n v="48"/>
    <s v="Y"/>
    <s v="N"/>
    <n v="13.5"/>
    <n v="20"/>
    <n v="27.3"/>
    <n v="0"/>
    <n v="98621.62"/>
    <n v="32.34590077"/>
    <n v="3190005.1342966473"/>
  </r>
  <r>
    <d v="2015-11-23T00:00:00"/>
    <s v="Monday"/>
    <x v="10"/>
    <x v="0"/>
    <n v="48"/>
    <s v="Y"/>
    <s v="N"/>
    <n v="13.8"/>
    <n v="20.7"/>
    <n v="27.3"/>
    <n v="0"/>
    <n v="114406.825"/>
    <n v="41.368772450000002"/>
    <n v="4732869.9101519715"/>
  </r>
  <r>
    <d v="2015-11-24T00:00:00"/>
    <s v="Tuesday"/>
    <x v="10"/>
    <x v="0"/>
    <n v="48"/>
    <s v="Y"/>
    <s v="N"/>
    <n v="13.6"/>
    <n v="24.5"/>
    <n v="30"/>
    <n v="0"/>
    <n v="118894.30499999999"/>
    <n v="48.52152976"/>
    <n v="5768933.5583520168"/>
  </r>
  <r>
    <d v="2015-11-25T00:00:00"/>
    <s v="Wednesday"/>
    <x v="10"/>
    <x v="0"/>
    <n v="48"/>
    <s v="Y"/>
    <s v="N"/>
    <n v="13.5"/>
    <n v="33.299999999999997"/>
    <n v="9.3000000000000007"/>
    <n v="0"/>
    <n v="124728.875"/>
    <n v="60.69203392"/>
    <n v="7570049.1123034405"/>
  </r>
  <r>
    <d v="2015-11-26T00:00:00"/>
    <s v="Thursday"/>
    <x v="10"/>
    <x v="0"/>
    <n v="48"/>
    <s v="Y"/>
    <s v="N"/>
    <n v="10.8"/>
    <n v="17.399999999999999"/>
    <n v="23.3"/>
    <n v="0"/>
    <n v="112907.145"/>
    <n v="30.494174109999999"/>
    <n v="3443010.137893016"/>
  </r>
  <r>
    <d v="2015-11-27T00:00:00"/>
    <s v="Friday"/>
    <x v="10"/>
    <x v="0"/>
    <n v="48"/>
    <s v="Y"/>
    <s v="N"/>
    <n v="9"/>
    <n v="18.2"/>
    <n v="16.8"/>
    <n v="0.4"/>
    <n v="117492.82"/>
    <n v="40.366545459999998"/>
    <n v="4742779.259753597"/>
  </r>
  <r>
    <d v="2015-11-28T00:00:00"/>
    <s v="Saturday"/>
    <x v="10"/>
    <x v="0"/>
    <n v="48"/>
    <s v="Y"/>
    <s v="N"/>
    <n v="12"/>
    <n v="20.100000000000001"/>
    <n v="27.1"/>
    <n v="0"/>
    <n v="105011.19500000001"/>
    <n v="43.326660840000002"/>
    <n v="4549784.4301681044"/>
  </r>
  <r>
    <d v="2015-11-29T00:00:00"/>
    <s v="Sunday"/>
    <x v="10"/>
    <x v="0"/>
    <n v="49"/>
    <s v="Y"/>
    <s v="N"/>
    <n v="12.6"/>
    <n v="20.3"/>
    <n v="23.4"/>
    <n v="0"/>
    <n v="102162.53"/>
    <n v="39.12126473"/>
    <n v="3996727.3816165668"/>
  </r>
  <r>
    <d v="2015-11-30T00:00:00"/>
    <s v="Monday"/>
    <x v="10"/>
    <x v="0"/>
    <n v="49"/>
    <s v="Y"/>
    <s v="N"/>
    <n v="10"/>
    <n v="32.200000000000003"/>
    <n v="26.6"/>
    <n v="0"/>
    <n v="122452.41499999999"/>
    <n v="45.57726057"/>
    <n v="5581045.625880776"/>
  </r>
  <r>
    <d v="2015-12-01T00:00:00"/>
    <s v="Tuesday"/>
    <x v="11"/>
    <x v="0"/>
    <n v="49"/>
    <s v="Y"/>
    <s v="N"/>
    <n v="14.5"/>
    <n v="24.6"/>
    <n v="24.4"/>
    <n v="1.8"/>
    <n v="117115.62"/>
    <n v="37.920958990000003"/>
    <n v="4441136.6231084242"/>
  </r>
  <r>
    <d v="2015-12-02T00:00:00"/>
    <s v="Wednesday"/>
    <x v="11"/>
    <x v="0"/>
    <n v="49"/>
    <s v="Y"/>
    <s v="N"/>
    <n v="9.1999999999999993"/>
    <n v="17.5"/>
    <n v="32.4"/>
    <n v="0"/>
    <n v="115230.125"/>
    <n v="37.470820799999998"/>
    <n v="4317767.3646366"/>
  </r>
  <r>
    <d v="2015-12-03T00:00:00"/>
    <s v="Thursday"/>
    <x v="11"/>
    <x v="0"/>
    <n v="49"/>
    <s v="Y"/>
    <s v="N"/>
    <n v="12.2"/>
    <n v="21.3"/>
    <n v="30.1"/>
    <n v="0"/>
    <n v="121699.425"/>
    <n v="43.34422421"/>
    <n v="5274967.1634280793"/>
  </r>
  <r>
    <d v="2015-12-04T00:00:00"/>
    <s v="Friday"/>
    <x v="11"/>
    <x v="0"/>
    <n v="49"/>
    <s v="Y"/>
    <s v="N"/>
    <n v="11.3"/>
    <n v="30.8"/>
    <n v="32.200000000000003"/>
    <n v="0"/>
    <n v="129148.52"/>
    <n v="66.533894050000001"/>
    <n v="8592753.9463943057"/>
  </r>
  <r>
    <d v="2015-12-05T00:00:00"/>
    <s v="Saturday"/>
    <x v="11"/>
    <x v="0"/>
    <n v="49"/>
    <s v="Y"/>
    <s v="N"/>
    <n v="15.5"/>
    <n v="25.3"/>
    <n v="27.9"/>
    <n v="0"/>
    <n v="115606.005"/>
    <n v="36.906868619999997"/>
    <n v="4266655.6382180629"/>
  </r>
  <r>
    <d v="2015-12-06T00:00:00"/>
    <s v="Sunday"/>
    <x v="11"/>
    <x v="0"/>
    <n v="50"/>
    <s v="Y"/>
    <s v="N"/>
    <n v="15.3"/>
    <n v="29.8"/>
    <n v="13.5"/>
    <n v="0"/>
    <n v="112025.29"/>
    <n v="36.78833221"/>
    <n v="4121223.5844415906"/>
  </r>
  <r>
    <d v="2015-12-07T00:00:00"/>
    <s v="Monday"/>
    <x v="11"/>
    <x v="0"/>
    <n v="50"/>
    <s v="Y"/>
    <s v="N"/>
    <n v="18.100000000000001"/>
    <n v="27.3"/>
    <n v="8.6999999999999993"/>
    <n v="0"/>
    <n v="129059.645"/>
    <n v="53.369098719999997"/>
    <n v="6887796.9347731546"/>
  </r>
  <r>
    <d v="2015-12-08T00:00:00"/>
    <s v="Tuesday"/>
    <x v="11"/>
    <x v="0"/>
    <n v="50"/>
    <s v="Y"/>
    <s v="N"/>
    <n v="20.3"/>
    <n v="35.4"/>
    <n v="19.8"/>
    <n v="0.8"/>
    <n v="136800.91"/>
    <n v="57.534246680000003"/>
    <n v="7870737.3019884797"/>
  </r>
  <r>
    <d v="2015-12-09T00:00:00"/>
    <s v="Wednesday"/>
    <x v="11"/>
    <x v="0"/>
    <n v="50"/>
    <s v="Y"/>
    <s v="N"/>
    <n v="15.4"/>
    <n v="24.6"/>
    <n v="27"/>
    <n v="0"/>
    <n v="125965.02"/>
    <n v="49.73700573"/>
    <n v="6265122.9215195645"/>
  </r>
  <r>
    <d v="2015-12-10T00:00:00"/>
    <s v="Thursday"/>
    <x v="11"/>
    <x v="0"/>
    <n v="50"/>
    <s v="Y"/>
    <s v="N"/>
    <n v="13.1"/>
    <n v="26"/>
    <n v="32"/>
    <n v="0"/>
    <n v="125807.495"/>
    <n v="50.806013669999999"/>
    <n v="6391777.3107584566"/>
  </r>
  <r>
    <d v="2015-12-11T00:00:00"/>
    <s v="Friday"/>
    <x v="11"/>
    <x v="0"/>
    <n v="50"/>
    <s v="Y"/>
    <s v="N"/>
    <n v="14.2"/>
    <n v="19.2"/>
    <n v="13"/>
    <n v="0"/>
    <n v="116597.81"/>
    <n v="32.020129189999999"/>
    <n v="3733476.9394710734"/>
  </r>
  <r>
    <d v="2015-12-12T00:00:00"/>
    <s v="Saturday"/>
    <x v="11"/>
    <x v="0"/>
    <n v="50"/>
    <s v="Y"/>
    <s v="N"/>
    <n v="10.1"/>
    <n v="18.3"/>
    <n v="27.9"/>
    <n v="2"/>
    <n v="106139.41"/>
    <n v="34.142897920000003"/>
    <n v="3623907.0409190278"/>
  </r>
  <r>
    <d v="2015-12-13T00:00:00"/>
    <s v="Sunday"/>
    <x v="11"/>
    <x v="0"/>
    <n v="51"/>
    <s v="Y"/>
    <s v="N"/>
    <n v="10.3"/>
    <n v="28.3"/>
    <n v="28.6"/>
    <n v="0"/>
    <n v="105218.515"/>
    <n v="40.306829550000003"/>
    <n v="4241024.7496091183"/>
  </r>
  <r>
    <d v="2015-12-14T00:00:00"/>
    <s v="Monday"/>
    <x v="11"/>
    <x v="0"/>
    <n v="51"/>
    <s v="Y"/>
    <s v="N"/>
    <n v="11.9"/>
    <n v="22.7"/>
    <n v="31.6"/>
    <n v="0"/>
    <n v="125784.96000000001"/>
    <n v="51.747829520000003"/>
    <n v="6509098.6662600199"/>
  </r>
  <r>
    <d v="2015-12-15T00:00:00"/>
    <s v="Tuesday"/>
    <x v="11"/>
    <x v="0"/>
    <n v="51"/>
    <s v="Y"/>
    <s v="N"/>
    <n v="14.4"/>
    <n v="24.6"/>
    <n v="30.3"/>
    <n v="0"/>
    <n v="129077.41"/>
    <n v="51.660830169999997"/>
    <n v="6668246.1567934593"/>
  </r>
  <r>
    <d v="2015-12-16T00:00:00"/>
    <s v="Wednesday"/>
    <x v="11"/>
    <x v="0"/>
    <n v="51"/>
    <s v="Y"/>
    <s v="N"/>
    <n v="15.6"/>
    <n v="27.5"/>
    <n v="32.5"/>
    <n v="0"/>
    <n v="135930.07999999999"/>
    <n v="78.645919989999996"/>
    <n v="10690346.195914298"/>
  </r>
  <r>
    <d v="2015-12-17T00:00:00"/>
    <s v="Thursday"/>
    <x v="11"/>
    <x v="0"/>
    <n v="51"/>
    <s v="Y"/>
    <s v="N"/>
    <n v="16.899999999999999"/>
    <n v="37.200000000000003"/>
    <n v="33.1"/>
    <n v="0"/>
    <n v="152366.29999999999"/>
    <n v="188.0861252"/>
    <n v="28657986.978060756"/>
  </r>
  <r>
    <d v="2015-12-18T00:00:00"/>
    <s v="Friday"/>
    <x v="11"/>
    <x v="0"/>
    <n v="51"/>
    <s v="N"/>
    <s v="N"/>
    <n v="19.399999999999999"/>
    <n v="35.4"/>
    <n v="31.2"/>
    <n v="0"/>
    <n v="158052.89000000001"/>
    <n v="81.192486250000002"/>
    <n v="12832707.098097764"/>
  </r>
  <r>
    <d v="2015-12-19T00:00:00"/>
    <s v="Saturday"/>
    <x v="11"/>
    <x v="0"/>
    <n v="51"/>
    <s v="N"/>
    <s v="N"/>
    <n v="19.2"/>
    <n v="41.2"/>
    <n v="20.5"/>
    <n v="0"/>
    <n v="154924.89000000001"/>
    <n v="69.328820820000004"/>
    <n v="10740759.939368211"/>
  </r>
  <r>
    <d v="2015-12-20T00:00:00"/>
    <s v="Sunday"/>
    <x v="11"/>
    <x v="0"/>
    <n v="52"/>
    <s v="N"/>
    <s v="N"/>
    <n v="25.9"/>
    <n v="37.799999999999997"/>
    <n v="10.4"/>
    <n v="0"/>
    <n v="133421.03"/>
    <n v="54.649804289999999"/>
    <n v="7291433.1776702181"/>
  </r>
  <r>
    <d v="2015-12-21T00:00:00"/>
    <s v="Monday"/>
    <x v="11"/>
    <x v="0"/>
    <n v="52"/>
    <s v="N"/>
    <s v="N"/>
    <n v="15"/>
    <n v="20.2"/>
    <n v="25.4"/>
    <n v="6"/>
    <n v="113802.21"/>
    <n v="49.621251919999999"/>
    <n v="5647008.1314627435"/>
  </r>
  <r>
    <d v="2015-12-22T00:00:00"/>
    <s v="Tuesday"/>
    <x v="11"/>
    <x v="0"/>
    <n v="52"/>
    <s v="N"/>
    <s v="N"/>
    <n v="12"/>
    <n v="22.8"/>
    <n v="32.9"/>
    <n v="0"/>
    <n v="119477.515"/>
    <n v="37.53130427"/>
    <n v="4484146.9688884886"/>
  </r>
  <r>
    <d v="2015-12-23T00:00:00"/>
    <s v="Wednesday"/>
    <x v="11"/>
    <x v="0"/>
    <n v="52"/>
    <s v="N"/>
    <s v="N"/>
    <n v="15.1"/>
    <n v="26"/>
    <n v="32.4"/>
    <n v="0"/>
    <n v="126553.11500000001"/>
    <n v="39.138220830000002"/>
    <n v="4953063.7615943858"/>
  </r>
  <r>
    <d v="2015-12-24T00:00:00"/>
    <s v="Thursday"/>
    <x v="11"/>
    <x v="0"/>
    <n v="52"/>
    <s v="N"/>
    <s v="N"/>
    <n v="16.7"/>
    <n v="34.6"/>
    <n v="32.799999999999997"/>
    <n v="0.4"/>
    <n v="134583.25"/>
    <n v="50.81827517"/>
    <n v="6839288.6317729028"/>
  </r>
  <r>
    <d v="2015-12-25T00:00:00"/>
    <s v="Friday"/>
    <x v="11"/>
    <x v="0"/>
    <n v="52"/>
    <s v="N"/>
    <s v="Y"/>
    <n v="21.7"/>
    <n v="34.1"/>
    <n v="33.299999999999997"/>
    <n v="0"/>
    <n v="119950.37"/>
    <n v="22.115586239999999"/>
    <n v="2652772.7522549084"/>
  </r>
  <r>
    <d v="2015-12-26T00:00:00"/>
    <s v="Saturday"/>
    <x v="11"/>
    <x v="0"/>
    <n v="52"/>
    <s v="N"/>
    <s v="Y"/>
    <n v="12.7"/>
    <n v="20"/>
    <n v="19.2"/>
    <n v="30.6"/>
    <n v="95093.294999999998"/>
    <n v="14.96710809"/>
    <n v="1423271.6248992565"/>
  </r>
  <r>
    <d v="2015-12-27T00:00:00"/>
    <s v="Sunday"/>
    <x v="11"/>
    <x v="0"/>
    <n v="53"/>
    <s v="N"/>
    <s v="N"/>
    <n v="11.9"/>
    <n v="19.399999999999999"/>
    <n v="27.6"/>
    <n v="5.2"/>
    <n v="96394.94"/>
    <n v="19.823183589999999"/>
    <n v="1910854.5927670347"/>
  </r>
  <r>
    <d v="2015-12-28T00:00:00"/>
    <s v="Monday"/>
    <x v="11"/>
    <x v="0"/>
    <n v="53"/>
    <s v="N"/>
    <s v="Y"/>
    <n v="12.8"/>
    <n v="20.8"/>
    <n v="33.200000000000003"/>
    <n v="0"/>
    <n v="100048.44"/>
    <n v="20.097539919999999"/>
    <n v="2010727.5168337247"/>
  </r>
  <r>
    <d v="2015-12-29T00:00:00"/>
    <s v="Tuesday"/>
    <x v="11"/>
    <x v="0"/>
    <n v="53"/>
    <s v="N"/>
    <s v="N"/>
    <n v="12.4"/>
    <n v="23.9"/>
    <n v="33"/>
    <n v="0"/>
    <n v="111647.54"/>
    <n v="27.33170157"/>
    <n v="3051517.2443046374"/>
  </r>
  <r>
    <d v="2015-12-30T00:00:00"/>
    <s v="Wednesday"/>
    <x v="11"/>
    <x v="0"/>
    <n v="53"/>
    <s v="N"/>
    <s v="N"/>
    <n v="13.9"/>
    <n v="34.700000000000003"/>
    <n v="32.799999999999997"/>
    <n v="0"/>
    <n v="128552.13499999999"/>
    <n v="43.826874789999998"/>
    <n v="5634038.3246321762"/>
  </r>
  <r>
    <d v="2015-12-31T00:00:00"/>
    <s v="Thursday"/>
    <x v="11"/>
    <x v="0"/>
    <n v="53"/>
    <s v="N"/>
    <s v="N"/>
    <n v="19.7"/>
    <n v="39.700000000000003"/>
    <n v="29.6"/>
    <n v="0"/>
    <n v="146473.83499999999"/>
    <n v="101.99155880000001"/>
    <n v="14939094.755063998"/>
  </r>
  <r>
    <d v="2016-01-01T00:00:00"/>
    <s v="Friday"/>
    <x v="0"/>
    <x v="1"/>
    <n v="1"/>
    <s v="N"/>
    <s v="Y"/>
    <n v="19.8"/>
    <n v="24.2"/>
    <n v="22"/>
    <n v="0"/>
    <n v="116040.925"/>
    <n v="32.527673360000001"/>
    <n v="3774541.3047922584"/>
  </r>
  <r>
    <d v="2016-01-02T00:00:00"/>
    <s v="Saturday"/>
    <x v="0"/>
    <x v="1"/>
    <n v="1"/>
    <s v="N"/>
    <s v="N"/>
    <n v="17.100000000000001"/>
    <n v="27.6"/>
    <n v="25.1"/>
    <n v="0"/>
    <n v="99622.64"/>
    <n v="21.894560760000001"/>
    <n v="2181193.9445516067"/>
  </r>
  <r>
    <d v="2016-01-03T00:00:00"/>
    <s v="Sunday"/>
    <x v="0"/>
    <x v="1"/>
    <n v="2"/>
    <s v="N"/>
    <s v="N"/>
    <n v="17.5"/>
    <n v="27.1"/>
    <n v="25.7"/>
    <n v="0"/>
    <n v="97656.445000000007"/>
    <n v="19.895384799999999"/>
    <n v="1942912.551475036"/>
  </r>
  <r>
    <d v="2016-01-04T00:00:00"/>
    <s v="Monday"/>
    <x v="0"/>
    <x v="1"/>
    <n v="2"/>
    <s v="N"/>
    <s v="N"/>
    <n v="16.3"/>
    <n v="26"/>
    <n v="15.3"/>
    <n v="0"/>
    <n v="110932.505"/>
    <n v="25.443479239999998"/>
    <n v="2822508.888008696"/>
  </r>
  <r>
    <d v="2016-01-05T00:00:00"/>
    <s v="Tuesday"/>
    <x v="0"/>
    <x v="1"/>
    <n v="2"/>
    <s v="N"/>
    <s v="N"/>
    <n v="17.100000000000001"/>
    <n v="25.7"/>
    <n v="25.8"/>
    <n v="0"/>
    <n v="117873.58"/>
    <n v="29.917187370000001"/>
    <n v="3526445.9788326849"/>
  </r>
  <r>
    <d v="2016-01-06T00:00:00"/>
    <s v="Wednesday"/>
    <x v="0"/>
    <x v="1"/>
    <n v="2"/>
    <s v="N"/>
    <s v="N"/>
    <n v="17.3"/>
    <n v="25.7"/>
    <n v="18.100000000000001"/>
    <n v="0"/>
    <n v="115064.265"/>
    <n v="31.790252049999999"/>
    <n v="3657921.986297993"/>
  </r>
  <r>
    <d v="2016-01-07T00:00:00"/>
    <s v="Thursday"/>
    <x v="0"/>
    <x v="1"/>
    <n v="2"/>
    <s v="N"/>
    <s v="N"/>
    <n v="16.3"/>
    <n v="21.3"/>
    <n v="30.4"/>
    <n v="0"/>
    <n v="112392.69500000001"/>
    <n v="34.445069169999996"/>
    <n v="3871374.153477713"/>
  </r>
  <r>
    <d v="2016-01-08T00:00:00"/>
    <s v="Friday"/>
    <x v="0"/>
    <x v="1"/>
    <n v="2"/>
    <s v="N"/>
    <s v="N"/>
    <n v="16.2"/>
    <n v="20.6"/>
    <n v="25.4"/>
    <n v="0"/>
    <n v="111879.54"/>
    <n v="36.888156160000001"/>
    <n v="4127029.9426289662"/>
  </r>
  <r>
    <d v="2016-01-09T00:00:00"/>
    <s v="Saturday"/>
    <x v="0"/>
    <x v="1"/>
    <n v="2"/>
    <s v="N"/>
    <s v="N"/>
    <n v="16.8"/>
    <n v="21.4"/>
    <n v="21.3"/>
    <n v="0"/>
    <n v="105482.69500000001"/>
    <n v="41.987823249999998"/>
    <n v="4428988.753593659"/>
  </r>
  <r>
    <d v="2016-01-10T00:00:00"/>
    <s v="Sunday"/>
    <x v="0"/>
    <x v="1"/>
    <n v="3"/>
    <s v="N"/>
    <s v="N"/>
    <n v="15.7"/>
    <n v="31.5"/>
    <n v="31.3"/>
    <n v="0"/>
    <n v="113049.145"/>
    <n v="44.479787029999997"/>
    <n v="5028401.8935235888"/>
  </r>
  <r>
    <d v="2016-01-11T00:00:00"/>
    <s v="Monday"/>
    <x v="0"/>
    <x v="1"/>
    <n v="3"/>
    <s v="N"/>
    <s v="N"/>
    <n v="17.2"/>
    <n v="36.4"/>
    <n v="15.8"/>
    <n v="0"/>
    <n v="141133.08499999999"/>
    <n v="88.116100790000004"/>
    <n v="12436097.142663637"/>
  </r>
  <r>
    <d v="2016-01-12T00:00:00"/>
    <s v="Tuesday"/>
    <x v="0"/>
    <x v="1"/>
    <n v="3"/>
    <s v="N"/>
    <s v="N"/>
    <n v="17.100000000000001"/>
    <n v="24.8"/>
    <n v="29.1"/>
    <n v="0.8"/>
    <n v="135006.10999999999"/>
    <n v="62.53997502"/>
    <n v="8443278.7469473705"/>
  </r>
  <r>
    <d v="2016-01-13T00:00:00"/>
    <s v="Wednesday"/>
    <x v="0"/>
    <x v="1"/>
    <n v="3"/>
    <s v="N"/>
    <s v="N"/>
    <n v="16.8"/>
    <n v="42.2"/>
    <n v="25"/>
    <n v="0.2"/>
    <n v="160011.07500000001"/>
    <n v="545.73781959999997"/>
    <n v="87324095.182352066"/>
  </r>
  <r>
    <d v="2016-01-14T00:00:00"/>
    <s v="Thursday"/>
    <x v="0"/>
    <x v="1"/>
    <n v="3"/>
    <s v="N"/>
    <s v="N"/>
    <n v="16.100000000000001"/>
    <n v="18.100000000000001"/>
    <n v="3.9"/>
    <n v="0.4"/>
    <n v="120396.33500000001"/>
    <n v="36.37140419"/>
    <n v="4378983.7632796438"/>
  </r>
  <r>
    <d v="2016-01-15T00:00:00"/>
    <s v="Friday"/>
    <x v="0"/>
    <x v="1"/>
    <n v="3"/>
    <s v="N"/>
    <s v="N"/>
    <n v="13.6"/>
    <n v="19.2"/>
    <n v="19.7"/>
    <n v="1"/>
    <n v="113244.79"/>
    <n v="30.203903069999999"/>
    <n v="3420434.6603425052"/>
  </r>
  <r>
    <d v="2016-01-16T00:00:00"/>
    <s v="Saturday"/>
    <x v="0"/>
    <x v="1"/>
    <n v="3"/>
    <s v="N"/>
    <s v="N"/>
    <n v="11.9"/>
    <n v="22.3"/>
    <n v="32.6"/>
    <n v="0"/>
    <n v="103046.17"/>
    <n v="23.67497011"/>
    <n v="2439614.9946999787"/>
  </r>
  <r>
    <d v="2016-01-17T00:00:00"/>
    <s v="Sunday"/>
    <x v="0"/>
    <x v="1"/>
    <n v="4"/>
    <s v="N"/>
    <s v="N"/>
    <n v="14.9"/>
    <n v="32.700000000000003"/>
    <n v="31.5"/>
    <n v="0"/>
    <n v="114097.07"/>
    <n v="29.153261950000001"/>
    <n v="3326301.7694374868"/>
  </r>
  <r>
    <d v="2016-01-18T00:00:00"/>
    <s v="Monday"/>
    <x v="0"/>
    <x v="1"/>
    <n v="4"/>
    <s v="N"/>
    <s v="N"/>
    <n v="18.600000000000001"/>
    <n v="35.299999999999997"/>
    <n v="30.4"/>
    <n v="0"/>
    <n v="147817.58499999999"/>
    <n v="43.409358019999999"/>
    <n v="6416666.4689167812"/>
  </r>
  <r>
    <d v="2016-01-19T00:00:00"/>
    <s v="Tuesday"/>
    <x v="0"/>
    <x v="1"/>
    <n v="4"/>
    <s v="N"/>
    <s v="N"/>
    <n v="17.899999999999999"/>
    <n v="30.9"/>
    <n v="27.2"/>
    <n v="0"/>
    <n v="148612.37"/>
    <n v="49.257935250000003"/>
    <n v="7320338.4988090424"/>
  </r>
  <r>
    <d v="2016-01-20T00:00:00"/>
    <s v="Wednesday"/>
    <x v="0"/>
    <x v="1"/>
    <n v="4"/>
    <s v="N"/>
    <s v="N"/>
    <n v="19.3"/>
    <n v="29.1"/>
    <n v="18.600000000000001"/>
    <n v="1"/>
    <n v="142471.51"/>
    <n v="53.300398770000001"/>
    <n v="7593788.2963640429"/>
  </r>
  <r>
    <d v="2016-01-21T00:00:00"/>
    <s v="Thursday"/>
    <x v="0"/>
    <x v="1"/>
    <n v="4"/>
    <s v="N"/>
    <s v="N"/>
    <n v="19"/>
    <n v="26.7"/>
    <n v="14.9"/>
    <n v="0.8"/>
    <n v="139450.61499999999"/>
    <n v="55.470089539999996"/>
    <n v="7735338.100458066"/>
  </r>
  <r>
    <d v="2016-01-22T00:00:00"/>
    <s v="Friday"/>
    <x v="0"/>
    <x v="1"/>
    <n v="4"/>
    <s v="N"/>
    <s v="N"/>
    <n v="17.5"/>
    <n v="22.8"/>
    <n v="6.5"/>
    <n v="1.6"/>
    <n v="129135.185"/>
    <n v="42.337732770000002"/>
    <n v="5467290.9537345124"/>
  </r>
  <r>
    <d v="2016-01-23T00:00:00"/>
    <s v="Saturday"/>
    <x v="0"/>
    <x v="1"/>
    <n v="4"/>
    <s v="N"/>
    <s v="N"/>
    <n v="17.3"/>
    <n v="21.9"/>
    <n v="23.2"/>
    <n v="7"/>
    <n v="108097.845"/>
    <n v="26.975023329999999"/>
    <n v="2915941.8907977236"/>
  </r>
  <r>
    <d v="2016-01-24T00:00:00"/>
    <s v="Sunday"/>
    <x v="0"/>
    <x v="1"/>
    <n v="5"/>
    <s v="N"/>
    <s v="N"/>
    <n v="16.2"/>
    <n v="22.2"/>
    <n v="23.4"/>
    <n v="5.2"/>
    <n v="103396.3"/>
    <n v="26.412209069999999"/>
    <n v="2730924.6926644412"/>
  </r>
  <r>
    <d v="2016-01-25T00:00:00"/>
    <s v="Monday"/>
    <x v="0"/>
    <x v="1"/>
    <n v="5"/>
    <s v="N"/>
    <s v="N"/>
    <n v="16.7"/>
    <n v="20.9"/>
    <n v="25.7"/>
    <n v="0.4"/>
    <n v="112649.60000000001"/>
    <n v="27.59659014"/>
    <n v="3108744.8406349444"/>
  </r>
  <r>
    <d v="2016-01-26T00:00:00"/>
    <s v="Tuesday"/>
    <x v="0"/>
    <x v="1"/>
    <n v="5"/>
    <s v="N"/>
    <s v="Y"/>
    <n v="16.5"/>
    <n v="29.4"/>
    <n v="28.7"/>
    <n v="0"/>
    <n v="110152.815"/>
    <n v="25.276693940000001"/>
    <n v="2784298.9913844415"/>
  </r>
  <r>
    <d v="2016-01-27T00:00:00"/>
    <s v="Wednesday"/>
    <x v="0"/>
    <x v="1"/>
    <n v="5"/>
    <s v="N"/>
    <s v="N"/>
    <n v="19.3"/>
    <n v="29.5"/>
    <n v="22.2"/>
    <n v="0"/>
    <n v="133718.035"/>
    <n v="32.759849449999997"/>
    <n v="4380582.6953498302"/>
  </r>
  <r>
    <d v="2016-01-28T00:00:00"/>
    <s v="Thursday"/>
    <x v="0"/>
    <x v="1"/>
    <n v="5"/>
    <s v="Y"/>
    <s v="N"/>
    <n v="20.3"/>
    <n v="27.5"/>
    <n v="19"/>
    <n v="3.6"/>
    <n v="134169.82999999999"/>
    <n v="33.324968159999997"/>
    <n v="4471205.3127826117"/>
  </r>
  <r>
    <d v="2016-01-29T00:00:00"/>
    <s v="Friday"/>
    <x v="0"/>
    <x v="1"/>
    <n v="5"/>
    <s v="Y"/>
    <s v="N"/>
    <n v="14.4"/>
    <n v="18.3"/>
    <n v="14.3"/>
    <n v="14.2"/>
    <n v="123615.21"/>
    <n v="32.693847210000001"/>
    <n v="4041456.7885720646"/>
  </r>
  <r>
    <d v="2016-01-30T00:00:00"/>
    <s v="Saturday"/>
    <x v="0"/>
    <x v="1"/>
    <n v="5"/>
    <s v="Y"/>
    <s v="N"/>
    <n v="12.3"/>
    <n v="22.4"/>
    <n v="24"/>
    <n v="1.2"/>
    <n v="107579.345"/>
    <n v="23.84687233"/>
    <n v="2565430.9055600241"/>
  </r>
  <r>
    <d v="2016-01-31T00:00:00"/>
    <s v="Sunday"/>
    <x v="0"/>
    <x v="1"/>
    <n v="6"/>
    <s v="Y"/>
    <s v="N"/>
    <n v="13.9"/>
    <n v="21.8"/>
    <n v="26.3"/>
    <n v="10.6"/>
    <n v="101279.65"/>
    <n v="23.47662571"/>
    <n v="2377704.4350898014"/>
  </r>
  <r>
    <d v="2016-02-01T00:00:00"/>
    <s v="Monday"/>
    <x v="1"/>
    <x v="1"/>
    <n v="6"/>
    <s v="Y"/>
    <s v="N"/>
    <n v="12.5"/>
    <n v="23.6"/>
    <n v="29.4"/>
    <n v="0"/>
    <n v="121942.895"/>
    <n v="31.58876665"/>
    <n v="3852025.6547804517"/>
  </r>
  <r>
    <d v="2016-02-02T00:00:00"/>
    <s v="Tuesday"/>
    <x v="1"/>
    <x v="1"/>
    <n v="6"/>
    <s v="Y"/>
    <s v="N"/>
    <n v="15.4"/>
    <n v="31.5"/>
    <n v="25.5"/>
    <n v="0"/>
    <n v="133989.155"/>
    <n v="35.64081616"/>
    <n v="4775482.8407887444"/>
  </r>
  <r>
    <d v="2016-02-03T00:00:00"/>
    <s v="Wednesday"/>
    <x v="1"/>
    <x v="1"/>
    <n v="6"/>
    <s v="Y"/>
    <s v="N"/>
    <n v="18.100000000000001"/>
    <n v="21"/>
    <n v="11"/>
    <n v="0.6"/>
    <n v="122594.47500000001"/>
    <n v="27.876043979999999"/>
    <n v="3417448.9768050103"/>
  </r>
  <r>
    <d v="2016-02-04T00:00:00"/>
    <s v="Thursday"/>
    <x v="1"/>
    <x v="1"/>
    <n v="6"/>
    <s v="Y"/>
    <s v="N"/>
    <n v="17.3"/>
    <n v="20.9"/>
    <n v="21.7"/>
    <n v="2.4"/>
    <n v="119919.605"/>
    <n v="22.3923782"/>
    <n v="2685285.1487546107"/>
  </r>
  <r>
    <d v="2016-02-05T00:00:00"/>
    <s v="Friday"/>
    <x v="1"/>
    <x v="1"/>
    <n v="6"/>
    <s v="Y"/>
    <s v="N"/>
    <n v="15.3"/>
    <n v="29.4"/>
    <n v="29"/>
    <n v="0"/>
    <n v="126330.55"/>
    <n v="26.854502199999999"/>
    <n v="3392544.03290221"/>
  </r>
  <r>
    <d v="2016-02-06T00:00:00"/>
    <s v="Saturday"/>
    <x v="1"/>
    <x v="1"/>
    <n v="6"/>
    <s v="Y"/>
    <s v="N"/>
    <n v="16.5"/>
    <n v="32.6"/>
    <n v="28.8"/>
    <n v="0"/>
    <n v="123737.01"/>
    <n v="28.72453436"/>
    <n v="3554287.9953486635"/>
  </r>
  <r>
    <d v="2016-02-07T00:00:00"/>
    <s v="Sunday"/>
    <x v="1"/>
    <x v="1"/>
    <n v="7"/>
    <s v="Y"/>
    <s v="N"/>
    <n v="19.100000000000001"/>
    <n v="27.7"/>
    <n v="28.5"/>
    <n v="0"/>
    <n v="124436.81"/>
    <n v="33.49284634"/>
    <n v="4167742.9563697753"/>
  </r>
  <r>
    <d v="2016-02-08T00:00:00"/>
    <s v="Monday"/>
    <x v="1"/>
    <x v="1"/>
    <n v="7"/>
    <s v="Y"/>
    <s v="N"/>
    <n v="19.2"/>
    <n v="22.9"/>
    <n v="23.3"/>
    <n v="0"/>
    <n v="129327.22500000001"/>
    <n v="33.908603100000001"/>
    <n v="4385305.5425493978"/>
  </r>
  <r>
    <d v="2016-02-09T00:00:00"/>
    <s v="Tuesday"/>
    <x v="1"/>
    <x v="1"/>
    <n v="7"/>
    <s v="Y"/>
    <s v="N"/>
    <n v="17.399999999999999"/>
    <n v="22.7"/>
    <n v="27.7"/>
    <n v="0"/>
    <n v="131271.26500000001"/>
    <n v="38.705675849999999"/>
    <n v="5080943.0315094506"/>
  </r>
  <r>
    <d v="2016-02-10T00:00:00"/>
    <s v="Wednesday"/>
    <x v="1"/>
    <x v="1"/>
    <n v="7"/>
    <s v="Y"/>
    <s v="N"/>
    <n v="17.399999999999999"/>
    <n v="23.3"/>
    <n v="25.3"/>
    <n v="0"/>
    <n v="132265.005"/>
    <n v="41.376079619999999"/>
    <n v="5472607.3778196983"/>
  </r>
  <r>
    <d v="2016-02-11T00:00:00"/>
    <s v="Thursday"/>
    <x v="1"/>
    <x v="1"/>
    <n v="7"/>
    <s v="Y"/>
    <s v="N"/>
    <n v="18"/>
    <n v="23.8"/>
    <n v="27.6"/>
    <n v="0"/>
    <n v="131003.79"/>
    <n v="34.389933720000002"/>
    <n v="4505211.6551687988"/>
  </r>
  <r>
    <d v="2016-02-12T00:00:00"/>
    <s v="Friday"/>
    <x v="1"/>
    <x v="1"/>
    <n v="7"/>
    <s v="Y"/>
    <s v="N"/>
    <n v="16.7"/>
    <n v="24.9"/>
    <n v="27.9"/>
    <n v="0"/>
    <n v="133845.51999999999"/>
    <n v="40.626650689999998"/>
    <n v="5437695.1874614079"/>
  </r>
  <r>
    <d v="2016-02-13T00:00:00"/>
    <s v="Saturday"/>
    <x v="1"/>
    <x v="1"/>
    <n v="7"/>
    <s v="Y"/>
    <s v="N"/>
    <n v="17.7"/>
    <n v="30.3"/>
    <n v="23.4"/>
    <n v="0"/>
    <n v="120839.995"/>
    <n v="32.231397960000002"/>
    <n v="3894841.9683294105"/>
  </r>
  <r>
    <d v="2016-02-14T00:00:00"/>
    <s v="Sunday"/>
    <x v="1"/>
    <x v="1"/>
    <n v="8"/>
    <s v="Y"/>
    <s v="N"/>
    <n v="16.399999999999999"/>
    <n v="24.5"/>
    <n v="22.9"/>
    <n v="0"/>
    <n v="104364.735"/>
    <n v="26.267269679999998"/>
    <n v="2741376.6393267345"/>
  </r>
  <r>
    <d v="2016-02-15T00:00:00"/>
    <s v="Monday"/>
    <x v="1"/>
    <x v="1"/>
    <n v="8"/>
    <s v="Y"/>
    <s v="N"/>
    <n v="14"/>
    <n v="26.1"/>
    <n v="25.4"/>
    <n v="0"/>
    <n v="120863.325"/>
    <n v="32.56207053"/>
    <n v="3935560.113140312"/>
  </r>
  <r>
    <d v="2016-02-16T00:00:00"/>
    <s v="Tuesday"/>
    <x v="1"/>
    <x v="1"/>
    <n v="8"/>
    <s v="Y"/>
    <s v="N"/>
    <n v="13.7"/>
    <n v="18.399999999999999"/>
    <n v="14.5"/>
    <n v="3.6"/>
    <n v="117062.035"/>
    <n v="29.585353430000001"/>
    <n v="3463321.6787100304"/>
  </r>
  <r>
    <d v="2016-02-17T00:00:00"/>
    <s v="Wednesday"/>
    <x v="1"/>
    <x v="1"/>
    <n v="8"/>
    <s v="Y"/>
    <s v="N"/>
    <n v="12.7"/>
    <n v="21.1"/>
    <n v="16.2"/>
    <n v="0.6"/>
    <n v="119481.79"/>
    <n v="32.504514059999998"/>
    <n v="3883697.522968967"/>
  </r>
  <r>
    <d v="2016-02-18T00:00:00"/>
    <s v="Thursday"/>
    <x v="1"/>
    <x v="1"/>
    <n v="8"/>
    <s v="Y"/>
    <s v="N"/>
    <n v="15.5"/>
    <n v="22.6"/>
    <n v="20.6"/>
    <n v="1.2"/>
    <n v="125964.185"/>
    <n v="47.404309140000002"/>
    <n v="5971245.1663081506"/>
  </r>
  <r>
    <d v="2016-02-19T00:00:00"/>
    <s v="Friday"/>
    <x v="1"/>
    <x v="1"/>
    <n v="8"/>
    <s v="Y"/>
    <s v="N"/>
    <n v="15.8"/>
    <n v="22"/>
    <n v="11.2"/>
    <n v="0.2"/>
    <n v="122991.66"/>
    <n v="43.694896810000003"/>
    <n v="5374107.8921906054"/>
  </r>
  <r>
    <d v="2016-02-20T00:00:00"/>
    <s v="Saturday"/>
    <x v="1"/>
    <x v="1"/>
    <n v="8"/>
    <s v="Y"/>
    <s v="N"/>
    <n v="15.8"/>
    <n v="20.8"/>
    <n v="23.8"/>
    <n v="0"/>
    <n v="105911.71"/>
    <n v="26.30452433"/>
    <n v="2785957.1525269044"/>
  </r>
  <r>
    <d v="2016-02-21T00:00:00"/>
    <s v="Sunday"/>
    <x v="1"/>
    <x v="1"/>
    <n v="9"/>
    <s v="Y"/>
    <s v="N"/>
    <n v="12.6"/>
    <n v="24.7"/>
    <n v="26.5"/>
    <n v="0"/>
    <n v="107884.355"/>
    <n v="24.60568176"/>
    <n v="2654568.1060128645"/>
  </r>
  <r>
    <d v="2016-02-22T00:00:00"/>
    <s v="Monday"/>
    <x v="1"/>
    <x v="1"/>
    <n v="9"/>
    <s v="Y"/>
    <s v="N"/>
    <n v="15.6"/>
    <n v="29.5"/>
    <n v="8.4"/>
    <n v="0"/>
    <n v="130527.325"/>
    <n v="55.280231450000002"/>
    <n v="7215580.7365493709"/>
  </r>
  <r>
    <d v="2016-02-23T00:00:00"/>
    <s v="Tuesday"/>
    <x v="1"/>
    <x v="1"/>
    <n v="9"/>
    <s v="Y"/>
    <s v="N"/>
    <n v="18.100000000000001"/>
    <n v="39.4"/>
    <n v="19.399999999999999"/>
    <n v="0"/>
    <n v="156924.82999999999"/>
    <n v="66.960656470000004"/>
    <n v="10507789.633243149"/>
  </r>
  <r>
    <d v="2016-02-24T00:00:00"/>
    <s v="Wednesday"/>
    <x v="1"/>
    <x v="1"/>
    <n v="9"/>
    <s v="Y"/>
    <s v="N"/>
    <n v="22.4"/>
    <n v="25.6"/>
    <n v="15.8"/>
    <n v="0"/>
    <n v="152419.41500000001"/>
    <n v="72.240699939999999"/>
    <n v="11010885.224045336"/>
  </r>
  <r>
    <d v="2016-02-25T00:00:00"/>
    <s v="Thursday"/>
    <x v="1"/>
    <x v="1"/>
    <n v="9"/>
    <s v="Y"/>
    <s v="N"/>
    <n v="19.600000000000001"/>
    <n v="26.4"/>
    <n v="13.8"/>
    <n v="0.4"/>
    <n v="138064.85500000001"/>
    <n v="43.386786059999999"/>
    <n v="5990190.326289922"/>
  </r>
  <r>
    <d v="2016-02-26T00:00:00"/>
    <s v="Friday"/>
    <x v="1"/>
    <x v="1"/>
    <n v="9"/>
    <s v="Y"/>
    <s v="N"/>
    <n v="15.5"/>
    <n v="23.5"/>
    <n v="19.3"/>
    <n v="0"/>
    <n v="122575.935"/>
    <n v="35.552542870000003"/>
    <n v="4357886.1839178335"/>
  </r>
  <r>
    <d v="2016-02-27T00:00:00"/>
    <s v="Saturday"/>
    <x v="1"/>
    <x v="1"/>
    <n v="9"/>
    <s v="Y"/>
    <s v="N"/>
    <n v="17.7"/>
    <n v="22.2"/>
    <n v="17.7"/>
    <n v="0"/>
    <n v="110545.84"/>
    <n v="32.105705630000003"/>
    <n v="3549152.1976610795"/>
  </r>
  <r>
    <d v="2016-02-28T00:00:00"/>
    <s v="Sunday"/>
    <x v="1"/>
    <x v="1"/>
    <n v="10"/>
    <s v="Y"/>
    <s v="N"/>
    <n v="17.7"/>
    <n v="22.7"/>
    <n v="21.5"/>
    <n v="0"/>
    <n v="105781.985"/>
    <n v="30.398442679999999"/>
    <n v="3215607.6075991197"/>
  </r>
  <r>
    <d v="2016-02-29T00:00:00"/>
    <s v="Monday"/>
    <x v="1"/>
    <x v="1"/>
    <n v="10"/>
    <s v="Y"/>
    <s v="N"/>
    <n v="15"/>
    <n v="23.7"/>
    <n v="18.2"/>
    <n v="0"/>
    <n v="125400.08"/>
    <n v="41.258079010000003"/>
    <n v="5173766.4085003212"/>
  </r>
  <r>
    <d v="2016-03-01T00:00:00"/>
    <s v="Tuesday"/>
    <x v="2"/>
    <x v="1"/>
    <n v="10"/>
    <s v="Y"/>
    <s v="N"/>
    <n v="17.3"/>
    <n v="33.700000000000003"/>
    <n v="23.4"/>
    <n v="0"/>
    <n v="142242.595"/>
    <n v="96.287619219999996"/>
    <n v="13696200.824224675"/>
  </r>
  <r>
    <d v="2016-03-02T00:00:00"/>
    <s v="Wednesday"/>
    <x v="2"/>
    <x v="1"/>
    <n v="10"/>
    <s v="Y"/>
    <s v="N"/>
    <n v="17.600000000000001"/>
    <n v="34.700000000000003"/>
    <n v="22.6"/>
    <n v="0"/>
    <n v="145182.98000000001"/>
    <n v="53.911071139999997"/>
    <n v="7826969.963097197"/>
  </r>
  <r>
    <d v="2016-03-03T00:00:00"/>
    <s v="Thursday"/>
    <x v="2"/>
    <x v="1"/>
    <n v="10"/>
    <s v="Y"/>
    <s v="N"/>
    <n v="17.399999999999999"/>
    <n v="23.9"/>
    <n v="21.8"/>
    <n v="0.2"/>
    <n v="136226.12"/>
    <n v="49.552162510000002"/>
    <n v="6750298.8363467613"/>
  </r>
  <r>
    <d v="2016-03-04T00:00:00"/>
    <s v="Friday"/>
    <x v="2"/>
    <x v="1"/>
    <n v="10"/>
    <s v="Y"/>
    <s v="N"/>
    <n v="16.5"/>
    <n v="33"/>
    <n v="21.2"/>
    <n v="0.2"/>
    <n v="149376.57"/>
    <n v="43.227417260000003"/>
    <n v="6457163.3202575985"/>
  </r>
  <r>
    <d v="2016-03-05T00:00:00"/>
    <s v="Saturday"/>
    <x v="2"/>
    <x v="1"/>
    <n v="10"/>
    <s v="Y"/>
    <s v="N"/>
    <n v="20.399999999999999"/>
    <n v="23.7"/>
    <n v="11.4"/>
    <n v="1.2"/>
    <n v="124692.315"/>
    <n v="37.425385800000001"/>
    <n v="4666657.9951701276"/>
  </r>
  <r>
    <d v="2016-03-06T00:00:00"/>
    <s v="Sunday"/>
    <x v="2"/>
    <x v="1"/>
    <n v="11"/>
    <s v="Y"/>
    <s v="N"/>
    <n v="17.399999999999999"/>
    <n v="25.2"/>
    <n v="21.3"/>
    <n v="0"/>
    <n v="117707.95"/>
    <n v="41.320647800000003"/>
    <n v="4863768.7452100106"/>
  </r>
  <r>
    <d v="2016-03-07T00:00:00"/>
    <s v="Monday"/>
    <x v="2"/>
    <x v="1"/>
    <n v="11"/>
    <s v="Y"/>
    <s v="N"/>
    <n v="18.600000000000001"/>
    <n v="24.9"/>
    <n v="7.9"/>
    <n v="3.2"/>
    <n v="131465.82500000001"/>
    <n v="41.149502560000002"/>
    <n v="5409753.3023900129"/>
  </r>
  <r>
    <d v="2016-03-08T00:00:00"/>
    <s v="Tuesday"/>
    <x v="2"/>
    <x v="1"/>
    <n v="11"/>
    <s v="Y"/>
    <s v="N"/>
    <n v="19.899999999999999"/>
    <n v="38.9"/>
    <n v="20.8"/>
    <n v="0.6"/>
    <n v="160285.01500000001"/>
    <n v="253.0320323"/>
    <n v="40557243.09268599"/>
  </r>
  <r>
    <d v="2016-03-09T00:00:00"/>
    <s v="Wednesday"/>
    <x v="2"/>
    <x v="1"/>
    <n v="11"/>
    <s v="Y"/>
    <s v="N"/>
    <n v="20.8"/>
    <n v="28.5"/>
    <n v="10.8"/>
    <n v="0"/>
    <n v="152599.125"/>
    <n v="66.411603389999996"/>
    <n v="10134352.567161033"/>
  </r>
  <r>
    <d v="2016-03-10T00:00:00"/>
    <s v="Thursday"/>
    <x v="2"/>
    <x v="1"/>
    <n v="11"/>
    <s v="Y"/>
    <s v="N"/>
    <n v="18.100000000000001"/>
    <n v="22.1"/>
    <n v="3.9"/>
    <n v="0.6"/>
    <n v="135635.70499999999"/>
    <n v="46.521612349999998"/>
    <n v="6309991.6888289563"/>
  </r>
  <r>
    <d v="2016-03-11T00:00:00"/>
    <s v="Friday"/>
    <x v="2"/>
    <x v="1"/>
    <n v="11"/>
    <s v="Y"/>
    <s v="N"/>
    <n v="18.8"/>
    <n v="26.1"/>
    <n v="19.600000000000001"/>
    <n v="8.4"/>
    <n v="141414.35"/>
    <n v="49.793533140000001"/>
    <n v="7041520.123196559"/>
  </r>
  <r>
    <d v="2016-03-12T00:00:00"/>
    <s v="Saturday"/>
    <x v="2"/>
    <x v="1"/>
    <n v="11"/>
    <s v="Y"/>
    <s v="N"/>
    <n v="18.7"/>
    <n v="22.3"/>
    <n v="7"/>
    <n v="0.2"/>
    <n v="119690.755"/>
    <n v="37.321013860000001"/>
    <n v="4466980.3262688648"/>
  </r>
  <r>
    <d v="2016-03-13T00:00:00"/>
    <s v="Sunday"/>
    <x v="2"/>
    <x v="1"/>
    <n v="12"/>
    <s v="Y"/>
    <s v="N"/>
    <n v="17.7"/>
    <n v="23.2"/>
    <n v="13.8"/>
    <n v="0"/>
    <n v="111329.62"/>
    <n v="30.086962100000001"/>
    <n v="3349570.0575474021"/>
  </r>
  <r>
    <d v="2016-03-14T00:00:00"/>
    <s v="Monday"/>
    <x v="2"/>
    <x v="1"/>
    <n v="12"/>
    <s v="Y"/>
    <s v="Y"/>
    <n v="18.399999999999999"/>
    <n v="21.3"/>
    <n v="10.6"/>
    <n v="0"/>
    <n v="105388.57"/>
    <n v="24.794429990000001"/>
    <n v="2613049.5206112145"/>
  </r>
  <r>
    <d v="2016-03-15T00:00:00"/>
    <s v="Tuesday"/>
    <x v="2"/>
    <x v="1"/>
    <n v="12"/>
    <s v="Y"/>
    <s v="N"/>
    <n v="15.1"/>
    <n v="26.8"/>
    <n v="20.7"/>
    <n v="0"/>
    <n v="123073.98"/>
    <n v="28.46012769"/>
    <n v="3502701.1861165059"/>
  </r>
  <r>
    <d v="2016-03-16T00:00:00"/>
    <s v="Wednesday"/>
    <x v="2"/>
    <x v="1"/>
    <n v="12"/>
    <s v="Y"/>
    <s v="N"/>
    <n v="15.3"/>
    <n v="31.4"/>
    <n v="18.899999999999999"/>
    <n v="0"/>
    <n v="135047.625"/>
    <n v="54.353055810000001"/>
    <n v="7340251.0986329513"/>
  </r>
  <r>
    <d v="2016-03-17T00:00:00"/>
    <s v="Thursday"/>
    <x v="2"/>
    <x v="1"/>
    <n v="12"/>
    <s v="Y"/>
    <s v="N"/>
    <n v="18.3"/>
    <n v="32.5"/>
    <n v="19.600000000000001"/>
    <n v="0"/>
    <n v="143184.80499999999"/>
    <n v="49.491101499999999"/>
    <n v="7086373.7175127072"/>
  </r>
  <r>
    <d v="2016-03-18T00:00:00"/>
    <s v="Friday"/>
    <x v="2"/>
    <x v="1"/>
    <n v="12"/>
    <s v="Y"/>
    <s v="N"/>
    <n v="15.2"/>
    <n v="19.5"/>
    <n v="6.7"/>
    <n v="13.4"/>
    <n v="118189.72"/>
    <n v="33.972023620000002"/>
    <n v="4015143.9594811867"/>
  </r>
  <r>
    <d v="2016-03-19T00:00:00"/>
    <s v="Saturday"/>
    <x v="2"/>
    <x v="1"/>
    <n v="12"/>
    <s v="Y"/>
    <s v="N"/>
    <n v="12"/>
    <n v="18.8"/>
    <n v="10.7"/>
    <n v="5.8"/>
    <n v="105484.1"/>
    <n v="48.717489980000003"/>
    <n v="5138920.5847993186"/>
  </r>
  <r>
    <d v="2016-03-20T00:00:00"/>
    <s v="Sunday"/>
    <x v="2"/>
    <x v="1"/>
    <n v="13"/>
    <s v="Y"/>
    <s v="N"/>
    <n v="10.1"/>
    <n v="23.3"/>
    <n v="19"/>
    <n v="0.2"/>
    <n v="100394.06"/>
    <n v="47.175064120000002"/>
    <n v="4736096.2177671269"/>
  </r>
  <r>
    <d v="2016-03-21T00:00:00"/>
    <s v="Monday"/>
    <x v="2"/>
    <x v="1"/>
    <n v="13"/>
    <s v="Y"/>
    <s v="N"/>
    <n v="11.2"/>
    <n v="23.5"/>
    <n v="19.7"/>
    <n v="0"/>
    <n v="117796.715"/>
    <n v="49.676549350000002"/>
    <n v="5851734.325965385"/>
  </r>
  <r>
    <d v="2016-03-22T00:00:00"/>
    <s v="Tuesday"/>
    <x v="2"/>
    <x v="1"/>
    <n v="13"/>
    <s v="Y"/>
    <s v="N"/>
    <n v="11.4"/>
    <n v="24.3"/>
    <n v="21.1"/>
    <n v="0"/>
    <n v="124081.46"/>
    <n v="56.872748209999997"/>
    <n v="7056853.6321091866"/>
  </r>
  <r>
    <d v="2016-03-23T00:00:00"/>
    <s v="Wednesday"/>
    <x v="2"/>
    <x v="1"/>
    <n v="13"/>
    <s v="Y"/>
    <s v="N"/>
    <n v="13.7"/>
    <n v="28.8"/>
    <n v="12.7"/>
    <n v="0"/>
    <n v="126074.895"/>
    <n v="44.262191379999997"/>
    <n v="5580351.1307034045"/>
  </r>
  <r>
    <d v="2016-03-24T00:00:00"/>
    <s v="Thursday"/>
    <x v="2"/>
    <x v="1"/>
    <n v="13"/>
    <s v="N"/>
    <s v="N"/>
    <n v="16.3"/>
    <n v="21.2"/>
    <n v="10.4"/>
    <n v="0"/>
    <n v="125072.73"/>
    <n v="42.354944320000001"/>
    <n v="5297448.5151003934"/>
  </r>
  <r>
    <d v="2016-03-25T00:00:00"/>
    <s v="Friday"/>
    <x v="2"/>
    <x v="1"/>
    <n v="13"/>
    <s v="N"/>
    <s v="Y"/>
    <n v="15.9"/>
    <n v="20.399999999999999"/>
    <n v="14.4"/>
    <n v="0"/>
    <n v="101740.89"/>
    <n v="30.221855479999999"/>
    <n v="3074798.4739865772"/>
  </r>
  <r>
    <d v="2016-03-26T00:00:00"/>
    <s v="Saturday"/>
    <x v="2"/>
    <x v="1"/>
    <n v="13"/>
    <s v="N"/>
    <s v="Y"/>
    <n v="14.1"/>
    <n v="20.2"/>
    <n v="8.1999999999999993"/>
    <n v="0.4"/>
    <n v="102726.745"/>
    <n v="30.539497430000001"/>
    <n v="3137223.1649197652"/>
  </r>
  <r>
    <d v="2016-03-27T00:00:00"/>
    <s v="Sunday"/>
    <x v="2"/>
    <x v="1"/>
    <n v="14"/>
    <s v="N"/>
    <s v="Y"/>
    <n v="14.3"/>
    <n v="19.899999999999999"/>
    <n v="14"/>
    <n v="1"/>
    <n v="98324.645000000004"/>
    <n v="25.861035210000001"/>
    <n v="2542777.1063557505"/>
  </r>
  <r>
    <d v="2016-03-28T00:00:00"/>
    <s v="Monday"/>
    <x v="2"/>
    <x v="1"/>
    <n v="14"/>
    <s v="N"/>
    <s v="Y"/>
    <n v="9.4"/>
    <n v="19.2"/>
    <n v="13"/>
    <n v="0.2"/>
    <n v="102746.6"/>
    <n v="27.58617697"/>
    <n v="2834385.8906658022"/>
  </r>
  <r>
    <d v="2016-03-29T00:00:00"/>
    <s v="Tuesday"/>
    <x v="2"/>
    <x v="1"/>
    <n v="14"/>
    <s v="N"/>
    <s v="N"/>
    <n v="14.5"/>
    <n v="17.899999999999999"/>
    <n v="5.7"/>
    <n v="0"/>
    <n v="118281.13"/>
    <n v="31.070951350000001"/>
    <n v="3675107.2358530257"/>
  </r>
  <r>
    <d v="2016-03-30T00:00:00"/>
    <s v="Wednesday"/>
    <x v="2"/>
    <x v="1"/>
    <n v="14"/>
    <s v="N"/>
    <s v="N"/>
    <n v="15.5"/>
    <n v="18.7"/>
    <n v="8.5"/>
    <n v="0"/>
    <n v="122625.21"/>
    <n v="29.062513819999999"/>
    <n v="3563796.8603054024"/>
  </r>
  <r>
    <d v="2016-03-31T00:00:00"/>
    <s v="Thursday"/>
    <x v="2"/>
    <x v="1"/>
    <n v="14"/>
    <s v="N"/>
    <s v="N"/>
    <n v="11.3"/>
    <n v="22.7"/>
    <n v="17.100000000000001"/>
    <n v="0"/>
    <n v="122964.715"/>
    <n v="21.90202897"/>
    <n v="2693176.7502177935"/>
  </r>
  <r>
    <d v="2016-04-01T00:00:00"/>
    <s v="Friday"/>
    <x v="3"/>
    <x v="1"/>
    <n v="14"/>
    <s v="N"/>
    <s v="N"/>
    <n v="13.1"/>
    <n v="26.5"/>
    <n v="16.7"/>
    <n v="0"/>
    <n v="116321.60000000001"/>
    <n v="14.49079665"/>
    <n v="1685592.65160264"/>
  </r>
  <r>
    <d v="2016-04-02T00:00:00"/>
    <s v="Saturday"/>
    <x v="3"/>
    <x v="1"/>
    <n v="14"/>
    <s v="N"/>
    <s v="N"/>
    <n v="15.5"/>
    <n v="19.5"/>
    <n v="8.3000000000000007"/>
    <n v="0"/>
    <n v="102832.72"/>
    <n v="13.56898646"/>
    <n v="1395335.7853249712"/>
  </r>
  <r>
    <d v="2016-04-03T00:00:00"/>
    <s v="Sunday"/>
    <x v="3"/>
    <x v="1"/>
    <n v="15"/>
    <s v="N"/>
    <s v="N"/>
    <n v="11.3"/>
    <n v="18.8"/>
    <n v="15.4"/>
    <n v="0"/>
    <n v="102084"/>
    <n v="15.80399954"/>
    <n v="1613335.4890413599"/>
  </r>
  <r>
    <d v="2016-04-04T00:00:00"/>
    <s v="Monday"/>
    <x v="3"/>
    <x v="1"/>
    <n v="15"/>
    <s v="N"/>
    <s v="N"/>
    <n v="9.6999999999999993"/>
    <n v="21.2"/>
    <n v="18.399999999999999"/>
    <n v="0"/>
    <n v="120445.735"/>
    <n v="38.468550309999998"/>
    <n v="4633372.8164724279"/>
  </r>
  <r>
    <d v="2016-04-05T00:00:00"/>
    <s v="Tuesday"/>
    <x v="3"/>
    <x v="1"/>
    <n v="15"/>
    <s v="N"/>
    <s v="N"/>
    <n v="12.3"/>
    <n v="29"/>
    <n v="17.100000000000001"/>
    <n v="0"/>
    <n v="120371.235"/>
    <n v="21.423208150000001"/>
    <n v="2578738.0226775655"/>
  </r>
  <r>
    <d v="2016-04-06T00:00:00"/>
    <s v="Wednesday"/>
    <x v="3"/>
    <x v="1"/>
    <n v="15"/>
    <s v="N"/>
    <s v="N"/>
    <n v="13.6"/>
    <n v="15.6"/>
    <n v="3.9"/>
    <n v="12.8"/>
    <n v="125657.125"/>
    <n v="45.520804550000001"/>
    <n v="5720013.4274399187"/>
  </r>
  <r>
    <d v="2016-04-07T00:00:00"/>
    <s v="Thursday"/>
    <x v="3"/>
    <x v="1"/>
    <n v="15"/>
    <s v="N"/>
    <s v="N"/>
    <n v="8.3000000000000007"/>
    <n v="18.399999999999999"/>
    <n v="13.1"/>
    <n v="6.8"/>
    <n v="125663.33"/>
    <n v="52.131968520000001"/>
    <n v="6551076.7636783719"/>
  </r>
  <r>
    <d v="2016-04-08T00:00:00"/>
    <s v="Friday"/>
    <x v="3"/>
    <x v="1"/>
    <n v="15"/>
    <s v="N"/>
    <s v="N"/>
    <n v="11.9"/>
    <n v="20"/>
    <n v="9.6"/>
    <n v="0"/>
    <n v="124266.88499999999"/>
    <n v="75.357810740000005"/>
    <n v="9364480.4010793455"/>
  </r>
  <r>
    <d v="2016-04-09T00:00:00"/>
    <s v="Saturday"/>
    <x v="3"/>
    <x v="1"/>
    <n v="15"/>
    <s v="N"/>
    <s v="N"/>
    <n v="10.4"/>
    <n v="22.3"/>
    <n v="13"/>
    <n v="0"/>
    <n v="109044.9"/>
    <n v="73.139144529999996"/>
    <n v="7975450.7013593959"/>
  </r>
  <r>
    <d v="2016-04-10T00:00:00"/>
    <s v="Sunday"/>
    <x v="3"/>
    <x v="1"/>
    <n v="16"/>
    <s v="N"/>
    <s v="N"/>
    <n v="13.6"/>
    <n v="23.5"/>
    <n v="9.6"/>
    <n v="0"/>
    <n v="99845.345000000001"/>
    <n v="35.120545749999998"/>
    <n v="3506623.0069970335"/>
  </r>
  <r>
    <d v="2016-04-11T00:00:00"/>
    <s v="Monday"/>
    <x v="3"/>
    <x v="1"/>
    <n v="16"/>
    <s v="N"/>
    <s v="N"/>
    <n v="14.5"/>
    <n v="20.100000000000001"/>
    <n v="14.1"/>
    <n v="0"/>
    <n v="118614.005"/>
    <n v="62.306510809999999"/>
    <n v="7390424.7847498944"/>
  </r>
  <r>
    <d v="2016-04-12T00:00:00"/>
    <s v="Tuesday"/>
    <x v="3"/>
    <x v="1"/>
    <n v="16"/>
    <s v="Y"/>
    <s v="N"/>
    <n v="14"/>
    <n v="18.7"/>
    <n v="13.5"/>
    <n v="0.2"/>
    <n v="123808.76"/>
    <n v="62.964552500000003"/>
    <n v="7795563.1689799"/>
  </r>
  <r>
    <d v="2016-04-13T00:00:00"/>
    <s v="Wednesday"/>
    <x v="3"/>
    <x v="1"/>
    <n v="16"/>
    <s v="Y"/>
    <s v="N"/>
    <n v="11.3"/>
    <n v="20"/>
    <n v="12.6"/>
    <n v="0.2"/>
    <n v="124686.63"/>
    <n v="77.21022318"/>
    <n v="9627082.5298620835"/>
  </r>
  <r>
    <d v="2016-04-14T00:00:00"/>
    <s v="Thursday"/>
    <x v="3"/>
    <x v="1"/>
    <n v="16"/>
    <s v="Y"/>
    <s v="N"/>
    <n v="11.6"/>
    <n v="27"/>
    <n v="12.7"/>
    <n v="0"/>
    <n v="126519.065"/>
    <n v="92.925207040000004"/>
    <n v="11756810.309632218"/>
  </r>
  <r>
    <d v="2016-04-15T00:00:00"/>
    <s v="Friday"/>
    <x v="3"/>
    <x v="1"/>
    <n v="16"/>
    <s v="Y"/>
    <s v="N"/>
    <n v="13.4"/>
    <n v="27"/>
    <n v="15.9"/>
    <n v="0"/>
    <n v="124721.485"/>
    <n v="81.717847939999999"/>
    <n v="10191971.346080991"/>
  </r>
  <r>
    <d v="2016-04-16T00:00:00"/>
    <s v="Saturday"/>
    <x v="3"/>
    <x v="1"/>
    <n v="16"/>
    <s v="Y"/>
    <s v="N"/>
    <n v="14"/>
    <n v="20.3"/>
    <n v="8.3000000000000007"/>
    <n v="0"/>
    <n v="108525.965"/>
    <n v="51.528968560000003"/>
    <n v="5592231.0384286605"/>
  </r>
  <r>
    <d v="2016-04-17T00:00:00"/>
    <s v="Sunday"/>
    <x v="3"/>
    <x v="1"/>
    <n v="17"/>
    <s v="Y"/>
    <s v="N"/>
    <n v="13.1"/>
    <n v="19.8"/>
    <n v="14.7"/>
    <n v="0"/>
    <n v="100526.30499999999"/>
    <n v="39.129443080000001"/>
    <n v="3933538.3295402192"/>
  </r>
  <r>
    <d v="2016-04-18T00:00:00"/>
    <s v="Monday"/>
    <x v="3"/>
    <x v="1"/>
    <n v="17"/>
    <s v="Y"/>
    <s v="N"/>
    <n v="9.8000000000000007"/>
    <n v="25"/>
    <n v="15"/>
    <n v="0"/>
    <n v="123441.82"/>
    <n v="61.629114919999999"/>
    <n v="7607610.110713955"/>
  </r>
  <r>
    <d v="2016-04-19T00:00:00"/>
    <s v="Tuesday"/>
    <x v="3"/>
    <x v="1"/>
    <n v="17"/>
    <s v="Y"/>
    <s v="N"/>
    <n v="13.6"/>
    <n v="27.4"/>
    <n v="14.5"/>
    <n v="0"/>
    <n v="126846.44500000001"/>
    <n v="54.57119179"/>
    <n v="6922161.677974687"/>
  </r>
  <r>
    <d v="2016-04-20T00:00:00"/>
    <s v="Wednesday"/>
    <x v="3"/>
    <x v="1"/>
    <n v="17"/>
    <s v="Y"/>
    <s v="N"/>
    <n v="15.3"/>
    <n v="28"/>
    <n v="14"/>
    <n v="0"/>
    <n v="125204.785"/>
    <n v="40.053662299999999"/>
    <n v="5014910.1767341057"/>
  </r>
  <r>
    <d v="2016-04-21T00:00:00"/>
    <s v="Thursday"/>
    <x v="3"/>
    <x v="1"/>
    <n v="17"/>
    <s v="Y"/>
    <s v="N"/>
    <n v="17.100000000000001"/>
    <n v="24.2"/>
    <n v="5.6"/>
    <n v="0.4"/>
    <n v="125514.14"/>
    <n v="55.740468579999998"/>
    <n v="6996216.9770157207"/>
  </r>
  <r>
    <d v="2016-04-22T00:00:00"/>
    <s v="Friday"/>
    <x v="3"/>
    <x v="1"/>
    <n v="17"/>
    <s v="Y"/>
    <s v="N"/>
    <n v="14.6"/>
    <n v="16.7"/>
    <n v="7.9"/>
    <n v="21.6"/>
    <n v="120124.30499999999"/>
    <n v="52.296555179999999"/>
    <n v="6282087.3448916497"/>
  </r>
  <r>
    <d v="2016-04-23T00:00:00"/>
    <s v="Saturday"/>
    <x v="3"/>
    <x v="1"/>
    <n v="17"/>
    <s v="Y"/>
    <s v="N"/>
    <n v="12.3"/>
    <n v="18.600000000000001"/>
    <n v="8.5"/>
    <n v="0"/>
    <n v="108773.745"/>
    <n v="36.734526199999998"/>
    <n v="3995751.9855746184"/>
  </r>
  <r>
    <d v="2016-04-24T00:00:00"/>
    <s v="Sunday"/>
    <x v="3"/>
    <x v="1"/>
    <n v="18"/>
    <s v="Y"/>
    <s v="N"/>
    <n v="9.1"/>
    <n v="20"/>
    <n v="14.8"/>
    <n v="0"/>
    <n v="105642.28"/>
    <n v="30.68045485"/>
    <n v="3241153.2017910578"/>
  </r>
  <r>
    <d v="2016-04-25T00:00:00"/>
    <s v="Monday"/>
    <x v="3"/>
    <x v="1"/>
    <n v="18"/>
    <s v="Y"/>
    <s v="Y"/>
    <n v="9.9"/>
    <n v="25"/>
    <n v="14.8"/>
    <n v="0"/>
    <n v="104072.435"/>
    <n v="39.087861220000001"/>
    <n v="4067968.8961074706"/>
  </r>
  <r>
    <d v="2016-04-26T00:00:00"/>
    <s v="Tuesday"/>
    <x v="3"/>
    <x v="1"/>
    <n v="18"/>
    <s v="Y"/>
    <s v="N"/>
    <n v="11.3"/>
    <n v="25.6"/>
    <n v="14.6"/>
    <n v="0"/>
    <n v="117437.66499999999"/>
    <n v="56.436415140000001"/>
    <n v="6627760.8150122482"/>
  </r>
  <r>
    <d v="2016-04-27T00:00:00"/>
    <s v="Wednesday"/>
    <x v="3"/>
    <x v="1"/>
    <n v="18"/>
    <s v="Y"/>
    <s v="N"/>
    <n v="13"/>
    <n v="25.4"/>
    <n v="13.5"/>
    <n v="0"/>
    <n v="118531.5"/>
    <n v="19.411138099999999"/>
    <n v="2300831.3157001496"/>
  </r>
  <r>
    <d v="2016-04-28T00:00:00"/>
    <s v="Thursday"/>
    <x v="3"/>
    <x v="1"/>
    <n v="18"/>
    <s v="Y"/>
    <s v="N"/>
    <n v="19.8"/>
    <n v="24.9"/>
    <n v="5.3"/>
    <n v="0"/>
    <n v="126847.02"/>
    <n v="60.581978929999998"/>
    <n v="7684643.4929732885"/>
  </r>
  <r>
    <d v="2016-04-29T00:00:00"/>
    <s v="Friday"/>
    <x v="3"/>
    <x v="1"/>
    <n v="18"/>
    <s v="Y"/>
    <s v="N"/>
    <n v="16.899999999999999"/>
    <n v="20.6"/>
    <n v="3.7"/>
    <n v="0.4"/>
    <n v="122054.13"/>
    <n v="51.748341770000003"/>
    <n v="6316098.8336800104"/>
  </r>
  <r>
    <d v="2016-04-30T00:00:00"/>
    <s v="Saturday"/>
    <x v="3"/>
    <x v="1"/>
    <n v="18"/>
    <s v="Y"/>
    <s v="N"/>
    <n v="16.399999999999999"/>
    <n v="24.1"/>
    <n v="12.7"/>
    <n v="6.2"/>
    <n v="103505.19500000001"/>
    <n v="27.107906180000001"/>
    <n v="2805809.1152026053"/>
  </r>
  <r>
    <d v="2016-05-01T00:00:00"/>
    <s v="Sunday"/>
    <x v="4"/>
    <x v="1"/>
    <n v="19"/>
    <s v="Y"/>
    <s v="N"/>
    <n v="14.4"/>
    <n v="17"/>
    <n v="9"/>
    <n v="9.8000000000000007"/>
    <n v="98873.535000000003"/>
    <n v="31.87421762"/>
    <n v="3151516.571448687"/>
  </r>
  <r>
    <d v="2016-05-02T00:00:00"/>
    <s v="Monday"/>
    <x v="4"/>
    <x v="1"/>
    <n v="19"/>
    <s v="Y"/>
    <s v="N"/>
    <n v="9"/>
    <n v="18.399999999999999"/>
    <n v="12.3"/>
    <n v="0.4"/>
    <n v="116969.63"/>
    <n v="37.348517579999999"/>
    <n v="4368642.2823810959"/>
  </r>
  <r>
    <d v="2016-05-03T00:00:00"/>
    <s v="Tuesday"/>
    <x v="4"/>
    <x v="1"/>
    <n v="19"/>
    <s v="Y"/>
    <s v="N"/>
    <n v="12.3"/>
    <n v="20.100000000000001"/>
    <n v="8.8000000000000007"/>
    <n v="0"/>
    <n v="119014.44500000001"/>
    <n v="22.24291908"/>
    <n v="2647228.6694861106"/>
  </r>
  <r>
    <d v="2016-05-04T00:00:00"/>
    <s v="Wednesday"/>
    <x v="4"/>
    <x v="1"/>
    <n v="19"/>
    <s v="Y"/>
    <s v="N"/>
    <n v="9.8000000000000007"/>
    <n v="18.2"/>
    <n v="11.8"/>
    <n v="0.2"/>
    <n v="124525.185"/>
    <n v="47.753842599999999"/>
    <n v="5946556.0842258809"/>
  </r>
  <r>
    <d v="2016-05-05T00:00:00"/>
    <s v="Thursday"/>
    <x v="4"/>
    <x v="1"/>
    <n v="19"/>
    <s v="Y"/>
    <s v="N"/>
    <n v="12.6"/>
    <n v="20.5"/>
    <n v="12.3"/>
    <n v="0"/>
    <n v="118192.05499999999"/>
    <n v="27.232252970000001"/>
    <n v="3218635.9408041532"/>
  </r>
  <r>
    <d v="2016-05-06T00:00:00"/>
    <s v="Friday"/>
    <x v="4"/>
    <x v="1"/>
    <n v="19"/>
    <s v="Y"/>
    <s v="N"/>
    <n v="15.9"/>
    <n v="24.7"/>
    <n v="13.2"/>
    <n v="0"/>
    <n v="120421.32"/>
    <n v="64.317056579999999"/>
    <n v="7745144.8518782863"/>
  </r>
  <r>
    <d v="2016-05-07T00:00:00"/>
    <s v="Saturday"/>
    <x v="4"/>
    <x v="1"/>
    <n v="19"/>
    <s v="Y"/>
    <s v="N"/>
    <n v="11.4"/>
    <n v="25.7"/>
    <n v="12.6"/>
    <n v="0"/>
    <n v="106052.64"/>
    <n v="46.627024280000001"/>
    <n v="4944919.0202380996"/>
  </r>
  <r>
    <d v="2016-05-08T00:00:00"/>
    <s v="Sunday"/>
    <x v="4"/>
    <x v="1"/>
    <n v="20"/>
    <s v="Y"/>
    <s v="N"/>
    <n v="15.5"/>
    <n v="20.399999999999999"/>
    <n v="3.5"/>
    <n v="5.4"/>
    <n v="103487.28"/>
    <n v="59.14011232"/>
    <n v="6120249.3628912894"/>
  </r>
  <r>
    <d v="2016-05-09T00:00:00"/>
    <s v="Monday"/>
    <x v="4"/>
    <x v="1"/>
    <n v="20"/>
    <s v="Y"/>
    <s v="N"/>
    <n v="15.4"/>
    <n v="22.2"/>
    <n v="6.7"/>
    <n v="0.8"/>
    <n v="119781.13499999999"/>
    <n v="100.8140427"/>
    <n v="12075620.458544465"/>
  </r>
  <r>
    <d v="2016-05-10T00:00:00"/>
    <s v="Tuesday"/>
    <x v="4"/>
    <x v="1"/>
    <n v="20"/>
    <s v="Y"/>
    <s v="N"/>
    <n v="13.7"/>
    <n v="17.2"/>
    <n v="7.6"/>
    <n v="12"/>
    <n v="119611.88"/>
    <n v="36.980106599999999"/>
    <n v="4423260.0730264084"/>
  </r>
  <r>
    <d v="2016-05-11T00:00:00"/>
    <s v="Wednesday"/>
    <x v="4"/>
    <x v="1"/>
    <n v="20"/>
    <s v="Y"/>
    <s v="N"/>
    <n v="12.2"/>
    <n v="17.399999999999999"/>
    <n v="6.3"/>
    <n v="0.2"/>
    <n v="123616.28"/>
    <n v="59.849881660000001"/>
    <n v="7398419.7292494252"/>
  </r>
  <r>
    <d v="2016-05-12T00:00:00"/>
    <s v="Thursday"/>
    <x v="4"/>
    <x v="1"/>
    <n v="20"/>
    <s v="Y"/>
    <s v="N"/>
    <n v="14.1"/>
    <n v="21.4"/>
    <n v="6.1"/>
    <n v="0.2"/>
    <n v="120693.53"/>
    <n v="53.796096839999997"/>
    <n v="6492840.8278414449"/>
  </r>
  <r>
    <d v="2016-05-13T00:00:00"/>
    <s v="Friday"/>
    <x v="4"/>
    <x v="1"/>
    <n v="20"/>
    <s v="Y"/>
    <s v="N"/>
    <n v="15.9"/>
    <n v="21.6"/>
    <n v="9.9"/>
    <n v="0"/>
    <n v="118800.07"/>
    <n v="52.36555156"/>
    <n v="6221031.19091661"/>
  </r>
  <r>
    <d v="2016-05-14T00:00:00"/>
    <s v="Saturday"/>
    <x v="4"/>
    <x v="1"/>
    <n v="20"/>
    <s v="Y"/>
    <s v="N"/>
    <n v="14.5"/>
    <n v="21.7"/>
    <n v="12.6"/>
    <n v="0"/>
    <n v="101945.995"/>
    <n v="28.278767370000001"/>
    <n v="2882907.0769081833"/>
  </r>
  <r>
    <d v="2016-05-15T00:00:00"/>
    <s v="Sunday"/>
    <x v="4"/>
    <x v="1"/>
    <n v="21"/>
    <s v="Y"/>
    <s v="N"/>
    <n v="15"/>
    <n v="22"/>
    <n v="6.7"/>
    <n v="0"/>
    <n v="99697.62"/>
    <n v="37.076541059999997"/>
    <n v="3696442.9015142769"/>
  </r>
  <r>
    <d v="2016-05-16T00:00:00"/>
    <s v="Monday"/>
    <x v="4"/>
    <x v="1"/>
    <n v="21"/>
    <s v="Y"/>
    <s v="N"/>
    <n v="7.7"/>
    <n v="19.600000000000001"/>
    <n v="8.9"/>
    <n v="0"/>
    <n v="121182.69500000001"/>
    <n v="41.916763160000002"/>
    <n v="5079586.3254055167"/>
  </r>
  <r>
    <d v="2016-05-17T00:00:00"/>
    <s v="Tuesday"/>
    <x v="4"/>
    <x v="1"/>
    <n v="21"/>
    <s v="Y"/>
    <s v="N"/>
    <n v="11.4"/>
    <n v="17.100000000000001"/>
    <n v="5.4"/>
    <n v="0.2"/>
    <n v="124209.405"/>
    <n v="68.333326549999995"/>
    <n v="8487641.8324462026"/>
  </r>
  <r>
    <d v="2016-05-18T00:00:00"/>
    <s v="Wednesday"/>
    <x v="4"/>
    <x v="1"/>
    <n v="21"/>
    <s v="Y"/>
    <s v="N"/>
    <n v="13"/>
    <n v="19.3"/>
    <n v="7.2"/>
    <n v="0"/>
    <n v="124352.215"/>
    <n v="70.588827640000005"/>
    <n v="8777877.0712872222"/>
  </r>
  <r>
    <d v="2016-05-19T00:00:00"/>
    <s v="Thursday"/>
    <x v="4"/>
    <x v="1"/>
    <n v="21"/>
    <s v="Y"/>
    <s v="N"/>
    <n v="14.6"/>
    <n v="18.399999999999999"/>
    <n v="2.2000000000000002"/>
    <n v="0"/>
    <n v="124392.29"/>
    <n v="44.40335829"/>
    <n v="5523435.4213835839"/>
  </r>
  <r>
    <d v="2016-05-20T00:00:00"/>
    <s v="Friday"/>
    <x v="4"/>
    <x v="1"/>
    <n v="21"/>
    <s v="Y"/>
    <s v="N"/>
    <n v="11.6"/>
    <n v="17.399999999999999"/>
    <n v="8.3000000000000007"/>
    <n v="1.8"/>
    <n v="127705.84"/>
    <n v="79.795907400000004"/>
    <n v="10190403.383079216"/>
  </r>
  <r>
    <d v="2016-05-21T00:00:00"/>
    <s v="Saturday"/>
    <x v="4"/>
    <x v="1"/>
    <n v="21"/>
    <s v="Y"/>
    <s v="N"/>
    <n v="8.1"/>
    <n v="18.5"/>
    <n v="8.9"/>
    <n v="0"/>
    <n v="112336.78"/>
    <n v="45.745271420000002"/>
    <n v="5138876.4915488278"/>
  </r>
  <r>
    <d v="2016-05-22T00:00:00"/>
    <s v="Sunday"/>
    <x v="4"/>
    <x v="1"/>
    <n v="22"/>
    <s v="Y"/>
    <s v="N"/>
    <n v="9.1999999999999993"/>
    <n v="22.2"/>
    <n v="8.5"/>
    <n v="0"/>
    <n v="101618.98"/>
    <n v="24.192652460000001"/>
    <n v="2458432.6664796909"/>
  </r>
  <r>
    <d v="2016-05-23T00:00:00"/>
    <s v="Monday"/>
    <x v="4"/>
    <x v="1"/>
    <n v="22"/>
    <s v="Y"/>
    <s v="N"/>
    <n v="12.8"/>
    <n v="17.2"/>
    <n v="7.1"/>
    <n v="2.2000000000000002"/>
    <n v="121424.42"/>
    <n v="10.80151908"/>
    <n v="1311568.1894079335"/>
  </r>
  <r>
    <d v="2016-05-24T00:00:00"/>
    <s v="Tuesday"/>
    <x v="4"/>
    <x v="1"/>
    <n v="22"/>
    <s v="Y"/>
    <s v="N"/>
    <n v="10.7"/>
    <n v="15.8"/>
    <n v="7.3"/>
    <n v="1.8"/>
    <n v="131916.405"/>
    <n v="45.213847149999999"/>
    <n v="5964448.1722474955"/>
  </r>
  <r>
    <d v="2016-05-25T00:00:00"/>
    <s v="Wednesday"/>
    <x v="4"/>
    <x v="1"/>
    <n v="22"/>
    <s v="Y"/>
    <s v="N"/>
    <n v="7.6"/>
    <n v="15.6"/>
    <n v="4.9000000000000004"/>
    <n v="0"/>
    <n v="132170.04999999999"/>
    <n v="66.258534830000002"/>
    <n v="8757393.8614078406"/>
  </r>
  <r>
    <d v="2016-05-26T00:00:00"/>
    <s v="Thursday"/>
    <x v="4"/>
    <x v="1"/>
    <n v="22"/>
    <s v="Y"/>
    <s v="N"/>
    <n v="10.3"/>
    <n v="12.5"/>
    <n v="3.1"/>
    <n v="12.4"/>
    <n v="137080.875"/>
    <n v="99.424833129999996"/>
    <n v="13629243.122189388"/>
  </r>
  <r>
    <d v="2016-05-27T00:00:00"/>
    <s v="Friday"/>
    <x v="4"/>
    <x v="1"/>
    <n v="22"/>
    <s v="Y"/>
    <s v="N"/>
    <n v="9.1999999999999993"/>
    <n v="14.4"/>
    <n v="8"/>
    <n v="4.8"/>
    <n v="134317.62"/>
    <n v="68.193428539999999"/>
    <n v="9159579.0211328752"/>
  </r>
  <r>
    <d v="2016-05-28T00:00:00"/>
    <s v="Saturday"/>
    <x v="4"/>
    <x v="1"/>
    <n v="22"/>
    <s v="Y"/>
    <s v="N"/>
    <n v="5.7"/>
    <n v="13.2"/>
    <n v="6.2"/>
    <n v="0.6"/>
    <n v="119938.795"/>
    <n v="81.990134580000003"/>
    <n v="9833797.9434130322"/>
  </r>
  <r>
    <d v="2016-05-29T00:00:00"/>
    <s v="Sunday"/>
    <x v="4"/>
    <x v="1"/>
    <n v="23"/>
    <s v="Y"/>
    <s v="N"/>
    <n v="8.6999999999999993"/>
    <n v="13.9"/>
    <n v="6.5"/>
    <n v="4.2"/>
    <n v="118751.965"/>
    <n v="68.715474040000004"/>
    <n v="8160097.5681564892"/>
  </r>
  <r>
    <d v="2016-05-30T00:00:00"/>
    <s v="Monday"/>
    <x v="4"/>
    <x v="1"/>
    <n v="23"/>
    <s v="Y"/>
    <s v="N"/>
    <n v="7.2"/>
    <n v="15.4"/>
    <n v="9.5"/>
    <n v="0"/>
    <n v="134983.95499999999"/>
    <n v="115.7846736"/>
    <n v="15629073.170912087"/>
  </r>
  <r>
    <d v="2016-05-31T00:00:00"/>
    <s v="Tuesday"/>
    <x v="4"/>
    <x v="1"/>
    <n v="23"/>
    <s v="Y"/>
    <s v="N"/>
    <n v="3.6"/>
    <n v="17.399999999999999"/>
    <n v="9.5"/>
    <n v="0"/>
    <n v="140402.15"/>
    <n v="156.46472259999999"/>
    <n v="21967983.452193588"/>
  </r>
  <r>
    <d v="2016-06-01T00:00:00"/>
    <s v="Wednesday"/>
    <x v="5"/>
    <x v="1"/>
    <n v="23"/>
    <s v="Y"/>
    <s v="N"/>
    <n v="4.8"/>
    <n v="17"/>
    <n v="8.1999999999999993"/>
    <n v="0"/>
    <n v="141195.03"/>
    <n v="168.85275920000001"/>
    <n v="23841170.400826778"/>
  </r>
  <r>
    <d v="2016-06-02T00:00:00"/>
    <s v="Thursday"/>
    <x v="5"/>
    <x v="1"/>
    <n v="23"/>
    <s v="Y"/>
    <s v="N"/>
    <n v="4.8"/>
    <n v="12.8"/>
    <n v="9.1999999999999993"/>
    <n v="0"/>
    <n v="141292.56"/>
    <n v="180.9103503"/>
    <n v="25561286.524383768"/>
  </r>
  <r>
    <d v="2016-06-03T00:00:00"/>
    <s v="Friday"/>
    <x v="5"/>
    <x v="1"/>
    <n v="23"/>
    <s v="Y"/>
    <s v="N"/>
    <n v="6.8"/>
    <n v="14.1"/>
    <n v="8.5"/>
    <n v="0"/>
    <n v="137717.255"/>
    <n v="175.85462989999999"/>
    <n v="24218216.908868924"/>
  </r>
  <r>
    <d v="2016-06-04T00:00:00"/>
    <s v="Saturday"/>
    <x v="5"/>
    <x v="1"/>
    <n v="23"/>
    <s v="Y"/>
    <s v="N"/>
    <n v="9.8000000000000007"/>
    <n v="13.4"/>
    <n v="3.7"/>
    <n v="6.2"/>
    <n v="122764.33"/>
    <n v="126.74997190000001"/>
    <n v="15560375.377822328"/>
  </r>
  <r>
    <d v="2016-06-05T00:00:00"/>
    <s v="Sunday"/>
    <x v="5"/>
    <x v="1"/>
    <n v="24"/>
    <s v="Y"/>
    <s v="N"/>
    <n v="10.5"/>
    <n v="14.1"/>
    <n v="3.3"/>
    <n v="3.4"/>
    <n v="116052.80499999999"/>
    <n v="122.7887776"/>
    <n v="14249982.063001167"/>
  </r>
  <r>
    <d v="2016-06-06T00:00:00"/>
    <s v="Monday"/>
    <x v="5"/>
    <x v="1"/>
    <n v="24"/>
    <s v="Y"/>
    <s v="N"/>
    <n v="8.9"/>
    <n v="14.5"/>
    <n v="7.1"/>
    <n v="1.4"/>
    <n v="134829.755"/>
    <n v="107.44561210000001"/>
    <n v="14486865.555268036"/>
  </r>
  <r>
    <d v="2016-06-07T00:00:00"/>
    <s v="Tuesday"/>
    <x v="5"/>
    <x v="1"/>
    <n v="24"/>
    <s v="Y"/>
    <s v="N"/>
    <n v="10.5"/>
    <n v="15.3"/>
    <n v="4.7"/>
    <n v="0"/>
    <n v="135306.005"/>
    <n v="88.326962910000006"/>
    <n v="11951168.485135276"/>
  </r>
  <r>
    <d v="2016-06-08T00:00:00"/>
    <s v="Wednesday"/>
    <x v="5"/>
    <x v="1"/>
    <n v="24"/>
    <s v="Y"/>
    <s v="N"/>
    <n v="9.6999999999999993"/>
    <n v="14.7"/>
    <n v="4.7"/>
    <n v="1.2"/>
    <n v="137305.35500000001"/>
    <n v="91.315660199999996"/>
    <n v="12538129.140820371"/>
  </r>
  <r>
    <d v="2016-06-09T00:00:00"/>
    <s v="Thursday"/>
    <x v="5"/>
    <x v="1"/>
    <n v="24"/>
    <s v="Y"/>
    <s v="N"/>
    <n v="10.8"/>
    <n v="17.5"/>
    <n v="6"/>
    <n v="1.4"/>
    <n v="132859.30499999999"/>
    <n v="50.238971939999999"/>
    <n v="6674714.8958629016"/>
  </r>
  <r>
    <d v="2016-06-10T00:00:00"/>
    <s v="Friday"/>
    <x v="5"/>
    <x v="1"/>
    <n v="24"/>
    <s v="Y"/>
    <s v="N"/>
    <n v="10.4"/>
    <n v="15.8"/>
    <n v="6.6"/>
    <n v="0"/>
    <n v="132209.51500000001"/>
    <n v="47.425798780000001"/>
    <n v="6270141.8551913928"/>
  </r>
  <r>
    <d v="2016-06-11T00:00:00"/>
    <s v="Saturday"/>
    <x v="5"/>
    <x v="1"/>
    <n v="24"/>
    <s v="Y"/>
    <s v="N"/>
    <n v="9"/>
    <n v="13.5"/>
    <n v="6.5"/>
    <n v="3"/>
    <n v="120753.43"/>
    <n v="55.590969579999999"/>
    <n v="6712800.2538106591"/>
  </r>
  <r>
    <d v="2016-06-12T00:00:00"/>
    <s v="Sunday"/>
    <x v="5"/>
    <x v="1"/>
    <n v="25"/>
    <s v="Y"/>
    <s v="N"/>
    <n v="5"/>
    <n v="13.8"/>
    <n v="7.3"/>
    <n v="0.6"/>
    <n v="122771.53"/>
    <n v="77.215287989999993"/>
    <n v="9479839.0459229238"/>
  </r>
  <r>
    <d v="2016-06-13T00:00:00"/>
    <s v="Monday"/>
    <x v="5"/>
    <x v="1"/>
    <n v="25"/>
    <s v="Y"/>
    <s v="Y"/>
    <n v="3.8"/>
    <n v="13.4"/>
    <n v="9"/>
    <n v="0"/>
    <n v="122106.95"/>
    <n v="95.064774630000002"/>
    <n v="11608069.682506679"/>
  </r>
  <r>
    <d v="2016-06-14T00:00:00"/>
    <s v="Tuesday"/>
    <x v="5"/>
    <x v="1"/>
    <n v="25"/>
    <s v="Y"/>
    <s v="N"/>
    <n v="8.6"/>
    <n v="15.6"/>
    <n v="8.3000000000000007"/>
    <n v="0"/>
    <n v="138466.56"/>
    <n v="90.845109260000001"/>
    <n v="12579009.772056345"/>
  </r>
  <r>
    <d v="2016-06-15T00:00:00"/>
    <s v="Wednesday"/>
    <x v="5"/>
    <x v="1"/>
    <n v="25"/>
    <s v="Y"/>
    <s v="N"/>
    <n v="6"/>
    <n v="17.899999999999999"/>
    <n v="9.1999999999999993"/>
    <n v="0"/>
    <n v="140904.59"/>
    <n v="92.416245849999996"/>
    <n v="13021873.23083345"/>
  </r>
  <r>
    <d v="2016-06-16T00:00:00"/>
    <s v="Thursday"/>
    <x v="5"/>
    <x v="1"/>
    <n v="25"/>
    <s v="Y"/>
    <s v="N"/>
    <n v="7.8"/>
    <n v="14.3"/>
    <n v="5.0999999999999996"/>
    <n v="0"/>
    <n v="140741.16500000001"/>
    <n v="89.929148949999998"/>
    <n v="12656733.190681526"/>
  </r>
  <r>
    <d v="2016-06-17T00:00:00"/>
    <s v="Friday"/>
    <x v="5"/>
    <x v="1"/>
    <n v="25"/>
    <s v="Y"/>
    <s v="N"/>
    <n v="9.3000000000000007"/>
    <n v="15.1"/>
    <n v="3.5"/>
    <n v="4.2"/>
    <n v="138023.10999999999"/>
    <n v="99.573674510000004"/>
    <n v="13743468.229997925"/>
  </r>
  <r>
    <d v="2016-06-18T00:00:00"/>
    <s v="Saturday"/>
    <x v="5"/>
    <x v="1"/>
    <n v="25"/>
    <s v="Y"/>
    <s v="N"/>
    <n v="10"/>
    <n v="12.7"/>
    <n v="5.3"/>
    <n v="8.6"/>
    <n v="123162.185"/>
    <n v="62.934016130000003"/>
    <n v="7751090.9373960439"/>
  </r>
  <r>
    <d v="2016-06-19T00:00:00"/>
    <s v="Sunday"/>
    <x v="5"/>
    <x v="1"/>
    <n v="26"/>
    <s v="Y"/>
    <s v="N"/>
    <n v="7.3"/>
    <n v="13.5"/>
    <n v="7.2"/>
    <n v="0.4"/>
    <n v="119662.16499999999"/>
    <n v="79.384821770000002"/>
    <n v="9499359.6411373317"/>
  </r>
  <r>
    <d v="2016-06-20T00:00:00"/>
    <s v="Monday"/>
    <x v="5"/>
    <x v="1"/>
    <n v="26"/>
    <s v="Y"/>
    <s v="N"/>
    <n v="9.1"/>
    <n v="13.2"/>
    <n v="3.4"/>
    <n v="3.6"/>
    <n v="134435.11499999999"/>
    <n v="114.875078"/>
    <n v="15443244.321563968"/>
  </r>
  <r>
    <d v="2016-06-21T00:00:00"/>
    <s v="Tuesday"/>
    <x v="5"/>
    <x v="1"/>
    <n v="26"/>
    <s v="Y"/>
    <s v="N"/>
    <n v="10.4"/>
    <n v="14.7"/>
    <n v="7"/>
    <n v="3.2"/>
    <n v="137511.315"/>
    <n v="62.154764110000002"/>
    <n v="8546983.3462809045"/>
  </r>
  <r>
    <d v="2016-06-22T00:00:00"/>
    <s v="Wednesday"/>
    <x v="5"/>
    <x v="1"/>
    <n v="26"/>
    <s v="Y"/>
    <s v="N"/>
    <n v="11.2"/>
    <n v="15.4"/>
    <n v="6.6"/>
    <n v="0"/>
    <n v="133813.285"/>
    <n v="58.759038580000002"/>
    <n v="7862739.9758315356"/>
  </r>
  <r>
    <d v="2016-06-23T00:00:00"/>
    <s v="Thursday"/>
    <x v="5"/>
    <x v="1"/>
    <n v="26"/>
    <s v="Y"/>
    <s v="N"/>
    <n v="10.4"/>
    <n v="14.8"/>
    <n v="7.2"/>
    <n v="0.6"/>
    <n v="136740.005"/>
    <n v="78.318980190000005"/>
    <n v="10709337.742775502"/>
  </r>
  <r>
    <d v="2016-06-24T00:00:00"/>
    <s v="Friday"/>
    <x v="5"/>
    <x v="1"/>
    <n v="26"/>
    <s v="N"/>
    <s v="N"/>
    <n v="6.9"/>
    <n v="10.7"/>
    <n v="5.8"/>
    <n v="13.8"/>
    <n v="144658.38"/>
    <n v="67.938496200000003"/>
    <n v="9827872.7999281567"/>
  </r>
  <r>
    <d v="2016-06-25T00:00:00"/>
    <s v="Saturday"/>
    <x v="5"/>
    <x v="1"/>
    <n v="26"/>
    <s v="N"/>
    <s v="N"/>
    <n v="5.6"/>
    <n v="12.7"/>
    <n v="8.8000000000000007"/>
    <n v="2"/>
    <n v="131730.83499999999"/>
    <n v="99.763250799999994"/>
    <n v="13141896.330198416"/>
  </r>
  <r>
    <d v="2016-06-26T00:00:00"/>
    <s v="Sunday"/>
    <x v="5"/>
    <x v="1"/>
    <n v="27"/>
    <s v="N"/>
    <s v="N"/>
    <n v="3"/>
    <n v="11.1"/>
    <n v="7.7"/>
    <n v="0.2"/>
    <n v="126455.935"/>
    <n v="120.4411006"/>
    <n v="15230491.98880206"/>
  </r>
  <r>
    <d v="2016-06-27T00:00:00"/>
    <s v="Monday"/>
    <x v="5"/>
    <x v="1"/>
    <n v="27"/>
    <s v="N"/>
    <s v="N"/>
    <n v="4.8"/>
    <n v="10.6"/>
    <n v="4.7"/>
    <n v="0.2"/>
    <n v="148639.995"/>
    <n v="127.3466076"/>
    <n v="18928799.116930962"/>
  </r>
  <r>
    <d v="2016-06-28T00:00:00"/>
    <s v="Tuesday"/>
    <x v="5"/>
    <x v="1"/>
    <n v="27"/>
    <s v="N"/>
    <s v="N"/>
    <n v="5"/>
    <n v="17"/>
    <n v="7.8"/>
    <n v="0.2"/>
    <n v="142146.31"/>
    <n v="110.28039029999999"/>
    <n v="15675950.546504792"/>
  </r>
  <r>
    <d v="2016-06-29T00:00:00"/>
    <s v="Wednesday"/>
    <x v="5"/>
    <x v="1"/>
    <n v="27"/>
    <s v="N"/>
    <s v="N"/>
    <n v="8.9"/>
    <n v="15.8"/>
    <n v="8.9"/>
    <n v="0.2"/>
    <n v="136071.965"/>
    <n v="80.125243080000004"/>
    <n v="10902799.271998253"/>
  </r>
  <r>
    <d v="2016-06-30T00:00:00"/>
    <s v="Thursday"/>
    <x v="5"/>
    <x v="1"/>
    <n v="27"/>
    <s v="N"/>
    <s v="N"/>
    <n v="10.3"/>
    <n v="11.7"/>
    <n v="5.6"/>
    <n v="0"/>
    <n v="141078.46"/>
    <n v="115.1178955"/>
    <n v="16240655.41558093"/>
  </r>
  <r>
    <d v="2016-07-01T00:00:00"/>
    <s v="Friday"/>
    <x v="6"/>
    <x v="1"/>
    <n v="27"/>
    <s v="N"/>
    <s v="N"/>
    <n v="7.3"/>
    <n v="14.1"/>
    <n v="7.1"/>
    <n v="6.4"/>
    <n v="136676.715"/>
    <n v="117.7120479"/>
    <n v="16088496.022894649"/>
  </r>
  <r>
    <d v="2016-07-02T00:00:00"/>
    <s v="Saturday"/>
    <x v="6"/>
    <x v="1"/>
    <n v="27"/>
    <s v="N"/>
    <s v="N"/>
    <n v="9.9"/>
    <n v="16.5"/>
    <n v="6.7"/>
    <n v="0.2"/>
    <n v="118683.565"/>
    <n v="90.456523779999998"/>
    <n v="10735702.719717676"/>
  </r>
  <r>
    <d v="2016-07-03T00:00:00"/>
    <s v="Sunday"/>
    <x v="6"/>
    <x v="1"/>
    <n v="28"/>
    <s v="N"/>
    <s v="N"/>
    <n v="10.9"/>
    <n v="16.7"/>
    <n v="7.8"/>
    <n v="0"/>
    <n v="112556.405"/>
    <n v="68.597089170000004"/>
    <n v="7721041.7504396345"/>
  </r>
  <r>
    <d v="2016-07-04T00:00:00"/>
    <s v="Monday"/>
    <x v="6"/>
    <x v="1"/>
    <n v="28"/>
    <s v="N"/>
    <s v="N"/>
    <n v="10.4"/>
    <n v="12.7"/>
    <n v="3.6"/>
    <n v="0"/>
    <n v="135712.245"/>
    <n v="124.1368856"/>
    <n v="16846895.432084173"/>
  </r>
  <r>
    <d v="2016-07-05T00:00:00"/>
    <s v="Tuesday"/>
    <x v="6"/>
    <x v="1"/>
    <n v="28"/>
    <s v="N"/>
    <s v="N"/>
    <n v="8.1999999999999993"/>
    <n v="12.8"/>
    <n v="1.8"/>
    <n v="0.6"/>
    <n v="142401.79500000001"/>
    <n v="147.1876919"/>
    <n v="20959791.528466962"/>
  </r>
  <r>
    <d v="2016-07-06T00:00:00"/>
    <s v="Wednesday"/>
    <x v="6"/>
    <x v="1"/>
    <n v="28"/>
    <s v="N"/>
    <s v="N"/>
    <n v="9.8000000000000007"/>
    <n v="13"/>
    <n v="4.5999999999999996"/>
    <n v="22.6"/>
    <n v="134056.095"/>
    <n v="116.6821116"/>
    <n v="15641948.237450201"/>
  </r>
  <r>
    <d v="2016-07-07T00:00:00"/>
    <s v="Thursday"/>
    <x v="6"/>
    <x v="1"/>
    <n v="28"/>
    <s v="N"/>
    <s v="N"/>
    <n v="10.5"/>
    <n v="13.7"/>
    <n v="4.0999999999999996"/>
    <n v="3.8"/>
    <n v="138768.04500000001"/>
    <n v="176.91203619999999"/>
    <n v="24549737.40044323"/>
  </r>
  <r>
    <d v="2016-07-08T00:00:00"/>
    <s v="Friday"/>
    <x v="6"/>
    <x v="1"/>
    <n v="28"/>
    <s v="N"/>
    <s v="N"/>
    <n v="9.6999999999999993"/>
    <n v="15.3"/>
    <n v="7.4"/>
    <n v="0.8"/>
    <n v="136690.04999999999"/>
    <n v="114.84420299999999"/>
    <n v="15698059.850280147"/>
  </r>
  <r>
    <d v="2016-07-09T00:00:00"/>
    <s v="Saturday"/>
    <x v="6"/>
    <x v="1"/>
    <n v="28"/>
    <s v="N"/>
    <s v="N"/>
    <n v="5.3"/>
    <n v="15.2"/>
    <n v="9.5"/>
    <n v="0.2"/>
    <n v="122369.535"/>
    <n v="105.54857610000001"/>
    <n v="12915930.177269114"/>
  </r>
  <r>
    <d v="2016-07-10T00:00:00"/>
    <s v="Sunday"/>
    <x v="6"/>
    <x v="1"/>
    <n v="29"/>
    <s v="N"/>
    <s v="N"/>
    <n v="6.5"/>
    <n v="14.2"/>
    <n v="3.6"/>
    <n v="0"/>
    <n v="119218.23"/>
    <n v="36.167212329999998"/>
    <n v="4311791.0380167756"/>
  </r>
  <r>
    <d v="2016-07-11T00:00:00"/>
    <s v="Monday"/>
    <x v="6"/>
    <x v="1"/>
    <n v="29"/>
    <s v="N"/>
    <s v="N"/>
    <n v="8.3000000000000007"/>
    <n v="16"/>
    <n v="7.6"/>
    <n v="3.6"/>
    <n v="128207.125"/>
    <n v="44.858080039999997"/>
    <n v="5751125.4749482842"/>
  </r>
  <r>
    <d v="2016-07-12T00:00:00"/>
    <s v="Tuesday"/>
    <x v="6"/>
    <x v="1"/>
    <n v="29"/>
    <s v="Y"/>
    <s v="N"/>
    <n v="10.7"/>
    <n v="13.7"/>
    <n v="8.1"/>
    <n v="0"/>
    <n v="137582.19500000001"/>
    <n v="49.159485719999999"/>
    <n v="6763469.950428756"/>
  </r>
  <r>
    <d v="2016-07-13T00:00:00"/>
    <s v="Wednesday"/>
    <x v="6"/>
    <x v="1"/>
    <n v="29"/>
    <s v="Y"/>
    <s v="N"/>
    <n v="4.5"/>
    <n v="12"/>
    <n v="9"/>
    <n v="0.4"/>
    <n v="145728.26"/>
    <n v="65.914964920000003"/>
    <n v="9605673.1457526404"/>
  </r>
  <r>
    <d v="2016-07-14T00:00:00"/>
    <s v="Thursday"/>
    <x v="6"/>
    <x v="1"/>
    <n v="29"/>
    <s v="Y"/>
    <s v="N"/>
    <n v="6.6"/>
    <n v="14"/>
    <n v="7.8"/>
    <n v="1"/>
    <n v="144103.70499999999"/>
    <n v="76.117452619999995"/>
    <n v="10968806.937703956"/>
  </r>
  <r>
    <d v="2016-07-15T00:00:00"/>
    <s v="Friday"/>
    <x v="6"/>
    <x v="1"/>
    <n v="29"/>
    <s v="Y"/>
    <s v="N"/>
    <n v="8.8000000000000007"/>
    <n v="14.1"/>
    <n v="7.2"/>
    <n v="0"/>
    <n v="141166.85"/>
    <n v="79.507600479999994"/>
    <n v="11223837.510820087"/>
  </r>
  <r>
    <d v="2016-07-16T00:00:00"/>
    <s v="Saturday"/>
    <x v="6"/>
    <x v="1"/>
    <n v="29"/>
    <s v="Y"/>
    <s v="N"/>
    <n v="7.8"/>
    <n v="13.7"/>
    <n v="10.199999999999999"/>
    <n v="0"/>
    <n v="120659.15"/>
    <n v="73.694418769999999"/>
    <n v="8891905.9285322446"/>
  </r>
  <r>
    <d v="2016-07-17T00:00:00"/>
    <s v="Sunday"/>
    <x v="6"/>
    <x v="1"/>
    <n v="30"/>
    <s v="Y"/>
    <s v="N"/>
    <n v="3.1"/>
    <n v="16.100000000000001"/>
    <n v="10.3"/>
    <n v="0"/>
    <n v="113418.125"/>
    <n v="48.788405300000001"/>
    <n v="5533489.4508660622"/>
  </r>
  <r>
    <d v="2016-07-18T00:00:00"/>
    <s v="Monday"/>
    <x v="6"/>
    <x v="1"/>
    <n v="30"/>
    <s v="Y"/>
    <s v="N"/>
    <n v="9.6"/>
    <n v="17.7"/>
    <n v="8.8000000000000007"/>
    <n v="0"/>
    <n v="127367.015"/>
    <n v="43.891518699999999"/>
    <n v="5590331.7206356805"/>
  </r>
  <r>
    <d v="2016-07-19T00:00:00"/>
    <s v="Tuesday"/>
    <x v="6"/>
    <x v="1"/>
    <n v="30"/>
    <s v="Y"/>
    <s v="N"/>
    <n v="12.6"/>
    <n v="16"/>
    <n v="5.7"/>
    <n v="0"/>
    <n v="137028.04999999999"/>
    <n v="49.453789790000002"/>
    <n v="6776556.3800336095"/>
  </r>
  <r>
    <d v="2016-07-20T00:00:00"/>
    <s v="Wednesday"/>
    <x v="6"/>
    <x v="1"/>
    <n v="30"/>
    <s v="Y"/>
    <s v="N"/>
    <n v="9.8000000000000007"/>
    <n v="16.100000000000001"/>
    <n v="9.1999999999999993"/>
    <n v="1.8"/>
    <n v="136850.14000000001"/>
    <n v="52.331551939999997"/>
    <n v="7161580.2094062716"/>
  </r>
  <r>
    <d v="2016-07-21T00:00:00"/>
    <s v="Thursday"/>
    <x v="6"/>
    <x v="1"/>
    <n v="30"/>
    <s v="Y"/>
    <s v="N"/>
    <n v="6.9"/>
    <n v="18.100000000000001"/>
    <n v="7.4"/>
    <n v="1.8"/>
    <n v="136127.125"/>
    <n v="44.92653284"/>
    <n v="6115719.7517272849"/>
  </r>
  <r>
    <d v="2016-07-22T00:00:00"/>
    <s v="Friday"/>
    <x v="6"/>
    <x v="1"/>
    <n v="30"/>
    <s v="Y"/>
    <s v="N"/>
    <n v="9.1999999999999993"/>
    <n v="18.3"/>
    <n v="5.0999999999999996"/>
    <n v="7.8"/>
    <n v="128777.82"/>
    <n v="21.091718870000001"/>
    <n v="2716145.5761314635"/>
  </r>
  <r>
    <d v="2016-07-23T00:00:00"/>
    <s v="Saturday"/>
    <x v="6"/>
    <x v="1"/>
    <n v="30"/>
    <s v="Y"/>
    <s v="N"/>
    <n v="7.5"/>
    <n v="11.6"/>
    <n v="9"/>
    <n v="2.8"/>
    <n v="119888.575"/>
    <n v="62.709286929999998"/>
    <n v="7518127.0493038241"/>
  </r>
  <r>
    <d v="2016-07-24T00:00:00"/>
    <s v="Sunday"/>
    <x v="6"/>
    <x v="1"/>
    <n v="31"/>
    <s v="Y"/>
    <s v="N"/>
    <n v="4.7"/>
    <n v="11.4"/>
    <n v="10.3"/>
    <n v="0.8"/>
    <n v="120126.905"/>
    <n v="52.227008529999999"/>
    <n v="6273868.8921174994"/>
  </r>
  <r>
    <d v="2016-07-25T00:00:00"/>
    <s v="Monday"/>
    <x v="6"/>
    <x v="1"/>
    <n v="31"/>
    <s v="Y"/>
    <s v="N"/>
    <n v="6.3"/>
    <n v="14.3"/>
    <n v="7.5"/>
    <n v="0"/>
    <n v="138134.63500000001"/>
    <n v="37.980186609999997"/>
    <n v="5246379.2146042371"/>
  </r>
  <r>
    <d v="2016-07-26T00:00:00"/>
    <s v="Tuesday"/>
    <x v="6"/>
    <x v="1"/>
    <n v="31"/>
    <s v="Y"/>
    <s v="N"/>
    <n v="6.5"/>
    <n v="11"/>
    <n v="7.2"/>
    <n v="4.8"/>
    <n v="146465.69"/>
    <n v="47.971245959999997"/>
    <n v="7026141.6396911126"/>
  </r>
  <r>
    <d v="2016-07-27T00:00:00"/>
    <s v="Wednesday"/>
    <x v="6"/>
    <x v="1"/>
    <n v="31"/>
    <s v="Y"/>
    <s v="N"/>
    <n v="7.5"/>
    <n v="12.9"/>
    <n v="6.9"/>
    <n v="0.4"/>
    <n v="143209.755"/>
    <n v="36.397462779999998"/>
    <n v="5212471.7273454191"/>
  </r>
  <r>
    <d v="2016-07-28T00:00:00"/>
    <s v="Thursday"/>
    <x v="6"/>
    <x v="1"/>
    <n v="31"/>
    <s v="Y"/>
    <s v="N"/>
    <n v="6.9"/>
    <n v="15.2"/>
    <n v="6.3"/>
    <n v="0"/>
    <n v="142341.63500000001"/>
    <n v="41.561898749999997"/>
    <n v="5915988.6217794567"/>
  </r>
  <r>
    <d v="2016-07-29T00:00:00"/>
    <s v="Friday"/>
    <x v="6"/>
    <x v="1"/>
    <n v="31"/>
    <s v="Y"/>
    <s v="N"/>
    <n v="10.199999999999999"/>
    <n v="15.3"/>
    <n v="5"/>
    <n v="0"/>
    <n v="139822.93"/>
    <n v="33.869681919999998"/>
    <n v="4735758.1642224248"/>
  </r>
  <r>
    <d v="2016-07-30T00:00:00"/>
    <s v="Saturday"/>
    <x v="6"/>
    <x v="1"/>
    <n v="31"/>
    <s v="Y"/>
    <s v="N"/>
    <n v="9.1"/>
    <n v="13.8"/>
    <n v="8.5"/>
    <n v="2.4"/>
    <n v="121548.535"/>
    <n v="24.849528429999999"/>
    <n v="3020423.7761073499"/>
  </r>
  <r>
    <d v="2016-07-31T00:00:00"/>
    <s v="Sunday"/>
    <x v="6"/>
    <x v="1"/>
    <n v="32"/>
    <s v="Y"/>
    <s v="N"/>
    <n v="10.3"/>
    <n v="17"/>
    <n v="11.3"/>
    <n v="2"/>
    <n v="114481.28"/>
    <n v="33.778252090000002"/>
    <n v="3866977.5354258753"/>
  </r>
  <r>
    <d v="2016-08-01T00:00:00"/>
    <s v="Monday"/>
    <x v="7"/>
    <x v="1"/>
    <n v="32"/>
    <s v="Y"/>
    <s v="N"/>
    <n v="11.2"/>
    <n v="14.4"/>
    <n v="5.2"/>
    <n v="2.8"/>
    <n v="137934.845"/>
    <n v="45.979129370000003"/>
    <n v="6342124.0828858977"/>
  </r>
  <r>
    <d v="2016-08-02T00:00:00"/>
    <s v="Tuesday"/>
    <x v="7"/>
    <x v="1"/>
    <n v="32"/>
    <s v="Y"/>
    <s v="N"/>
    <n v="8.5"/>
    <n v="13.4"/>
    <n v="11.2"/>
    <n v="14.4"/>
    <n v="137301.69"/>
    <n v="48.597990580000001"/>
    <n v="6672586.2372380802"/>
  </r>
  <r>
    <d v="2016-08-03T00:00:00"/>
    <s v="Wednesday"/>
    <x v="7"/>
    <x v="1"/>
    <n v="32"/>
    <s v="Y"/>
    <s v="N"/>
    <n v="8.6999999999999993"/>
    <n v="12.8"/>
    <n v="8.4"/>
    <n v="2.8"/>
    <n v="140922.715"/>
    <n v="58.029549359999997"/>
    <n v="8177681.6460377118"/>
  </r>
  <r>
    <d v="2016-08-04T00:00:00"/>
    <s v="Thursday"/>
    <x v="7"/>
    <x v="1"/>
    <n v="32"/>
    <s v="Y"/>
    <s v="N"/>
    <n v="4.9000000000000004"/>
    <n v="14.6"/>
    <n v="11.1"/>
    <n v="0.8"/>
    <n v="142671.51"/>
    <n v="51.565282189999998"/>
    <n v="7356896.6736234073"/>
  </r>
  <r>
    <d v="2016-08-05T00:00:00"/>
    <s v="Friday"/>
    <x v="7"/>
    <x v="1"/>
    <n v="32"/>
    <s v="Y"/>
    <s v="N"/>
    <n v="3.4"/>
    <n v="14.6"/>
    <n v="8.6999999999999993"/>
    <n v="0"/>
    <n v="145491.32999999999"/>
    <n v="70.203116499999993"/>
    <n v="10213944.789729943"/>
  </r>
  <r>
    <d v="2016-08-06T00:00:00"/>
    <s v="Saturday"/>
    <x v="7"/>
    <x v="1"/>
    <n v="32"/>
    <s v="Y"/>
    <s v="N"/>
    <n v="5.8"/>
    <n v="14.4"/>
    <n v="7"/>
    <n v="0"/>
    <n v="130907.095"/>
    <n v="54.398078300000002"/>
    <n v="7121094.4038355388"/>
  </r>
  <r>
    <d v="2016-08-07T00:00:00"/>
    <s v="Sunday"/>
    <x v="7"/>
    <x v="1"/>
    <n v="33"/>
    <s v="Y"/>
    <s v="N"/>
    <n v="7.6"/>
    <n v="16.600000000000001"/>
    <n v="10.4"/>
    <n v="0"/>
    <n v="120379.285"/>
    <n v="32.884789920000003"/>
    <n v="3958647.4979448076"/>
  </r>
  <r>
    <d v="2016-08-08T00:00:00"/>
    <s v="Monday"/>
    <x v="7"/>
    <x v="1"/>
    <n v="33"/>
    <s v="Y"/>
    <s v="N"/>
    <n v="5"/>
    <n v="14.2"/>
    <n v="8"/>
    <n v="0"/>
    <n v="138506.45000000001"/>
    <n v="35.117820729999998"/>
    <n v="4864044.681048709"/>
  </r>
  <r>
    <d v="2016-08-09T00:00:00"/>
    <s v="Tuesday"/>
    <x v="7"/>
    <x v="1"/>
    <n v="33"/>
    <s v="Y"/>
    <s v="N"/>
    <n v="9.6999999999999993"/>
    <n v="18.899999999999999"/>
    <n v="7.8"/>
    <n v="0"/>
    <n v="132819.535"/>
    <n v="29.293519740000001"/>
    <n v="3890751.6703801211"/>
  </r>
  <r>
    <d v="2016-08-10T00:00:00"/>
    <s v="Wednesday"/>
    <x v="7"/>
    <x v="1"/>
    <n v="33"/>
    <s v="Y"/>
    <s v="N"/>
    <n v="9.6"/>
    <n v="15.3"/>
    <n v="11.3"/>
    <n v="0"/>
    <n v="130616.67"/>
    <n v="22.419440789999999"/>
    <n v="2928352.6992519693"/>
  </r>
  <r>
    <d v="2016-08-11T00:00:00"/>
    <s v="Thursday"/>
    <x v="7"/>
    <x v="1"/>
    <n v="33"/>
    <s v="Y"/>
    <s v="N"/>
    <n v="6.8"/>
    <n v="15.7"/>
    <n v="10.3"/>
    <n v="8.1999999999999993"/>
    <n v="138368.4"/>
    <n v="39.806463620000002"/>
    <n v="5507956.6807576083"/>
  </r>
  <r>
    <d v="2016-08-12T00:00:00"/>
    <s v="Friday"/>
    <x v="7"/>
    <x v="1"/>
    <n v="33"/>
    <s v="Y"/>
    <s v="N"/>
    <n v="7.7"/>
    <n v="14.1"/>
    <n v="11.7"/>
    <n v="0"/>
    <n v="134885.67000000001"/>
    <n v="41.092200069999997"/>
    <n v="5542748.9382159971"/>
  </r>
  <r>
    <d v="2016-08-13T00:00:00"/>
    <s v="Saturday"/>
    <x v="7"/>
    <x v="1"/>
    <n v="33"/>
    <s v="Y"/>
    <s v="N"/>
    <n v="7.9"/>
    <n v="15.1"/>
    <n v="9.5"/>
    <n v="1.6"/>
    <n v="120382.80499999999"/>
    <n v="38.810956079999997"/>
    <n v="4672171.7576422039"/>
  </r>
  <r>
    <d v="2016-08-14T00:00:00"/>
    <s v="Sunday"/>
    <x v="7"/>
    <x v="1"/>
    <n v="34"/>
    <s v="Y"/>
    <s v="N"/>
    <n v="8.5"/>
    <n v="18.7"/>
    <n v="11.6"/>
    <n v="0.2"/>
    <n v="113066.245"/>
    <n v="33.061160000000001"/>
    <n v="3738101.2165441997"/>
  </r>
  <r>
    <d v="2016-08-15T00:00:00"/>
    <s v="Monday"/>
    <x v="7"/>
    <x v="1"/>
    <n v="34"/>
    <s v="Y"/>
    <s v="N"/>
    <n v="10.199999999999999"/>
    <n v="18.100000000000001"/>
    <n v="13.4"/>
    <n v="0"/>
    <n v="127906.24000000001"/>
    <n v="39.838938429999999"/>
    <n v="5095648.8201728035"/>
  </r>
  <r>
    <d v="2016-08-16T00:00:00"/>
    <s v="Tuesday"/>
    <x v="7"/>
    <x v="1"/>
    <n v="34"/>
    <s v="Y"/>
    <s v="N"/>
    <n v="10"/>
    <n v="18.2"/>
    <n v="13.5"/>
    <n v="0"/>
    <n v="124975.11"/>
    <n v="24.453904470000001"/>
    <n v="3056129.4010677417"/>
  </r>
  <r>
    <d v="2016-08-17T00:00:00"/>
    <s v="Wednesday"/>
    <x v="7"/>
    <x v="1"/>
    <n v="34"/>
    <s v="Y"/>
    <s v="N"/>
    <n v="12.5"/>
    <n v="15.6"/>
    <n v="9.6"/>
    <n v="0.4"/>
    <n v="132561.22"/>
    <n v="40.89160699"/>
    <n v="5420641.3103549276"/>
  </r>
  <r>
    <d v="2016-08-18T00:00:00"/>
    <s v="Thursday"/>
    <x v="7"/>
    <x v="1"/>
    <n v="34"/>
    <s v="Y"/>
    <s v="N"/>
    <n v="7.1"/>
    <n v="21.6"/>
    <n v="13.1"/>
    <n v="0"/>
    <n v="123434.505"/>
    <n v="27.471093289999999"/>
    <n v="3390880.8020599713"/>
  </r>
  <r>
    <d v="2016-08-19T00:00:00"/>
    <s v="Friday"/>
    <x v="7"/>
    <x v="1"/>
    <n v="34"/>
    <s v="Y"/>
    <s v="N"/>
    <n v="15.3"/>
    <n v="16.399999999999999"/>
    <n v="2.7"/>
    <n v="0.2"/>
    <n v="132569.74"/>
    <n v="27.60134081"/>
    <n v="3659102.574833089"/>
  </r>
  <r>
    <d v="2016-08-20T00:00:00"/>
    <s v="Saturday"/>
    <x v="7"/>
    <x v="1"/>
    <n v="34"/>
    <s v="Y"/>
    <s v="N"/>
    <n v="6.9"/>
    <n v="13.6"/>
    <n v="9.6999999999999993"/>
    <n v="9.4"/>
    <n v="121052.06"/>
    <n v="25.002466940000001"/>
    <n v="3026600.1281688963"/>
  </r>
  <r>
    <d v="2016-08-21T00:00:00"/>
    <s v="Sunday"/>
    <x v="7"/>
    <x v="1"/>
    <n v="35"/>
    <s v="Y"/>
    <s v="N"/>
    <n v="9.5"/>
    <n v="14.8"/>
    <n v="7"/>
    <n v="1.2"/>
    <n v="119118.545"/>
    <n v="38.913255630000002"/>
    <n v="4635290.3918586588"/>
  </r>
  <r>
    <d v="2016-08-22T00:00:00"/>
    <s v="Monday"/>
    <x v="7"/>
    <x v="1"/>
    <n v="35"/>
    <s v="Y"/>
    <s v="N"/>
    <n v="7.8"/>
    <n v="16"/>
    <n v="8.6999999999999993"/>
    <n v="5.6"/>
    <n v="139203.5"/>
    <n v="59.995340669999997"/>
    <n v="8351561.4049563445"/>
  </r>
  <r>
    <d v="2016-08-23T00:00:00"/>
    <s v="Tuesday"/>
    <x v="7"/>
    <x v="1"/>
    <n v="35"/>
    <s v="Y"/>
    <s v="N"/>
    <n v="7"/>
    <n v="13.4"/>
    <n v="14.2"/>
    <n v="11"/>
    <n v="138640.39000000001"/>
    <n v="73.189593709999997"/>
    <n v="10147033.815895947"/>
  </r>
  <r>
    <d v="2016-08-24T00:00:00"/>
    <s v="Wednesday"/>
    <x v="7"/>
    <x v="1"/>
    <n v="35"/>
    <s v="Y"/>
    <s v="N"/>
    <n v="3.7"/>
    <n v="12.7"/>
    <n v="14"/>
    <n v="0"/>
    <n v="141122.79500000001"/>
    <n v="114.0039598"/>
    <n v="16088557.448043643"/>
  </r>
  <r>
    <d v="2016-08-25T00:00:00"/>
    <s v="Thursday"/>
    <x v="7"/>
    <x v="1"/>
    <n v="35"/>
    <s v="Y"/>
    <s v="N"/>
    <n v="6.5"/>
    <n v="13"/>
    <n v="13.5"/>
    <n v="1.2"/>
    <n v="139724.02499999999"/>
    <n v="74.663055139999997"/>
    <n v="10432222.582957737"/>
  </r>
  <r>
    <d v="2016-08-26T00:00:00"/>
    <s v="Friday"/>
    <x v="7"/>
    <x v="1"/>
    <n v="35"/>
    <s v="Y"/>
    <s v="N"/>
    <n v="7.2"/>
    <n v="14.4"/>
    <n v="8.8000000000000007"/>
    <n v="0.6"/>
    <n v="139920.54500000001"/>
    <n v="67.627753299999995"/>
    <n v="9462512.098861549"/>
  </r>
  <r>
    <d v="2016-08-27T00:00:00"/>
    <s v="Saturday"/>
    <x v="7"/>
    <x v="1"/>
    <n v="35"/>
    <s v="Y"/>
    <s v="N"/>
    <n v="9.3000000000000007"/>
    <n v="16.3"/>
    <n v="11.7"/>
    <n v="0"/>
    <n v="119573.22"/>
    <n v="31.80817961"/>
    <n v="3803406.4583060443"/>
  </r>
  <r>
    <d v="2016-08-28T00:00:00"/>
    <s v="Sunday"/>
    <x v="7"/>
    <x v="1"/>
    <n v="36"/>
    <s v="Y"/>
    <s v="N"/>
    <n v="10.5"/>
    <n v="19"/>
    <n v="12.2"/>
    <n v="0"/>
    <n v="114832.425"/>
    <n v="29.447681029999998"/>
    <n v="3381548.6233013975"/>
  </r>
  <r>
    <d v="2016-08-29T00:00:00"/>
    <s v="Monday"/>
    <x v="7"/>
    <x v="1"/>
    <n v="36"/>
    <s v="Y"/>
    <s v="N"/>
    <n v="8.6999999999999993"/>
    <n v="20.399999999999999"/>
    <n v="14.2"/>
    <n v="0"/>
    <n v="125055.69"/>
    <n v="39.142378899999997"/>
    <n v="4894977.2015809407"/>
  </r>
  <r>
    <d v="2016-08-30T00:00:00"/>
    <s v="Tuesday"/>
    <x v="7"/>
    <x v="1"/>
    <n v="36"/>
    <s v="Y"/>
    <s v="N"/>
    <n v="10.199999999999999"/>
    <n v="16.8"/>
    <n v="5.2"/>
    <n v="0"/>
    <n v="133748.44"/>
    <n v="53.186931000000001"/>
    <n v="7113669.0496376399"/>
  </r>
  <r>
    <d v="2016-08-31T00:00:00"/>
    <s v="Wednesday"/>
    <x v="7"/>
    <x v="1"/>
    <n v="36"/>
    <s v="Y"/>
    <s v="N"/>
    <n v="12.8"/>
    <n v="20.2"/>
    <n v="10.1"/>
    <n v="0.8"/>
    <n v="128834.065"/>
    <n v="32.559017400000002"/>
    <n v="4194710.5640477315"/>
  </r>
  <r>
    <d v="2016-09-01T00:00:00"/>
    <s v="Thursday"/>
    <x v="8"/>
    <x v="1"/>
    <n v="36"/>
    <s v="Y"/>
    <s v="N"/>
    <n v="11.6"/>
    <n v="15.5"/>
    <n v="8.8000000000000007"/>
    <n v="0"/>
    <n v="134246.16500000001"/>
    <n v="46.808787860000002"/>
    <n v="6283900.2585035572"/>
  </r>
  <r>
    <d v="2016-09-02T00:00:00"/>
    <s v="Friday"/>
    <x v="8"/>
    <x v="1"/>
    <n v="36"/>
    <s v="Y"/>
    <s v="N"/>
    <n v="9.6"/>
    <n v="15"/>
    <n v="9.6"/>
    <n v="0.4"/>
    <n v="135273.32500000001"/>
    <n v="52.636792880000002"/>
    <n v="7120353.9902139269"/>
  </r>
  <r>
    <d v="2016-09-03T00:00:00"/>
    <s v="Saturday"/>
    <x v="8"/>
    <x v="1"/>
    <n v="36"/>
    <s v="Y"/>
    <s v="N"/>
    <n v="10"/>
    <n v="15.7"/>
    <n v="12.9"/>
    <n v="0.2"/>
    <n v="118621.96"/>
    <n v="35.270782859999997"/>
    <n v="4183889.3935876056"/>
  </r>
  <r>
    <d v="2016-09-04T00:00:00"/>
    <s v="Sunday"/>
    <x v="8"/>
    <x v="1"/>
    <n v="37"/>
    <s v="Y"/>
    <s v="N"/>
    <n v="10.1"/>
    <n v="16.899999999999999"/>
    <n v="10"/>
    <n v="0.2"/>
    <n v="110986.005"/>
    <n v="24.51210764"/>
    <n v="2720500.9010935784"/>
  </r>
  <r>
    <d v="2016-09-05T00:00:00"/>
    <s v="Monday"/>
    <x v="8"/>
    <x v="1"/>
    <n v="37"/>
    <s v="Y"/>
    <s v="N"/>
    <n v="12.8"/>
    <n v="18.399999999999999"/>
    <n v="11.7"/>
    <n v="0"/>
    <n v="127275.815"/>
    <n v="38.212469630000001"/>
    <n v="4863523.2153209988"/>
  </r>
  <r>
    <d v="2016-09-06T00:00:00"/>
    <s v="Tuesday"/>
    <x v="8"/>
    <x v="1"/>
    <n v="37"/>
    <s v="Y"/>
    <s v="N"/>
    <n v="9.1999999999999993"/>
    <n v="21.5"/>
    <n v="15.8"/>
    <n v="0"/>
    <n v="129542.36500000001"/>
    <n v="28.692645949999999"/>
    <n v="3716913.214470672"/>
  </r>
  <r>
    <d v="2016-09-07T00:00:00"/>
    <s v="Wednesday"/>
    <x v="8"/>
    <x v="1"/>
    <n v="37"/>
    <s v="Y"/>
    <s v="N"/>
    <n v="9.6"/>
    <n v="21"/>
    <n v="16.7"/>
    <n v="0"/>
    <n v="123307.02"/>
    <n v="24.182421389999998"/>
    <n v="2981862.3179851575"/>
  </r>
  <r>
    <d v="2016-09-08T00:00:00"/>
    <s v="Thursday"/>
    <x v="8"/>
    <x v="1"/>
    <n v="37"/>
    <s v="Y"/>
    <s v="N"/>
    <n v="13.1"/>
    <n v="23.3"/>
    <n v="16"/>
    <n v="0"/>
    <n v="117722.95"/>
    <n v="12.50431916"/>
    <n v="1472045.339256722"/>
  </r>
  <r>
    <d v="2016-09-09T00:00:00"/>
    <s v="Friday"/>
    <x v="8"/>
    <x v="1"/>
    <n v="37"/>
    <s v="Y"/>
    <s v="N"/>
    <n v="16"/>
    <n v="16.7"/>
    <n v="5.9"/>
    <n v="0.6"/>
    <n v="125432.605"/>
    <n v="23.40099927"/>
    <n v="2935248.2980391984"/>
  </r>
  <r>
    <d v="2016-09-10T00:00:00"/>
    <s v="Saturday"/>
    <x v="8"/>
    <x v="1"/>
    <n v="37"/>
    <s v="Y"/>
    <s v="N"/>
    <n v="11.5"/>
    <n v="14.3"/>
    <n v="7.9"/>
    <n v="9.4"/>
    <n v="111412.995"/>
    <n v="38.559908849999999"/>
    <n v="4296074.9319055052"/>
  </r>
  <r>
    <d v="2016-09-11T00:00:00"/>
    <s v="Sunday"/>
    <x v="8"/>
    <x v="1"/>
    <n v="38"/>
    <s v="Y"/>
    <s v="N"/>
    <n v="7.3"/>
    <n v="17"/>
    <n v="11.8"/>
    <n v="1.2"/>
    <n v="109125.215"/>
    <n v="50.347882009999999"/>
    <n v="5494223.4491358818"/>
  </r>
  <r>
    <d v="2016-09-12T00:00:00"/>
    <s v="Monday"/>
    <x v="8"/>
    <x v="1"/>
    <n v="38"/>
    <s v="Y"/>
    <s v="N"/>
    <n v="9.9"/>
    <n v="13.6"/>
    <n v="7"/>
    <n v="1.6"/>
    <n v="130967.28"/>
    <n v="68.177203239999997"/>
    <n v="8928982.8663499877"/>
  </r>
  <r>
    <d v="2016-09-13T00:00:00"/>
    <s v="Tuesday"/>
    <x v="8"/>
    <x v="1"/>
    <n v="38"/>
    <s v="Y"/>
    <s v="N"/>
    <n v="9.6"/>
    <n v="14.6"/>
    <n v="2.8"/>
    <n v="9"/>
    <n v="134720.155"/>
    <n v="62.068475560000003"/>
    <n v="8361874.6480569122"/>
  </r>
  <r>
    <d v="2016-09-14T00:00:00"/>
    <s v="Wednesday"/>
    <x v="8"/>
    <x v="1"/>
    <n v="38"/>
    <s v="Y"/>
    <s v="N"/>
    <n v="10.5"/>
    <n v="16.100000000000001"/>
    <n v="13.2"/>
    <n v="20.6"/>
    <n v="130650.88"/>
    <n v="54.840524199999997"/>
    <n v="7164962.7463912955"/>
  </r>
  <r>
    <d v="2016-09-15T00:00:00"/>
    <s v="Thursday"/>
    <x v="8"/>
    <x v="1"/>
    <n v="38"/>
    <s v="Y"/>
    <s v="N"/>
    <n v="8.6999999999999993"/>
    <n v="14.6"/>
    <n v="6.9"/>
    <n v="2"/>
    <n v="134234.45000000001"/>
    <n v="42.819917580000002"/>
    <n v="5747908.0853966316"/>
  </r>
  <r>
    <d v="2016-09-16T00:00:00"/>
    <s v="Friday"/>
    <x v="8"/>
    <x v="1"/>
    <n v="38"/>
    <s v="N"/>
    <s v="N"/>
    <n v="9"/>
    <n v="15.7"/>
    <n v="12.5"/>
    <n v="13.4"/>
    <n v="131734.10500000001"/>
    <n v="47.043747310000001"/>
    <n v="6197265.9477290083"/>
  </r>
  <r>
    <d v="2016-09-17T00:00:00"/>
    <s v="Saturday"/>
    <x v="8"/>
    <x v="1"/>
    <n v="38"/>
    <s v="N"/>
    <s v="N"/>
    <n v="11.1"/>
    <n v="19.8"/>
    <n v="18.8"/>
    <n v="0"/>
    <n v="106709.54"/>
    <n v="36.028691260000002"/>
    <n v="3844605.0711566205"/>
  </r>
  <r>
    <d v="2016-09-18T00:00:00"/>
    <s v="Sunday"/>
    <x v="8"/>
    <x v="1"/>
    <n v="39"/>
    <s v="N"/>
    <s v="N"/>
    <n v="10.8"/>
    <n v="12.5"/>
    <n v="5.5"/>
    <n v="0.4"/>
    <n v="110314.625"/>
    <n v="48.344866349999997"/>
    <n v="5333145.8020753684"/>
  </r>
  <r>
    <d v="2016-09-19T00:00:00"/>
    <s v="Monday"/>
    <x v="8"/>
    <x v="1"/>
    <n v="39"/>
    <s v="N"/>
    <s v="N"/>
    <n v="8.5"/>
    <n v="16.3"/>
    <n v="16.2"/>
    <n v="0.2"/>
    <n v="127391.09"/>
    <n v="56.44254935"/>
    <n v="7190277.8840752915"/>
  </r>
  <r>
    <d v="2016-09-20T00:00:00"/>
    <s v="Tuesday"/>
    <x v="8"/>
    <x v="1"/>
    <n v="39"/>
    <s v="N"/>
    <s v="N"/>
    <n v="9.1"/>
    <n v="18.8"/>
    <n v="18.5"/>
    <n v="0"/>
    <n v="122664.30499999999"/>
    <n v="43.177379569999999"/>
    <n v="5296323.256675248"/>
  </r>
  <r>
    <d v="2016-09-21T00:00:00"/>
    <s v="Wednesday"/>
    <x v="8"/>
    <x v="1"/>
    <n v="39"/>
    <s v="N"/>
    <s v="N"/>
    <n v="10.9"/>
    <n v="15.2"/>
    <n v="8.8000000000000007"/>
    <n v="1.2"/>
    <n v="127208.57"/>
    <n v="52.28283459"/>
    <n v="6650824.6237404365"/>
  </r>
  <r>
    <d v="2016-09-22T00:00:00"/>
    <s v="Thursday"/>
    <x v="8"/>
    <x v="1"/>
    <n v="39"/>
    <s v="N"/>
    <s v="N"/>
    <n v="9.6"/>
    <n v="13.4"/>
    <n v="9.9"/>
    <n v="1.2"/>
    <n v="131357.34"/>
    <n v="55.701872710000004"/>
    <n v="7316849.8322041919"/>
  </r>
  <r>
    <d v="2016-09-23T00:00:00"/>
    <s v="Friday"/>
    <x v="8"/>
    <x v="1"/>
    <n v="39"/>
    <s v="N"/>
    <s v="N"/>
    <n v="9.8000000000000007"/>
    <n v="16.5"/>
    <n v="16.5"/>
    <n v="0.6"/>
    <n v="127420.43"/>
    <n v="46.538703269999999"/>
    <n v="5929981.5823058058"/>
  </r>
  <r>
    <d v="2016-09-24T00:00:00"/>
    <s v="Saturday"/>
    <x v="8"/>
    <x v="1"/>
    <n v="39"/>
    <s v="N"/>
    <s v="N"/>
    <n v="10"/>
    <n v="20.100000000000001"/>
    <n v="18.399999999999999"/>
    <n v="0"/>
    <n v="106776.27499999999"/>
    <n v="43.556599820000002"/>
    <n v="4650811.4804452704"/>
  </r>
  <r>
    <d v="2016-09-25T00:00:00"/>
    <s v="Sunday"/>
    <x v="8"/>
    <x v="1"/>
    <n v="40"/>
    <s v="N"/>
    <s v="N"/>
    <n v="9.5"/>
    <n v="14.7"/>
    <n v="17.100000000000001"/>
    <n v="5.8"/>
    <n v="105931.55499999999"/>
    <n v="37.698479470000002"/>
    <n v="3993458.5513926758"/>
  </r>
  <r>
    <d v="2016-09-26T00:00:00"/>
    <s v="Monday"/>
    <x v="8"/>
    <x v="1"/>
    <n v="40"/>
    <s v="N"/>
    <s v="N"/>
    <n v="8.1"/>
    <n v="16.899999999999999"/>
    <n v="13.6"/>
    <n v="0.6"/>
    <n v="124343.19"/>
    <n v="47.67147027"/>
    <n v="5927622.6853619618"/>
  </r>
  <r>
    <d v="2016-09-27T00:00:00"/>
    <s v="Tuesday"/>
    <x v="8"/>
    <x v="1"/>
    <n v="40"/>
    <s v="N"/>
    <s v="N"/>
    <n v="7.4"/>
    <n v="14.8"/>
    <n v="13.4"/>
    <n v="12.6"/>
    <n v="126888.77"/>
    <n v="49.794504430000003"/>
    <n v="6318363.4198822519"/>
  </r>
  <r>
    <d v="2016-09-28T00:00:00"/>
    <s v="Wednesday"/>
    <x v="8"/>
    <x v="1"/>
    <n v="40"/>
    <s v="N"/>
    <s v="N"/>
    <n v="7.5"/>
    <n v="19.3"/>
    <n v="19.600000000000001"/>
    <n v="2.2000000000000002"/>
    <n v="121143.25"/>
    <n v="32.431714720000002"/>
    <n v="3928883.3242536401"/>
  </r>
  <r>
    <d v="2016-09-29T00:00:00"/>
    <s v="Thursday"/>
    <x v="8"/>
    <x v="1"/>
    <n v="40"/>
    <s v="N"/>
    <s v="N"/>
    <n v="12.5"/>
    <n v="16.7"/>
    <n v="16.2"/>
    <n v="1.8"/>
    <n v="122858.49"/>
    <n v="37.596001049999998"/>
    <n v="4618987.9190414147"/>
  </r>
  <r>
    <d v="2016-09-30T00:00:00"/>
    <s v="Friday"/>
    <x v="8"/>
    <x v="1"/>
    <n v="40"/>
    <s v="N"/>
    <s v="Y"/>
    <n v="9.3000000000000007"/>
    <n v="16.399999999999999"/>
    <n v="16.600000000000001"/>
    <n v="2"/>
    <n v="113439.77499999999"/>
    <n v="33.063692619999998"/>
    <n v="3750737.8514819602"/>
  </r>
  <r>
    <d v="2016-10-01T00:00:00"/>
    <s v="Saturday"/>
    <x v="9"/>
    <x v="1"/>
    <n v="40"/>
    <s v="N"/>
    <s v="N"/>
    <n v="11.6"/>
    <n v="18.600000000000001"/>
    <n v="11.9"/>
    <n v="1.6"/>
    <n v="109181.26"/>
    <n v="20.48609587"/>
    <n v="2236697.7595673962"/>
  </r>
  <r>
    <d v="2016-10-02T00:00:00"/>
    <s v="Sunday"/>
    <x v="9"/>
    <x v="1"/>
    <n v="41"/>
    <s v="N"/>
    <s v="N"/>
    <n v="12.1"/>
    <n v="24"/>
    <n v="18.7"/>
    <n v="0"/>
    <n v="97992.93"/>
    <n v="13.656870189999999"/>
    <n v="1338276.7245477566"/>
  </r>
  <r>
    <d v="2016-10-03T00:00:00"/>
    <s v="Monday"/>
    <x v="9"/>
    <x v="1"/>
    <n v="41"/>
    <s v="N"/>
    <s v="N"/>
    <n v="11.1"/>
    <n v="15.9"/>
    <n v="13.7"/>
    <n v="9.1999999999999993"/>
    <n v="115839.01"/>
    <n v="21.601743630000001"/>
    <n v="2502324.5963730062"/>
  </r>
  <r>
    <d v="2016-10-04T00:00:00"/>
    <s v="Tuesday"/>
    <x v="9"/>
    <x v="1"/>
    <n v="41"/>
    <s v="Y"/>
    <s v="N"/>
    <n v="10.6"/>
    <n v="17.100000000000001"/>
    <n v="13.2"/>
    <n v="2"/>
    <n v="124089.47"/>
    <n v="23.001781319999999"/>
    <n v="2854278.8530547004"/>
  </r>
  <r>
    <d v="2016-10-05T00:00:00"/>
    <s v="Wednesday"/>
    <x v="9"/>
    <x v="1"/>
    <n v="41"/>
    <s v="Y"/>
    <s v="N"/>
    <n v="8"/>
    <n v="17.100000000000001"/>
    <n v="7.5"/>
    <n v="2.8"/>
    <n v="128558.38499999999"/>
    <n v="41.115132719999998"/>
    <n v="5285695.0615438567"/>
  </r>
  <r>
    <d v="2016-10-06T00:00:00"/>
    <s v="Thursday"/>
    <x v="9"/>
    <x v="1"/>
    <n v="41"/>
    <s v="Y"/>
    <s v="N"/>
    <n v="9.6999999999999993"/>
    <n v="27.2"/>
    <n v="22.6"/>
    <n v="0"/>
    <n v="115898.54"/>
    <n v="30.189572800000001"/>
    <n v="3498927.410743712"/>
  </r>
  <r>
    <d v="2016-10-07T00:00:00"/>
    <s v="Friday"/>
    <x v="9"/>
    <x v="1"/>
    <n v="41"/>
    <s v="Y"/>
    <s v="N"/>
    <n v="14.1"/>
    <n v="22.5"/>
    <n v="7.8"/>
    <n v="0"/>
    <n v="116197.73"/>
    <n v="37.339104300000002"/>
    <n v="4338719.1598932389"/>
  </r>
  <r>
    <d v="2016-10-08T00:00:00"/>
    <s v="Saturday"/>
    <x v="9"/>
    <x v="1"/>
    <n v="41"/>
    <s v="Y"/>
    <s v="N"/>
    <n v="9.6999999999999993"/>
    <n v="16.899999999999999"/>
    <n v="23"/>
    <n v="0"/>
    <n v="101300.77499999999"/>
    <n v="35.210343819999999"/>
    <n v="3566835.11698246"/>
  </r>
  <r>
    <d v="2016-10-09T00:00:00"/>
    <s v="Sunday"/>
    <x v="9"/>
    <x v="1"/>
    <n v="42"/>
    <s v="Y"/>
    <s v="N"/>
    <n v="9.5"/>
    <n v="22"/>
    <n v="14.1"/>
    <n v="0"/>
    <n v="94954.16"/>
    <n v="15.90301462"/>
    <n v="1510057.3947098192"/>
  </r>
  <r>
    <d v="2016-10-10T00:00:00"/>
    <s v="Monday"/>
    <x v="9"/>
    <x v="1"/>
    <n v="42"/>
    <s v="Y"/>
    <s v="N"/>
    <n v="13"/>
    <n v="16.8"/>
    <n v="18.399999999999999"/>
    <n v="0.8"/>
    <n v="116831.43"/>
    <n v="27.654717770000001"/>
    <n v="3230940.2233155109"/>
  </r>
  <r>
    <d v="2016-10-11T00:00:00"/>
    <s v="Tuesday"/>
    <x v="9"/>
    <x v="1"/>
    <n v="42"/>
    <s v="Y"/>
    <s v="N"/>
    <n v="7.5"/>
    <n v="15.1"/>
    <n v="16.7"/>
    <n v="1.4"/>
    <n v="124665.82"/>
    <n v="38.199945730000003"/>
    <n v="4762227.5583859496"/>
  </r>
  <r>
    <d v="2016-10-12T00:00:00"/>
    <s v="Wednesday"/>
    <x v="9"/>
    <x v="1"/>
    <n v="42"/>
    <s v="Y"/>
    <s v="N"/>
    <n v="10.199999999999999"/>
    <n v="15.4"/>
    <n v="12.9"/>
    <n v="0"/>
    <n v="128612.3"/>
    <n v="44.770645539999997"/>
    <n v="5758055.695384142"/>
  </r>
  <r>
    <d v="2016-10-13T00:00:00"/>
    <s v="Thursday"/>
    <x v="9"/>
    <x v="1"/>
    <n v="42"/>
    <s v="Y"/>
    <s v="N"/>
    <n v="6.8"/>
    <n v="14.6"/>
    <n v="22.8"/>
    <n v="4.2"/>
    <n v="128242.765"/>
    <n v="58.353085180000001"/>
    <n v="7483360.9897637228"/>
  </r>
  <r>
    <d v="2016-10-14T00:00:00"/>
    <s v="Friday"/>
    <x v="9"/>
    <x v="1"/>
    <n v="42"/>
    <s v="Y"/>
    <s v="N"/>
    <n v="5.2"/>
    <n v="22.7"/>
    <n v="24.5"/>
    <n v="0.2"/>
    <n v="121731.485"/>
    <n v="43.966506600000002"/>
    <n v="5352108.1386803016"/>
  </r>
  <r>
    <d v="2016-10-15T00:00:00"/>
    <s v="Saturday"/>
    <x v="9"/>
    <x v="1"/>
    <n v="42"/>
    <s v="Y"/>
    <s v="N"/>
    <n v="9.4"/>
    <n v="24.8"/>
    <n v="21.8"/>
    <n v="0"/>
    <n v="97887.485000000001"/>
    <n v="12.698328739999999"/>
    <n v="1243007.4640618188"/>
  </r>
  <r>
    <d v="2016-10-16T00:00:00"/>
    <s v="Sunday"/>
    <x v="9"/>
    <x v="1"/>
    <n v="43"/>
    <s v="Y"/>
    <s v="N"/>
    <n v="17.399999999999999"/>
    <n v="23.1"/>
    <n v="8"/>
    <n v="0"/>
    <n v="101793.035"/>
    <n v="22.029095420000001"/>
    <n v="2242408.4811064"/>
  </r>
  <r>
    <d v="2016-10-17T00:00:00"/>
    <s v="Monday"/>
    <x v="9"/>
    <x v="1"/>
    <n v="43"/>
    <s v="Y"/>
    <s v="N"/>
    <n v="9.8000000000000007"/>
    <n v="18.899999999999999"/>
    <n v="14.8"/>
    <n v="9.8000000000000007"/>
    <n v="116042.845"/>
    <n v="29.59668164"/>
    <n v="3434483.1400648658"/>
  </r>
  <r>
    <d v="2016-10-18T00:00:00"/>
    <s v="Tuesday"/>
    <x v="9"/>
    <x v="1"/>
    <n v="43"/>
    <s v="Y"/>
    <s v="N"/>
    <n v="9.6"/>
    <n v="16.600000000000001"/>
    <n v="16.5"/>
    <n v="1"/>
    <n v="123265.44"/>
    <n v="36.721212710000003"/>
    <n v="4526456.442031743"/>
  </r>
  <r>
    <d v="2016-10-19T00:00:00"/>
    <s v="Wednesday"/>
    <x v="9"/>
    <x v="1"/>
    <n v="43"/>
    <s v="Y"/>
    <s v="N"/>
    <n v="7.5"/>
    <n v="16.5"/>
    <n v="22.1"/>
    <n v="2.6"/>
    <n v="126362.045"/>
    <n v="60.68302782"/>
    <n v="7668031.4921270916"/>
  </r>
  <r>
    <d v="2016-10-20T00:00:00"/>
    <s v="Thursday"/>
    <x v="9"/>
    <x v="1"/>
    <n v="43"/>
    <s v="Y"/>
    <s v="N"/>
    <n v="6.8"/>
    <n v="21.8"/>
    <n v="25.6"/>
    <n v="0"/>
    <n v="114867.16"/>
    <n v="27.425826229999998"/>
    <n v="3150326.7696936065"/>
  </r>
  <r>
    <d v="2016-10-21T00:00:00"/>
    <s v="Friday"/>
    <x v="9"/>
    <x v="1"/>
    <n v="43"/>
    <s v="Y"/>
    <s v="N"/>
    <n v="14.8"/>
    <n v="17.600000000000001"/>
    <n v="1.9"/>
    <n v="0"/>
    <n v="122975.285"/>
    <n v="43.244732259999999"/>
    <n v="5318033.2744221939"/>
  </r>
  <r>
    <d v="2016-10-22T00:00:00"/>
    <s v="Saturday"/>
    <x v="9"/>
    <x v="1"/>
    <n v="43"/>
    <s v="Y"/>
    <s v="N"/>
    <n v="6.9"/>
    <n v="13.2"/>
    <n v="16.899999999999999"/>
    <n v="16.399999999999999"/>
    <n v="114184.19500000001"/>
    <n v="38.711130760000003"/>
    <n v="4420199.3033703389"/>
  </r>
  <r>
    <d v="2016-10-23T00:00:00"/>
    <s v="Sunday"/>
    <x v="9"/>
    <x v="1"/>
    <n v="44"/>
    <s v="Y"/>
    <s v="N"/>
    <n v="7.9"/>
    <n v="14.1"/>
    <n v="18.7"/>
    <n v="8.8000000000000007"/>
    <n v="111289"/>
    <n v="40.91855691"/>
    <n v="4553785.2799569899"/>
  </r>
  <r>
    <d v="2016-10-24T00:00:00"/>
    <s v="Monday"/>
    <x v="9"/>
    <x v="1"/>
    <n v="44"/>
    <s v="Y"/>
    <s v="N"/>
    <n v="9.4"/>
    <n v="17.100000000000001"/>
    <n v="20.3"/>
    <n v="0.4"/>
    <n v="125270.16499999999"/>
    <n v="66.513366149999996"/>
    <n v="8332140.3523159139"/>
  </r>
  <r>
    <d v="2016-10-25T00:00:00"/>
    <s v="Tuesday"/>
    <x v="9"/>
    <x v="1"/>
    <n v="44"/>
    <s v="Y"/>
    <s v="N"/>
    <n v="9.6"/>
    <n v="25.7"/>
    <n v="23.1"/>
    <n v="0.2"/>
    <n v="117138.355"/>
    <n v="37.022146409999998"/>
    <n v="4336713.3290365553"/>
  </r>
  <r>
    <d v="2016-10-26T00:00:00"/>
    <s v="Wednesday"/>
    <x v="9"/>
    <x v="1"/>
    <n v="44"/>
    <s v="Y"/>
    <s v="N"/>
    <n v="16.5"/>
    <n v="18.5"/>
    <n v="9"/>
    <n v="0"/>
    <n v="121605.395"/>
    <n v="55.416352840000002"/>
    <n v="6738927.476567572"/>
  </r>
  <r>
    <d v="2016-10-27T00:00:00"/>
    <s v="Thursday"/>
    <x v="9"/>
    <x v="1"/>
    <n v="44"/>
    <s v="Y"/>
    <s v="N"/>
    <n v="10.1"/>
    <n v="15.4"/>
    <n v="25.8"/>
    <n v="0.2"/>
    <n v="120142.43"/>
    <n v="43.480540499999996"/>
    <n v="5223857.7933834139"/>
  </r>
  <r>
    <d v="2016-10-28T00:00:00"/>
    <s v="Friday"/>
    <x v="9"/>
    <x v="1"/>
    <n v="44"/>
    <s v="Y"/>
    <s v="N"/>
    <n v="6.3"/>
    <n v="16.600000000000001"/>
    <n v="26.5"/>
    <n v="0"/>
    <n v="119820.71"/>
    <n v="54.509745119999998"/>
    <n v="6531396.3621974355"/>
  </r>
  <r>
    <d v="2016-10-29T00:00:00"/>
    <s v="Saturday"/>
    <x v="9"/>
    <x v="1"/>
    <n v="44"/>
    <s v="Y"/>
    <s v="N"/>
    <n v="9.3000000000000007"/>
    <n v="25.6"/>
    <n v="25.8"/>
    <n v="0"/>
    <n v="104191.105"/>
    <n v="21.28564824"/>
    <n v="2217775.210766905"/>
  </r>
  <r>
    <d v="2016-10-30T00:00:00"/>
    <s v="Sunday"/>
    <x v="9"/>
    <x v="1"/>
    <n v="45"/>
    <s v="Y"/>
    <s v="N"/>
    <n v="12.7"/>
    <n v="28"/>
    <n v="19.5"/>
    <n v="0"/>
    <n v="94325.72"/>
    <n v="6.8691345049999999"/>
    <n v="647936.05796096858"/>
  </r>
  <r>
    <d v="2016-10-31T00:00:00"/>
    <s v="Monday"/>
    <x v="9"/>
    <x v="1"/>
    <n v="45"/>
    <s v="Y"/>
    <s v="N"/>
    <n v="7.9"/>
    <n v="17.5"/>
    <n v="19"/>
    <n v="1.8"/>
    <n v="110661.43"/>
    <n v="19.08090112"/>
    <n v="2111519.8036278016"/>
  </r>
  <r>
    <d v="2016-11-01T00:00:00"/>
    <s v="Tuesday"/>
    <x v="10"/>
    <x v="1"/>
    <n v="45"/>
    <s v="Y"/>
    <s v="Y"/>
    <n v="9.4"/>
    <n v="18.399999999999999"/>
    <n v="17.7"/>
    <n v="0.4"/>
    <n v="104976.21"/>
    <n v="17.418201960000001"/>
    <n v="1828496.8267753718"/>
  </r>
  <r>
    <d v="2016-11-02T00:00:00"/>
    <s v="Wednesday"/>
    <x v="10"/>
    <x v="1"/>
    <n v="45"/>
    <s v="Y"/>
    <s v="N"/>
    <n v="9.6999999999999993"/>
    <n v="18.5"/>
    <n v="13.3"/>
    <n v="0.4"/>
    <n v="119904.48"/>
    <n v="46.645669009999999"/>
    <n v="5593024.6868961649"/>
  </r>
  <r>
    <d v="2016-11-03T00:00:00"/>
    <s v="Thursday"/>
    <x v="10"/>
    <x v="1"/>
    <n v="45"/>
    <s v="Y"/>
    <s v="N"/>
    <n v="10"/>
    <n v="19.100000000000001"/>
    <n v="28"/>
    <n v="0"/>
    <n v="118677.495"/>
    <n v="60.221047589999998"/>
    <n v="7146883.0742569864"/>
  </r>
  <r>
    <d v="2016-11-04T00:00:00"/>
    <s v="Friday"/>
    <x v="10"/>
    <x v="1"/>
    <n v="45"/>
    <s v="Y"/>
    <s v="N"/>
    <n v="10.199999999999999"/>
    <n v="29.2"/>
    <n v="24.9"/>
    <n v="0"/>
    <n v="113666.485"/>
    <n v="25.952350200000001"/>
    <n v="2949912.4247230473"/>
  </r>
  <r>
    <d v="2016-11-05T00:00:00"/>
    <s v="Saturday"/>
    <x v="10"/>
    <x v="1"/>
    <n v="45"/>
    <s v="Y"/>
    <s v="N"/>
    <n v="10"/>
    <n v="16.8"/>
    <n v="10.8"/>
    <n v="0"/>
    <n v="101810.75"/>
    <n v="15.26468717"/>
    <n v="1554109.2492930775"/>
  </r>
  <r>
    <d v="2016-11-06T00:00:00"/>
    <s v="Sunday"/>
    <x v="10"/>
    <x v="1"/>
    <n v="46"/>
    <s v="Y"/>
    <s v="N"/>
    <n v="11.5"/>
    <n v="21.4"/>
    <n v="25.2"/>
    <n v="0"/>
    <n v="96934.925000000003"/>
    <n v="24.15876196"/>
    <n v="2341827.7786854529"/>
  </r>
  <r>
    <d v="2016-11-07T00:00:00"/>
    <s v="Monday"/>
    <x v="10"/>
    <x v="1"/>
    <n v="46"/>
    <s v="Y"/>
    <s v="N"/>
    <n v="14.6"/>
    <n v="25.9"/>
    <n v="15.9"/>
    <n v="0"/>
    <n v="116230.34"/>
    <n v="30.36705791"/>
    <n v="3529573.4656789894"/>
  </r>
  <r>
    <d v="2016-11-08T00:00:00"/>
    <s v="Tuesday"/>
    <x v="10"/>
    <x v="1"/>
    <n v="46"/>
    <s v="Y"/>
    <s v="N"/>
    <n v="11"/>
    <n v="18.2"/>
    <n v="28.9"/>
    <n v="0.2"/>
    <n v="117794.595"/>
    <n v="53.922003029999999"/>
    <n v="6351720.5085076224"/>
  </r>
  <r>
    <d v="2016-11-09T00:00:00"/>
    <s v="Wednesday"/>
    <x v="10"/>
    <x v="1"/>
    <n v="46"/>
    <s v="Y"/>
    <s v="N"/>
    <n v="9.1999999999999993"/>
    <n v="17.399999999999999"/>
    <n v="22"/>
    <n v="0"/>
    <n v="122131.11500000001"/>
    <n v="55.662203390000002"/>
    <n v="6798086.9633774804"/>
  </r>
  <r>
    <d v="2016-11-10T00:00:00"/>
    <s v="Thursday"/>
    <x v="10"/>
    <x v="1"/>
    <n v="46"/>
    <s v="Y"/>
    <s v="N"/>
    <n v="11.9"/>
    <n v="17.5"/>
    <n v="20.3"/>
    <n v="0"/>
    <n v="122634.53"/>
    <n v="48.706971459999998"/>
    <n v="5973156.5527205132"/>
  </r>
  <r>
    <d v="2016-11-11T00:00:00"/>
    <s v="Friday"/>
    <x v="10"/>
    <x v="1"/>
    <n v="46"/>
    <s v="Y"/>
    <s v="N"/>
    <n v="8.4"/>
    <n v="23.8"/>
    <n v="29.1"/>
    <n v="0"/>
    <n v="117953.88499999999"/>
    <n v="26.823982910000002"/>
    <n v="3163992.9954081052"/>
  </r>
  <r>
    <d v="2016-11-12T00:00:00"/>
    <s v="Saturday"/>
    <x v="10"/>
    <x v="1"/>
    <n v="46"/>
    <s v="Y"/>
    <s v="N"/>
    <n v="13.2"/>
    <n v="25.5"/>
    <n v="17"/>
    <n v="2"/>
    <n v="99907.32"/>
    <n v="10.832116259999999"/>
    <n v="1082207.7054650232"/>
  </r>
  <r>
    <d v="2016-11-13T00:00:00"/>
    <s v="Sunday"/>
    <x v="10"/>
    <x v="1"/>
    <n v="47"/>
    <s v="Y"/>
    <s v="N"/>
    <n v="11.7"/>
    <n v="19"/>
    <n v="9.6999999999999993"/>
    <n v="2"/>
    <n v="96805.925000000003"/>
    <n v="10.725641830000001"/>
    <n v="1038305.6785718428"/>
  </r>
  <r>
    <d v="2016-11-14T00:00:00"/>
    <s v="Monday"/>
    <x v="10"/>
    <x v="1"/>
    <n v="47"/>
    <s v="Y"/>
    <s v="N"/>
    <n v="11.5"/>
    <n v="15.9"/>
    <n v="14.8"/>
    <n v="8.6"/>
    <n v="116817.15"/>
    <n v="39.499737830000001"/>
    <n v="4614246.7990477839"/>
  </r>
  <r>
    <d v="2016-11-15T00:00:00"/>
    <s v="Tuesday"/>
    <x v="10"/>
    <x v="1"/>
    <n v="47"/>
    <s v="Y"/>
    <s v="N"/>
    <n v="11"/>
    <n v="19.2"/>
    <n v="17.100000000000001"/>
    <n v="0"/>
    <n v="119905.59"/>
    <n v="26.908387489999999"/>
    <n v="3226466.0779370689"/>
  </r>
  <r>
    <d v="2016-11-16T00:00:00"/>
    <s v="Wednesday"/>
    <x v="10"/>
    <x v="1"/>
    <n v="47"/>
    <s v="Y"/>
    <s v="N"/>
    <n v="11.9"/>
    <n v="21.6"/>
    <n v="25.8"/>
    <n v="0"/>
    <n v="122146.66"/>
    <n v="35.630684420000001"/>
    <n v="4352169.0954170376"/>
  </r>
  <r>
    <d v="2016-11-17T00:00:00"/>
    <s v="Thursday"/>
    <x v="10"/>
    <x v="1"/>
    <n v="47"/>
    <s v="Y"/>
    <s v="N"/>
    <n v="12"/>
    <n v="31.4"/>
    <n v="28.8"/>
    <n v="0"/>
    <n v="122464.645"/>
    <n v="28.55507656"/>
    <n v="3496987.3138682214"/>
  </r>
  <r>
    <d v="2016-11-18T00:00:00"/>
    <s v="Friday"/>
    <x v="10"/>
    <x v="1"/>
    <n v="47"/>
    <s v="Y"/>
    <s v="N"/>
    <n v="15.3"/>
    <n v="18.899999999999999"/>
    <n v="15.6"/>
    <n v="0"/>
    <n v="121441.05"/>
    <n v="31.775799320000001"/>
    <n v="3858886.4340100861"/>
  </r>
  <r>
    <d v="2016-11-19T00:00:00"/>
    <s v="Saturday"/>
    <x v="10"/>
    <x v="1"/>
    <n v="47"/>
    <s v="Y"/>
    <s v="N"/>
    <n v="11.7"/>
    <n v="19.399999999999999"/>
    <n v="29.9"/>
    <n v="0"/>
    <n v="106868.5"/>
    <n v="24.655993039999998"/>
    <n v="2634948.9921952398"/>
  </r>
  <r>
    <d v="2016-11-20T00:00:00"/>
    <s v="Sunday"/>
    <x v="10"/>
    <x v="1"/>
    <n v="48"/>
    <s v="Y"/>
    <s v="N"/>
    <n v="11.9"/>
    <n v="33.299999999999997"/>
    <n v="22.1"/>
    <n v="0"/>
    <n v="112098.33500000001"/>
    <n v="43.08594969"/>
    <n v="4829863.2221427662"/>
  </r>
  <r>
    <d v="2016-11-21T00:00:00"/>
    <s v="Monday"/>
    <x v="10"/>
    <x v="1"/>
    <n v="48"/>
    <s v="Y"/>
    <s v="N"/>
    <n v="17.899999999999999"/>
    <n v="35"/>
    <n v="19.8"/>
    <n v="0"/>
    <n v="138681.815"/>
    <n v="51.0352654"/>
    <n v="7077663.2346787015"/>
  </r>
  <r>
    <d v="2016-11-22T00:00:00"/>
    <s v="Tuesday"/>
    <x v="10"/>
    <x v="1"/>
    <n v="48"/>
    <s v="Y"/>
    <s v="N"/>
    <n v="14.5"/>
    <n v="14.9"/>
    <n v="1.5"/>
    <n v="8.6"/>
    <n v="126617.72"/>
    <n v="37.021291779999999"/>
    <n v="4687551.5566383414"/>
  </r>
  <r>
    <d v="2016-11-23T00:00:00"/>
    <s v="Wednesday"/>
    <x v="10"/>
    <x v="1"/>
    <n v="48"/>
    <s v="Y"/>
    <s v="N"/>
    <n v="11"/>
    <n v="16.8"/>
    <n v="16.899999999999999"/>
    <n v="5.4"/>
    <n v="118119.01"/>
    <n v="41.912267790000001"/>
    <n v="4950635.578209688"/>
  </r>
  <r>
    <d v="2016-11-24T00:00:00"/>
    <s v="Thursday"/>
    <x v="10"/>
    <x v="1"/>
    <n v="48"/>
    <s v="Y"/>
    <s v="N"/>
    <n v="10.3"/>
    <n v="17"/>
    <n v="21.6"/>
    <n v="2.2000000000000002"/>
    <n v="120308.545"/>
    <n v="38.059403269999997"/>
    <n v="4578871.4309819415"/>
  </r>
  <r>
    <d v="2016-11-25T00:00:00"/>
    <s v="Friday"/>
    <x v="10"/>
    <x v="1"/>
    <n v="48"/>
    <s v="Y"/>
    <s v="N"/>
    <n v="10.9"/>
    <n v="17.899999999999999"/>
    <n v="15.7"/>
    <n v="0.8"/>
    <n v="116011.565"/>
    <n v="27.61649096"/>
    <n v="3203832.3360779523"/>
  </r>
  <r>
    <d v="2016-11-26T00:00:00"/>
    <s v="Saturday"/>
    <x v="10"/>
    <x v="1"/>
    <n v="48"/>
    <s v="Y"/>
    <s v="N"/>
    <n v="12.2"/>
    <n v="17.399999999999999"/>
    <n v="18.8"/>
    <n v="0"/>
    <n v="104700.05499999999"/>
    <n v="23.790582969999999"/>
    <n v="2490875.3454410629"/>
  </r>
  <r>
    <d v="2016-11-27T00:00:00"/>
    <s v="Sunday"/>
    <x v="10"/>
    <x v="1"/>
    <n v="49"/>
    <s v="Y"/>
    <s v="N"/>
    <n v="11.6"/>
    <n v="16.3"/>
    <n v="10.1"/>
    <n v="0.4"/>
    <n v="102718.9"/>
    <n v="37.00394515"/>
    <n v="3801004.5414683348"/>
  </r>
  <r>
    <d v="2016-11-28T00:00:00"/>
    <s v="Monday"/>
    <x v="10"/>
    <x v="1"/>
    <n v="49"/>
    <s v="Y"/>
    <s v="N"/>
    <n v="12.2"/>
    <n v="19.600000000000001"/>
    <n v="24.4"/>
    <n v="0.2"/>
    <n v="118666.37"/>
    <n v="65.392779020000006"/>
    <n v="7759923.7105155578"/>
  </r>
  <r>
    <d v="2016-11-29T00:00:00"/>
    <s v="Tuesday"/>
    <x v="10"/>
    <x v="1"/>
    <n v="49"/>
    <s v="Y"/>
    <s v="N"/>
    <n v="10.4"/>
    <n v="20"/>
    <n v="31"/>
    <n v="0.2"/>
    <n v="119169.17"/>
    <n v="63.429964150000004"/>
    <n v="7558896.1808852563"/>
  </r>
  <r>
    <d v="2016-11-30T00:00:00"/>
    <s v="Wednesday"/>
    <x v="10"/>
    <x v="1"/>
    <n v="49"/>
    <s v="Y"/>
    <s v="N"/>
    <n v="13.3"/>
    <n v="18.899999999999999"/>
    <n v="9.6"/>
    <n v="0"/>
    <n v="121067.59"/>
    <n v="76.02598021"/>
    <n v="9204282.2014123928"/>
  </r>
  <r>
    <d v="2016-12-01T00:00:00"/>
    <s v="Thursday"/>
    <x v="11"/>
    <x v="1"/>
    <n v="49"/>
    <s v="Y"/>
    <s v="N"/>
    <n v="12.9"/>
    <n v="21.9"/>
    <n v="28"/>
    <n v="0"/>
    <n v="113024.02"/>
    <n v="56.012306840000001"/>
    <n v="6330736.0885302974"/>
  </r>
  <r>
    <d v="2016-12-02T00:00:00"/>
    <s v="Friday"/>
    <x v="11"/>
    <x v="1"/>
    <n v="49"/>
    <s v="Y"/>
    <s v="N"/>
    <n v="13"/>
    <n v="21.6"/>
    <n v="29.7"/>
    <n v="0"/>
    <n v="109318.355"/>
    <n v="41.499436780000003"/>
    <n v="4536650.1622160971"/>
  </r>
  <r>
    <d v="2016-12-03T00:00:00"/>
    <s v="Saturday"/>
    <x v="11"/>
    <x v="1"/>
    <n v="49"/>
    <s v="Y"/>
    <s v="N"/>
    <n v="9.9"/>
    <n v="23.9"/>
    <n v="31.2"/>
    <n v="0"/>
    <n v="98899.494999999995"/>
    <n v="29.20305213"/>
    <n v="2888167.108115674"/>
  </r>
  <r>
    <d v="2016-12-04T00:00:00"/>
    <s v="Sunday"/>
    <x v="11"/>
    <x v="1"/>
    <n v="50"/>
    <s v="Y"/>
    <s v="N"/>
    <n v="12.7"/>
    <n v="31.7"/>
    <n v="14.1"/>
    <n v="0"/>
    <n v="97300.36"/>
    <n v="43.732741949999998"/>
    <n v="4255211.5355221014"/>
  </r>
  <r>
    <d v="2016-12-05T00:00:00"/>
    <s v="Monday"/>
    <x v="11"/>
    <x v="1"/>
    <n v="50"/>
    <s v="Y"/>
    <s v="N"/>
    <n v="16.899999999999999"/>
    <n v="21.5"/>
    <n v="21.6"/>
    <n v="2.4"/>
    <n v="109670"/>
    <n v="25.294384869999998"/>
    <n v="2774035.1886928999"/>
  </r>
  <r>
    <d v="2016-12-06T00:00:00"/>
    <s v="Tuesday"/>
    <x v="11"/>
    <x v="1"/>
    <n v="50"/>
    <s v="Y"/>
    <s v="N"/>
    <n v="12.8"/>
    <n v="20.8"/>
    <n v="24.2"/>
    <n v="0"/>
    <n v="111228.06"/>
    <n v="48.412487810000002"/>
    <n v="5384827.0988799483"/>
  </r>
  <r>
    <d v="2016-12-07T00:00:00"/>
    <s v="Wednesday"/>
    <x v="11"/>
    <x v="1"/>
    <n v="50"/>
    <s v="Y"/>
    <s v="N"/>
    <n v="10.5"/>
    <n v="28.3"/>
    <n v="30.8"/>
    <n v="0"/>
    <n v="112738.08"/>
    <n v="44.722059059999999"/>
    <n v="5041879.0720710047"/>
  </r>
  <r>
    <d v="2016-12-08T00:00:00"/>
    <s v="Thursday"/>
    <x v="11"/>
    <x v="1"/>
    <n v="50"/>
    <s v="Y"/>
    <s v="N"/>
    <n v="15.4"/>
    <n v="23.2"/>
    <n v="11.6"/>
    <n v="2.2000000000000002"/>
    <n v="105445.65"/>
    <n v="25.853861729999998"/>
    <n v="2726177.2551299743"/>
  </r>
  <r>
    <d v="2016-12-09T00:00:00"/>
    <s v="Friday"/>
    <x v="11"/>
    <x v="1"/>
    <n v="50"/>
    <s v="Y"/>
    <s v="N"/>
    <n v="10"/>
    <n v="17.3"/>
    <n v="23.2"/>
    <n v="6.6"/>
    <n v="105664.09"/>
    <n v="25.118195310000001"/>
    <n v="2654091.2498734179"/>
  </r>
  <r>
    <d v="2016-12-10T00:00:00"/>
    <s v="Saturday"/>
    <x v="11"/>
    <x v="1"/>
    <n v="50"/>
    <s v="Y"/>
    <s v="N"/>
    <n v="11.2"/>
    <n v="18.8"/>
    <n v="24.2"/>
    <n v="0.2"/>
    <n v="98622.865000000005"/>
    <n v="19.31166859"/>
    <n v="1904572.0842763104"/>
  </r>
  <r>
    <d v="2016-12-11T00:00:00"/>
    <s v="Sunday"/>
    <x v="11"/>
    <x v="1"/>
    <n v="51"/>
    <s v="Y"/>
    <s v="N"/>
    <n v="12.9"/>
    <n v="19.3"/>
    <n v="27"/>
    <n v="1"/>
    <n v="93673.19"/>
    <n v="16.396687880000002"/>
    <n v="1535930.0591539375"/>
  </r>
  <r>
    <d v="2016-12-12T00:00:00"/>
    <s v="Monday"/>
    <x v="11"/>
    <x v="1"/>
    <n v="51"/>
    <s v="Y"/>
    <s v="N"/>
    <n v="10.7"/>
    <n v="32.799999999999997"/>
    <n v="30"/>
    <n v="0"/>
    <n v="120390.11"/>
    <n v="45.157572940000001"/>
    <n v="5436525.1735796239"/>
  </r>
  <r>
    <d v="2016-12-13T00:00:00"/>
    <s v="Tuesday"/>
    <x v="11"/>
    <x v="1"/>
    <n v="51"/>
    <s v="Y"/>
    <s v="N"/>
    <n v="16.5"/>
    <n v="36.299999999999997"/>
    <n v="14.1"/>
    <n v="0"/>
    <n v="128831.65"/>
    <n v="44.693023539999999"/>
    <n v="5757875.9661470409"/>
  </r>
  <r>
    <d v="2016-12-14T00:00:00"/>
    <s v="Wednesday"/>
    <x v="11"/>
    <x v="1"/>
    <n v="51"/>
    <s v="Y"/>
    <s v="N"/>
    <n v="15.7"/>
    <n v="19.3"/>
    <n v="21.3"/>
    <n v="0"/>
    <n v="111423.765"/>
    <n v="19.919106330000002"/>
    <n v="2219461.8227239326"/>
  </r>
  <r>
    <d v="2016-12-15T00:00:00"/>
    <s v="Thursday"/>
    <x v="11"/>
    <x v="1"/>
    <n v="51"/>
    <s v="Y"/>
    <s v="N"/>
    <n v="11.7"/>
    <n v="18.600000000000001"/>
    <n v="30.8"/>
    <n v="0"/>
    <n v="107072.36"/>
    <n v="31.145308459999999"/>
    <n v="3334801.6797401654"/>
  </r>
  <r>
    <d v="2016-12-16T00:00:00"/>
    <s v="Friday"/>
    <x v="11"/>
    <x v="1"/>
    <n v="51"/>
    <s v="Y"/>
    <s v="N"/>
    <n v="9.6999999999999993"/>
    <n v="25.5"/>
    <n v="20.5"/>
    <n v="0"/>
    <n v="113698.06"/>
    <n v="48.856884800000003"/>
    <n v="5554933.0194034884"/>
  </r>
  <r>
    <d v="2016-12-17T00:00:00"/>
    <s v="Saturday"/>
    <x v="11"/>
    <x v="1"/>
    <n v="51"/>
    <s v="Y"/>
    <s v="N"/>
    <n v="15.1"/>
    <n v="20.9"/>
    <n v="22.5"/>
    <n v="0"/>
    <n v="90227.48"/>
    <n v="23.576231230000001"/>
    <n v="2127223.9317802005"/>
  </r>
  <r>
    <d v="2016-12-18T00:00:00"/>
    <s v="Sunday"/>
    <x v="11"/>
    <x v="1"/>
    <n v="52"/>
    <s v="Y"/>
    <s v="N"/>
    <n v="10"/>
    <n v="17.5"/>
    <n v="30.3"/>
    <n v="0"/>
    <n v="90911.085000000006"/>
    <n v="26.49359939"/>
    <n v="2408561.8661002382"/>
  </r>
  <r>
    <d v="2016-12-19T00:00:00"/>
    <s v="Monday"/>
    <x v="11"/>
    <x v="1"/>
    <n v="52"/>
    <s v="Y"/>
    <s v="N"/>
    <n v="8.8000000000000007"/>
    <n v="30.2"/>
    <n v="29.3"/>
    <n v="0"/>
    <n v="109260.30499999999"/>
    <n v="28.684832369999999"/>
    <n v="3134113.5336200725"/>
  </r>
  <r>
    <d v="2016-12-20T00:00:00"/>
    <s v="Tuesday"/>
    <x v="11"/>
    <x v="1"/>
    <n v="52"/>
    <s v="N"/>
    <s v="N"/>
    <n v="14.4"/>
    <n v="21.5"/>
    <n v="26"/>
    <n v="3"/>
    <n v="106451.255"/>
    <n v="16.129856849999999"/>
    <n v="1717043.5046528468"/>
  </r>
  <r>
    <d v="2016-12-21T00:00:00"/>
    <s v="Wednesday"/>
    <x v="11"/>
    <x v="1"/>
    <n v="52"/>
    <s v="N"/>
    <s v="N"/>
    <n v="13.5"/>
    <n v="19.899999999999999"/>
    <n v="28.8"/>
    <n v="0.2"/>
    <n v="104389.51"/>
    <n v="21.34587505"/>
    <n v="2228285.4369907253"/>
  </r>
  <r>
    <d v="2016-12-22T00:00:00"/>
    <s v="Thursday"/>
    <x v="11"/>
    <x v="1"/>
    <n v="52"/>
    <s v="N"/>
    <s v="N"/>
    <n v="14.6"/>
    <n v="20"/>
    <n v="29.6"/>
    <n v="0"/>
    <n v="105513.235"/>
    <n v="20.97623583"/>
    <n v="2213270.50054621"/>
  </r>
  <r>
    <d v="2016-12-23T00:00:00"/>
    <s v="Friday"/>
    <x v="11"/>
    <x v="1"/>
    <n v="52"/>
    <s v="N"/>
    <s v="N"/>
    <n v="12.5"/>
    <n v="26.3"/>
    <n v="28.7"/>
    <n v="0"/>
    <n v="112247.94500000001"/>
    <n v="24.329345190000002"/>
    <n v="2730919.0007731351"/>
  </r>
  <r>
    <d v="2016-12-24T00:00:00"/>
    <s v="Saturday"/>
    <x v="11"/>
    <x v="1"/>
    <n v="52"/>
    <s v="N"/>
    <s v="N"/>
    <n v="16.2"/>
    <n v="34.9"/>
    <n v="26.3"/>
    <n v="0.8"/>
    <n v="114843.875"/>
    <n v="34.693111190000003"/>
    <n v="3984291.3248654618"/>
  </r>
  <r>
    <d v="2016-12-25T00:00:00"/>
    <s v="Sunday"/>
    <x v="11"/>
    <x v="1"/>
    <n v="53"/>
    <s v="N"/>
    <s v="N"/>
    <n v="16.399999999999999"/>
    <n v="36.299999999999997"/>
    <n v="32.299999999999997"/>
    <n v="0.2"/>
    <n v="114468.17"/>
    <n v="28.64742992"/>
    <n v="3279218.8781456463"/>
  </r>
  <r>
    <d v="2016-12-26T00:00:00"/>
    <s v="Monday"/>
    <x v="11"/>
    <x v="1"/>
    <n v="53"/>
    <s v="N"/>
    <s v="Y"/>
    <n v="25.4"/>
    <n v="29.3"/>
    <n v="10.199999999999999"/>
    <n v="0"/>
    <n v="106284.83"/>
    <n v="22.910355590000002"/>
    <n v="2435023.2491226997"/>
  </r>
  <r>
    <d v="2016-12-27T00:00:00"/>
    <s v="Tuesday"/>
    <x v="11"/>
    <x v="1"/>
    <n v="53"/>
    <s v="N"/>
    <s v="Y"/>
    <n v="18"/>
    <n v="29.8"/>
    <n v="5.8"/>
    <n v="1.6"/>
    <n v="99701.43"/>
    <n v="23.813537400000001"/>
    <n v="2374243.7321384819"/>
  </r>
  <r>
    <d v="2016-12-28T00:00:00"/>
    <s v="Wednesday"/>
    <x v="11"/>
    <x v="1"/>
    <n v="53"/>
    <s v="N"/>
    <s v="N"/>
    <n v="20.3"/>
    <n v="38.200000000000003"/>
    <n v="15.1"/>
    <n v="1"/>
    <n v="123693.52"/>
    <n v="40.282509820000001"/>
    <n v="4982685.4340703664"/>
  </r>
  <r>
    <d v="2016-12-29T00:00:00"/>
    <s v="Thursday"/>
    <x v="11"/>
    <x v="1"/>
    <n v="53"/>
    <s v="N"/>
    <s v="N"/>
    <n v="27"/>
    <n v="33.5"/>
    <n v="15.7"/>
    <n v="0"/>
    <n v="135571.79500000001"/>
    <n v="47.145005580000003"/>
    <n v="6391533.0317656174"/>
  </r>
  <r>
    <d v="2016-12-30T00:00:00"/>
    <s v="Friday"/>
    <x v="11"/>
    <x v="1"/>
    <n v="53"/>
    <s v="N"/>
    <s v="N"/>
    <n v="20.100000000000001"/>
    <n v="27.8"/>
    <n v="28.8"/>
    <n v="20.399999999999999"/>
    <n v="112141.83"/>
    <n v="24.065077649999999"/>
    <n v="2698701.8467630995"/>
  </r>
  <r>
    <d v="2016-12-31T00:00:00"/>
    <s v="Saturday"/>
    <x v="11"/>
    <x v="1"/>
    <n v="53"/>
    <s v="N"/>
    <s v="N"/>
    <n v="17.3"/>
    <n v="23.8"/>
    <n v="30.8"/>
    <n v="0"/>
    <n v="95728.15"/>
    <n v="17.59822922"/>
    <n v="1684645.9265065428"/>
  </r>
  <r>
    <d v="2017-01-01T00:00:00"/>
    <s v="Sunday"/>
    <x v="0"/>
    <x v="2"/>
    <n v="1"/>
    <s v="N"/>
    <s v="Y"/>
    <n v="16.8"/>
    <n v="21.1"/>
    <n v="8.5"/>
    <n v="0"/>
    <n v="89403.145000000004"/>
    <n v="25.846761099999998"/>
    <n v="2310781.7304036594"/>
  </r>
  <r>
    <d v="2017-01-02T00:00:00"/>
    <s v="Monday"/>
    <x v="0"/>
    <x v="2"/>
    <n v="1"/>
    <s v="N"/>
    <s v="Y"/>
    <n v="14.8"/>
    <n v="17.8"/>
    <n v="7.8"/>
    <n v="0.4"/>
    <n v="86507.47"/>
    <n v="30.618702880000001"/>
    <n v="2648746.5208305139"/>
  </r>
  <r>
    <d v="2017-01-03T00:00:00"/>
    <s v="Tuesday"/>
    <x v="0"/>
    <x v="2"/>
    <n v="1"/>
    <s v="N"/>
    <s v="N"/>
    <n v="14.6"/>
    <n v="19.5"/>
    <n v="25.9"/>
    <n v="0.4"/>
    <n v="97564.744999999995"/>
    <n v="28.68695469"/>
    <n v="2798835.4191564037"/>
  </r>
  <r>
    <d v="2017-01-04T00:00:00"/>
    <s v="Wednesday"/>
    <x v="0"/>
    <x v="2"/>
    <n v="1"/>
    <s v="N"/>
    <s v="N"/>
    <n v="13.3"/>
    <n v="29.3"/>
    <n v="31.6"/>
    <n v="0"/>
    <n v="116606.795"/>
    <n v="56.972780710000002"/>
    <n v="6643413.3608309245"/>
  </r>
  <r>
    <d v="2017-01-05T00:00:00"/>
    <s v="Thursday"/>
    <x v="0"/>
    <x v="2"/>
    <n v="1"/>
    <s v="N"/>
    <s v="N"/>
    <n v="18.5"/>
    <n v="31.7"/>
    <n v="29.7"/>
    <n v="0"/>
    <n v="128079.845"/>
    <n v="73.458259870000006"/>
    <n v="9408522.5381193217"/>
  </r>
  <r>
    <d v="2017-01-06T00:00:00"/>
    <s v="Friday"/>
    <x v="0"/>
    <x v="2"/>
    <n v="1"/>
    <s v="N"/>
    <s v="N"/>
    <n v="18.3"/>
    <n v="35.200000000000003"/>
    <n v="30.1"/>
    <n v="0"/>
    <n v="136308.73499999999"/>
    <n v="97.699200840000003"/>
    <n v="13317254.477011336"/>
  </r>
  <r>
    <d v="2017-01-07T00:00:00"/>
    <s v="Saturday"/>
    <x v="0"/>
    <x v="2"/>
    <n v="1"/>
    <s v="N"/>
    <s v="N"/>
    <n v="20.9"/>
    <n v="36.700000000000003"/>
    <n v="28.5"/>
    <n v="0"/>
    <n v="134955.01999999999"/>
    <n v="77.602997990000006"/>
    <n v="10472914.14580041"/>
  </r>
  <r>
    <d v="2017-01-08T00:00:00"/>
    <s v="Sunday"/>
    <x v="0"/>
    <x v="2"/>
    <n v="2"/>
    <s v="N"/>
    <s v="N"/>
    <n v="28"/>
    <n v="33.1"/>
    <n v="29.3"/>
    <n v="0"/>
    <n v="122777.02499999999"/>
    <n v="69.224810730000002"/>
    <n v="8499216.3176174778"/>
  </r>
  <r>
    <d v="2017-01-09T00:00:00"/>
    <s v="Monday"/>
    <x v="0"/>
    <x v="2"/>
    <n v="2"/>
    <s v="N"/>
    <s v="N"/>
    <n v="18.5"/>
    <n v="24.4"/>
    <n v="14.3"/>
    <n v="0"/>
    <n v="116211.99"/>
    <n v="68.099525220000004"/>
    <n v="7913981.3438713886"/>
  </r>
  <r>
    <d v="2017-01-10T00:00:00"/>
    <s v="Tuesday"/>
    <x v="0"/>
    <x v="2"/>
    <n v="2"/>
    <s v="N"/>
    <s v="N"/>
    <n v="17.7"/>
    <n v="26.2"/>
    <n v="28.6"/>
    <n v="0"/>
    <n v="120366.32"/>
    <n v="72.813056849999995"/>
    <n v="8764239.700985292"/>
  </r>
  <r>
    <d v="2017-01-11T00:00:00"/>
    <s v="Wednesday"/>
    <x v="0"/>
    <x v="2"/>
    <n v="2"/>
    <s v="N"/>
    <s v="N"/>
    <n v="16.600000000000001"/>
    <n v="24.3"/>
    <n v="25.9"/>
    <n v="0"/>
    <n v="111595.855"/>
    <n v="65.744510939999998"/>
    <n v="7336814.9099061536"/>
  </r>
  <r>
    <d v="2017-01-12T00:00:00"/>
    <s v="Thursday"/>
    <x v="0"/>
    <x v="2"/>
    <n v="2"/>
    <s v="N"/>
    <s v="N"/>
    <n v="14.9"/>
    <n v="26.5"/>
    <n v="30.7"/>
    <n v="0"/>
    <n v="118783.94500000001"/>
    <n v="70.490405460000005"/>
    <n v="8373128.4451883407"/>
  </r>
  <r>
    <d v="2017-01-13T00:00:00"/>
    <s v="Friday"/>
    <x v="0"/>
    <x v="2"/>
    <n v="2"/>
    <s v="N"/>
    <s v="N"/>
    <n v="17.5"/>
    <n v="28.8"/>
    <n v="1.3"/>
    <n v="1.4"/>
    <n v="111341.675"/>
    <n v="70.012194559999998"/>
    <n v="7795275.0127362879"/>
  </r>
  <r>
    <d v="2017-01-14T00:00:00"/>
    <s v="Saturday"/>
    <x v="0"/>
    <x v="2"/>
    <n v="2"/>
    <s v="N"/>
    <s v="N"/>
    <n v="15.2"/>
    <n v="23.5"/>
    <n v="16.5"/>
    <n v="2.6"/>
    <n v="88996.625"/>
    <n v="42.294834850000001"/>
    <n v="3764097.5565823815"/>
  </r>
  <r>
    <d v="2017-01-15T00:00:00"/>
    <s v="Sunday"/>
    <x v="0"/>
    <x v="2"/>
    <n v="3"/>
    <s v="N"/>
    <s v="N"/>
    <n v="15.2"/>
    <n v="21.5"/>
    <n v="22.7"/>
    <n v="0"/>
    <n v="90294"/>
    <n v="55.444296340000001"/>
    <n v="5006287.2937239604"/>
  </r>
  <r>
    <d v="2017-01-16T00:00:00"/>
    <s v="Monday"/>
    <x v="0"/>
    <x v="2"/>
    <n v="3"/>
    <s v="N"/>
    <s v="N"/>
    <n v="12.2"/>
    <n v="32.700000000000003"/>
    <n v="30.5"/>
    <n v="0"/>
    <n v="120928.705"/>
    <n v="108.1670628"/>
    <n v="13080502.828057675"/>
  </r>
  <r>
    <d v="2017-01-17T00:00:00"/>
    <s v="Tuesday"/>
    <x v="0"/>
    <x v="2"/>
    <n v="3"/>
    <s v="N"/>
    <s v="N"/>
    <n v="16.399999999999999"/>
    <n v="37.799999999999997"/>
    <n v="25.5"/>
    <n v="0"/>
    <n v="140517.65"/>
    <n v="129.23765750000001"/>
    <n v="18160171.923404876"/>
  </r>
  <r>
    <d v="2017-01-18T00:00:00"/>
    <s v="Wednesday"/>
    <x v="0"/>
    <x v="2"/>
    <n v="3"/>
    <s v="N"/>
    <s v="N"/>
    <n v="15.6"/>
    <n v="20.8"/>
    <n v="27.5"/>
    <n v="0"/>
    <n v="111211.35"/>
    <n v="75.16561944"/>
    <n v="8359270.0115086446"/>
  </r>
  <r>
    <d v="2017-01-19T00:00:00"/>
    <s v="Thursday"/>
    <x v="0"/>
    <x v="2"/>
    <n v="3"/>
    <s v="N"/>
    <s v="N"/>
    <n v="11"/>
    <n v="23.4"/>
    <n v="29.7"/>
    <n v="0"/>
    <n v="112371.41"/>
    <n v="62.885130349999997"/>
    <n v="7066490.7654632935"/>
  </r>
  <r>
    <d v="2017-01-20T00:00:00"/>
    <s v="Friday"/>
    <x v="0"/>
    <x v="2"/>
    <n v="3"/>
    <s v="N"/>
    <s v="N"/>
    <n v="16.100000000000001"/>
    <n v="20.8"/>
    <n v="13.2"/>
    <n v="22.6"/>
    <n v="107937.685"/>
    <n v="38.993116039999997"/>
    <n v="4208826.6762939673"/>
  </r>
  <r>
    <d v="2017-01-21T00:00:00"/>
    <s v="Saturday"/>
    <x v="0"/>
    <x v="2"/>
    <n v="3"/>
    <s v="N"/>
    <s v="N"/>
    <n v="15.3"/>
    <n v="22.6"/>
    <n v="25.1"/>
    <n v="0.6"/>
    <n v="96779.07"/>
    <n v="46.479114430000003"/>
    <n v="4498205.4689589804"/>
  </r>
  <r>
    <d v="2017-01-22T00:00:00"/>
    <s v="Sunday"/>
    <x v="0"/>
    <x v="2"/>
    <n v="4"/>
    <s v="N"/>
    <s v="N"/>
    <n v="12.7"/>
    <n v="29.6"/>
    <n v="30.3"/>
    <n v="0"/>
    <n v="103291.61"/>
    <n v="60.78453185"/>
    <n v="6278532.1578827789"/>
  </r>
  <r>
    <d v="2017-01-23T00:00:00"/>
    <s v="Monday"/>
    <x v="0"/>
    <x v="2"/>
    <n v="4"/>
    <s v="N"/>
    <s v="N"/>
    <n v="17.8"/>
    <n v="36.700000000000003"/>
    <n v="19.2"/>
    <n v="0"/>
    <n v="141332.05499999999"/>
    <n v="79.114397690000004"/>
    <n v="11181400.405614953"/>
  </r>
  <r>
    <d v="2017-01-24T00:00:00"/>
    <s v="Tuesday"/>
    <x v="0"/>
    <x v="2"/>
    <n v="4"/>
    <s v="N"/>
    <s v="N"/>
    <n v="19.100000000000001"/>
    <n v="22"/>
    <n v="27.6"/>
    <n v="0.6"/>
    <n v="115664.16"/>
    <n v="59.817182150000001"/>
    <n v="6918704.1269467445"/>
  </r>
  <r>
    <d v="2017-01-25T00:00:00"/>
    <s v="Wednesday"/>
    <x v="0"/>
    <x v="2"/>
    <n v="4"/>
    <s v="N"/>
    <s v="N"/>
    <n v="13.5"/>
    <n v="21.1"/>
    <n v="29.8"/>
    <n v="0"/>
    <n v="111936.7"/>
    <n v="58.875132450000002"/>
    <n v="6590288.0385159152"/>
  </r>
  <r>
    <d v="2017-01-26T00:00:00"/>
    <s v="Thursday"/>
    <x v="0"/>
    <x v="2"/>
    <n v="4"/>
    <s v="N"/>
    <s v="Y"/>
    <n v="16.399999999999999"/>
    <n v="21.2"/>
    <n v="16.899999999999999"/>
    <n v="0"/>
    <n v="98590.06"/>
    <n v="37.844897750000001"/>
    <n v="3731130.7398663652"/>
  </r>
  <r>
    <d v="2017-01-27T00:00:00"/>
    <s v="Friday"/>
    <x v="0"/>
    <x v="2"/>
    <n v="4"/>
    <s v="N"/>
    <s v="N"/>
    <n v="17"/>
    <n v="23.6"/>
    <n v="29.3"/>
    <n v="0"/>
    <n v="112513.82"/>
    <n v="69.657181960000003"/>
    <n v="7837395.6327546882"/>
  </r>
  <r>
    <d v="2017-01-28T00:00:00"/>
    <s v="Saturday"/>
    <x v="0"/>
    <x v="2"/>
    <n v="4"/>
    <s v="N"/>
    <s v="N"/>
    <n v="15"/>
    <n v="29.2"/>
    <n v="29.2"/>
    <n v="0"/>
    <n v="108336.53"/>
    <n v="74.062542859999994"/>
    <n v="8023678.8964286754"/>
  </r>
  <r>
    <d v="2017-01-29T00:00:00"/>
    <s v="Sunday"/>
    <x v="0"/>
    <x v="2"/>
    <n v="5"/>
    <s v="N"/>
    <s v="N"/>
    <n v="15.1"/>
    <n v="27"/>
    <n v="29.4"/>
    <n v="0"/>
    <n v="109020.58"/>
    <n v="76.586887250000004"/>
    <n v="8349546.8683896055"/>
  </r>
  <r>
    <d v="2017-01-30T00:00:00"/>
    <s v="Monday"/>
    <x v="0"/>
    <x v="2"/>
    <n v="5"/>
    <s v="N"/>
    <s v="N"/>
    <n v="17.8"/>
    <n v="30"/>
    <n v="3.7"/>
    <n v="0"/>
    <n v="124292.955"/>
    <n v="96.168584289999998"/>
    <n v="11953077.519570677"/>
  </r>
  <r>
    <d v="2017-01-31T00:00:00"/>
    <s v="Tuesday"/>
    <x v="0"/>
    <x v="2"/>
    <n v="5"/>
    <s v="Y"/>
    <s v="N"/>
    <n v="16.5"/>
    <n v="22.1"/>
    <n v="26.8"/>
    <n v="3"/>
    <n v="112863.01"/>
    <n v="58.791267060000003"/>
    <n v="6635359.3621054506"/>
  </r>
  <r>
    <d v="2017-02-01T00:00:00"/>
    <s v="Wednesday"/>
    <x v="1"/>
    <x v="2"/>
    <n v="5"/>
    <s v="Y"/>
    <s v="N"/>
    <n v="14.3"/>
    <n v="20.6"/>
    <n v="9.3000000000000007"/>
    <n v="0"/>
    <n v="114133.73"/>
    <n v="66.863303090000002"/>
    <n v="7631358.1817822261"/>
  </r>
  <r>
    <d v="2017-02-02T00:00:00"/>
    <s v="Thursday"/>
    <x v="1"/>
    <x v="2"/>
    <n v="5"/>
    <s v="Y"/>
    <s v="N"/>
    <n v="14.2"/>
    <n v="24.1"/>
    <n v="28.2"/>
    <n v="0"/>
    <n v="110669.27"/>
    <n v="82.468013690000006"/>
    <n v="9126674.8734223079"/>
  </r>
  <r>
    <d v="2017-02-03T00:00:00"/>
    <s v="Friday"/>
    <x v="1"/>
    <x v="2"/>
    <n v="5"/>
    <s v="Y"/>
    <s v="N"/>
    <n v="15.4"/>
    <n v="27.6"/>
    <n v="28.1"/>
    <n v="0"/>
    <n v="117452.27"/>
    <n v="87.111014569999995"/>
    <n v="10231386.403249573"/>
  </r>
  <r>
    <d v="2017-02-04T00:00:00"/>
    <s v="Saturday"/>
    <x v="1"/>
    <x v="2"/>
    <n v="5"/>
    <s v="Y"/>
    <s v="N"/>
    <n v="14.6"/>
    <n v="35.9"/>
    <n v="27.3"/>
    <n v="0"/>
    <n v="117361.7"/>
    <n v="80.817312549999997"/>
    <n v="9484857.190299334"/>
  </r>
  <r>
    <d v="2017-02-05T00:00:00"/>
    <s v="Sunday"/>
    <x v="1"/>
    <x v="2"/>
    <n v="6"/>
    <s v="Y"/>
    <s v="N"/>
    <n v="18.5"/>
    <n v="30.7"/>
    <n v="9.3000000000000007"/>
    <n v="0"/>
    <n v="110384.27499999999"/>
    <n v="113.87036519999999"/>
    <n v="12569497.706587229"/>
  </r>
  <r>
    <d v="2017-02-06T00:00:00"/>
    <s v="Monday"/>
    <x v="1"/>
    <x v="2"/>
    <n v="6"/>
    <s v="Y"/>
    <s v="N"/>
    <n v="15.1"/>
    <n v="18"/>
    <n v="3.9"/>
    <n v="32.4"/>
    <n v="108761.37"/>
    <n v="92.101795850000002"/>
    <n v="10017117.496106314"/>
  </r>
  <r>
    <d v="2017-02-07T00:00:00"/>
    <s v="Tuesday"/>
    <x v="1"/>
    <x v="2"/>
    <n v="6"/>
    <s v="Y"/>
    <s v="N"/>
    <n v="15.4"/>
    <n v="27.6"/>
    <n v="27.9"/>
    <n v="0"/>
    <n v="111543.81"/>
    <n v="69.069610850000004"/>
    <n v="7704287.5494263386"/>
  </r>
  <r>
    <d v="2017-02-08T00:00:00"/>
    <s v="Wednesday"/>
    <x v="1"/>
    <x v="2"/>
    <n v="6"/>
    <s v="Y"/>
    <s v="N"/>
    <n v="16.5"/>
    <n v="36"/>
    <n v="27.7"/>
    <n v="0"/>
    <n v="142213.66"/>
    <n v="135.0612793"/>
    <n v="19207558.853535239"/>
  </r>
  <r>
    <d v="2017-02-09T00:00:00"/>
    <s v="Thursday"/>
    <x v="1"/>
    <x v="2"/>
    <n v="6"/>
    <s v="Y"/>
    <s v="N"/>
    <n v="20.3"/>
    <n v="36"/>
    <n v="24.4"/>
    <n v="0"/>
    <n v="155060.60999999999"/>
    <n v="156.69956149999999"/>
    <n v="24297929.592922512"/>
  </r>
  <r>
    <d v="2017-02-10T00:00:00"/>
    <s v="Friday"/>
    <x v="1"/>
    <x v="2"/>
    <n v="6"/>
    <s v="Y"/>
    <s v="N"/>
    <n v="18.7"/>
    <n v="27.1"/>
    <n v="21.3"/>
    <n v="0"/>
    <n v="138793.59"/>
    <n v="213.33943170000001"/>
    <n v="29610145.614202805"/>
  </r>
  <r>
    <d v="2017-02-11T00:00:00"/>
    <s v="Saturday"/>
    <x v="1"/>
    <x v="2"/>
    <n v="6"/>
    <s v="Y"/>
    <s v="N"/>
    <n v="18.5"/>
    <n v="24.6"/>
    <n v="21"/>
    <n v="0"/>
    <n v="111983.51"/>
    <n v="97.608005399999996"/>
    <n v="10930487.048790952"/>
  </r>
  <r>
    <d v="2017-02-12T00:00:00"/>
    <s v="Sunday"/>
    <x v="1"/>
    <x v="2"/>
    <n v="7"/>
    <s v="Y"/>
    <s v="N"/>
    <n v="15.1"/>
    <n v="19.899999999999999"/>
    <n v="12.6"/>
    <n v="2"/>
    <n v="89003.15"/>
    <n v="19.865113940000001"/>
    <n v="1768057.7157689109"/>
  </r>
  <r>
    <d v="2017-02-13T00:00:00"/>
    <s v="Monday"/>
    <x v="1"/>
    <x v="2"/>
    <n v="7"/>
    <s v="Y"/>
    <s v="N"/>
    <n v="14"/>
    <n v="21"/>
    <n v="20.5"/>
    <n v="0"/>
    <n v="104844.105"/>
    <n v="69.041327929999994"/>
    <n v="7238576.234832352"/>
  </r>
  <r>
    <d v="2017-02-14T00:00:00"/>
    <s v="Tuesday"/>
    <x v="1"/>
    <x v="2"/>
    <n v="7"/>
    <s v="Y"/>
    <s v="N"/>
    <n v="14.5"/>
    <n v="19.5"/>
    <n v="15.6"/>
    <n v="0.6"/>
    <n v="111613.05"/>
    <n v="90.69389262"/>
    <n v="10122621.971690692"/>
  </r>
  <r>
    <d v="2017-02-15T00:00:00"/>
    <s v="Wednesday"/>
    <x v="1"/>
    <x v="2"/>
    <n v="7"/>
    <s v="Y"/>
    <s v="N"/>
    <n v="10"/>
    <n v="31.5"/>
    <n v="26"/>
    <n v="0"/>
    <n v="116299.39"/>
    <n v="79.044379649999996"/>
    <n v="9192813.1362234131"/>
  </r>
  <r>
    <d v="2017-02-16T00:00:00"/>
    <s v="Thursday"/>
    <x v="1"/>
    <x v="2"/>
    <n v="7"/>
    <s v="Y"/>
    <s v="N"/>
    <n v="14.9"/>
    <n v="23.6"/>
    <n v="23.2"/>
    <n v="0"/>
    <n v="119947.59"/>
    <n v="112.88703289999999"/>
    <n v="13540527.53860571"/>
  </r>
  <r>
    <d v="2017-02-17T00:00:00"/>
    <s v="Friday"/>
    <x v="1"/>
    <x v="2"/>
    <n v="7"/>
    <s v="Y"/>
    <s v="N"/>
    <n v="13.7"/>
    <n v="25.5"/>
    <n v="18.399999999999999"/>
    <n v="0"/>
    <n v="111885.97"/>
    <n v="93.732609629999999"/>
    <n v="10487363.949083891"/>
  </r>
  <r>
    <d v="2017-02-18T00:00:00"/>
    <s v="Saturday"/>
    <x v="1"/>
    <x v="2"/>
    <n v="7"/>
    <s v="Y"/>
    <s v="N"/>
    <n v="13.3"/>
    <n v="18.899999999999999"/>
    <n v="16.100000000000001"/>
    <n v="0"/>
    <n v="95623.35"/>
    <n v="49.818158859999997"/>
    <n v="4763779.2410253808"/>
  </r>
  <r>
    <d v="2017-02-19T00:00:00"/>
    <s v="Sunday"/>
    <x v="1"/>
    <x v="2"/>
    <n v="8"/>
    <s v="Y"/>
    <s v="N"/>
    <n v="11.7"/>
    <n v="17.3"/>
    <n v="9.9"/>
    <n v="0"/>
    <n v="91280.024999999994"/>
    <n v="53.12020553"/>
    <n v="4848813.6887835376"/>
  </r>
  <r>
    <d v="2017-02-20T00:00:00"/>
    <s v="Monday"/>
    <x v="1"/>
    <x v="2"/>
    <n v="8"/>
    <s v="Y"/>
    <s v="N"/>
    <n v="11.6"/>
    <n v="20.3"/>
    <n v="22.4"/>
    <n v="3.6"/>
    <n v="105341.86500000001"/>
    <n v="93.726701410000004"/>
    <n v="9873345.5268275309"/>
  </r>
  <r>
    <d v="2017-02-21T00:00:00"/>
    <s v="Tuesday"/>
    <x v="1"/>
    <x v="2"/>
    <n v="8"/>
    <s v="Y"/>
    <s v="N"/>
    <n v="10.1"/>
    <n v="24"/>
    <n v="25"/>
    <n v="0.2"/>
    <n v="112351.47"/>
    <n v="103.2484286"/>
    <n v="11600112.728400042"/>
  </r>
  <r>
    <d v="2017-02-22T00:00:00"/>
    <s v="Wednesday"/>
    <x v="1"/>
    <x v="2"/>
    <n v="8"/>
    <s v="Y"/>
    <s v="N"/>
    <n v="12.8"/>
    <n v="33.299999999999997"/>
    <n v="23.1"/>
    <n v="0"/>
    <n v="116690.17"/>
    <n v="78.057835249999997"/>
    <n v="9108582.0651544929"/>
  </r>
  <r>
    <d v="2017-02-23T00:00:00"/>
    <s v="Thursday"/>
    <x v="1"/>
    <x v="2"/>
    <n v="8"/>
    <s v="Y"/>
    <s v="N"/>
    <n v="15.9"/>
    <n v="25"/>
    <n v="23.5"/>
    <n v="0"/>
    <n v="117948.685"/>
    <n v="102.3617733"/>
    <n v="12073436.55500311"/>
  </r>
  <r>
    <d v="2017-02-24T00:00:00"/>
    <s v="Friday"/>
    <x v="1"/>
    <x v="2"/>
    <n v="8"/>
    <s v="Y"/>
    <s v="N"/>
    <n v="15.8"/>
    <n v="20"/>
    <n v="13.2"/>
    <n v="1.4"/>
    <n v="111229.52"/>
    <n v="98.210797409999998"/>
    <n v="10923939.854731543"/>
  </r>
  <r>
    <d v="2017-02-25T00:00:00"/>
    <s v="Saturday"/>
    <x v="1"/>
    <x v="2"/>
    <n v="8"/>
    <s v="Y"/>
    <s v="N"/>
    <n v="13.7"/>
    <n v="19.399999999999999"/>
    <n v="23.9"/>
    <n v="0"/>
    <n v="95046.904999999999"/>
    <n v="45.609290440000002"/>
    <n v="4335021.8955680886"/>
  </r>
  <r>
    <d v="2017-02-26T00:00:00"/>
    <s v="Sunday"/>
    <x v="1"/>
    <x v="2"/>
    <n v="9"/>
    <s v="Y"/>
    <s v="N"/>
    <n v="13.2"/>
    <n v="29.8"/>
    <n v="24.2"/>
    <n v="0"/>
    <n v="100495.61500000001"/>
    <n v="56.026420170000002"/>
    <n v="5630409.5512325549"/>
  </r>
  <r>
    <d v="2017-02-27T00:00:00"/>
    <s v="Monday"/>
    <x v="1"/>
    <x v="2"/>
    <n v="9"/>
    <s v="Y"/>
    <s v="N"/>
    <n v="15.6"/>
    <n v="33.1"/>
    <n v="23.9"/>
    <n v="0"/>
    <n v="131090.77499999999"/>
    <n v="96.550071590000002"/>
    <n v="12656823.711038582"/>
  </r>
  <r>
    <d v="2017-02-28T00:00:00"/>
    <s v="Tuesday"/>
    <x v="1"/>
    <x v="2"/>
    <n v="9"/>
    <s v="Y"/>
    <s v="N"/>
    <n v="17.3"/>
    <n v="33.6"/>
    <n v="23.6"/>
    <n v="0"/>
    <n v="140167.5"/>
    <n v="99.945639459999995"/>
    <n v="14009130.41900955"/>
  </r>
  <r>
    <d v="2017-03-01T00:00:00"/>
    <s v="Wednesday"/>
    <x v="2"/>
    <x v="2"/>
    <n v="9"/>
    <s v="Y"/>
    <s v="N"/>
    <n v="16.600000000000001"/>
    <n v="30.5"/>
    <n v="23.7"/>
    <n v="0"/>
    <n v="137291.97"/>
    <n v="86.003999010000001"/>
    <n v="11807658.451960949"/>
  </r>
  <r>
    <d v="2017-03-02T00:00:00"/>
    <s v="Thursday"/>
    <x v="2"/>
    <x v="2"/>
    <n v="9"/>
    <s v="Y"/>
    <s v="N"/>
    <n v="17.7"/>
    <n v="23.3"/>
    <n v="22"/>
    <n v="0"/>
    <n v="127633.27499999999"/>
    <n v="85.498445459999999"/>
    <n v="10912446.60146868"/>
  </r>
  <r>
    <d v="2017-03-03T00:00:00"/>
    <s v="Friday"/>
    <x v="2"/>
    <x v="2"/>
    <n v="9"/>
    <s v="Y"/>
    <s v="N"/>
    <n v="18.100000000000001"/>
    <n v="28.6"/>
    <n v="18.100000000000001"/>
    <n v="0"/>
    <n v="124311.33"/>
    <n v="73.929299439999994"/>
    <n v="9190249.539354654"/>
  </r>
  <r>
    <d v="2017-03-04T00:00:00"/>
    <s v="Saturday"/>
    <x v="2"/>
    <x v="2"/>
    <n v="9"/>
    <s v="Y"/>
    <s v="N"/>
    <n v="16.100000000000001"/>
    <n v="27.4"/>
    <n v="23"/>
    <n v="0"/>
    <n v="116083.295"/>
    <n v="77.595643690000003"/>
    <n v="9007557.9971811585"/>
  </r>
  <r>
    <d v="2017-03-05T00:00:00"/>
    <s v="Sunday"/>
    <x v="2"/>
    <x v="2"/>
    <n v="10"/>
    <s v="Y"/>
    <s v="N"/>
    <n v="17.600000000000001"/>
    <n v="25.4"/>
    <n v="16.8"/>
    <n v="0.2"/>
    <n v="103539.02"/>
    <n v="45.460745699999997"/>
    <n v="4706961.0582472142"/>
  </r>
  <r>
    <d v="2017-03-06T00:00:00"/>
    <s v="Monday"/>
    <x v="2"/>
    <x v="2"/>
    <n v="10"/>
    <s v="Y"/>
    <s v="N"/>
    <n v="17.7"/>
    <n v="27.4"/>
    <n v="22.3"/>
    <n v="0"/>
    <n v="116447.855"/>
    <n v="56.634147380000002"/>
    <n v="6594924.9821548695"/>
  </r>
  <r>
    <d v="2017-03-07T00:00:00"/>
    <s v="Tuesday"/>
    <x v="2"/>
    <x v="2"/>
    <n v="10"/>
    <s v="Y"/>
    <s v="N"/>
    <n v="15"/>
    <n v="28.2"/>
    <n v="22.4"/>
    <n v="0"/>
    <n v="117931.46"/>
    <n v="57.516139000000003"/>
    <n v="6782962.2458329406"/>
  </r>
  <r>
    <d v="2017-03-08T00:00:00"/>
    <s v="Wednesday"/>
    <x v="2"/>
    <x v="2"/>
    <n v="10"/>
    <s v="Y"/>
    <s v="N"/>
    <n v="14.2"/>
    <n v="31.5"/>
    <n v="22.1"/>
    <n v="0"/>
    <n v="124370.765"/>
    <n v="73.923132069999994"/>
    <n v="9193876.4867419321"/>
  </r>
  <r>
    <d v="2017-03-09T00:00:00"/>
    <s v="Thursday"/>
    <x v="2"/>
    <x v="2"/>
    <n v="10"/>
    <s v="Y"/>
    <s v="N"/>
    <n v="15"/>
    <n v="32.299999999999997"/>
    <n v="21.1"/>
    <n v="0"/>
    <n v="129649.25"/>
    <n v="83.889686549999993"/>
    <n v="10876234.943942586"/>
  </r>
  <r>
    <d v="2017-03-10T00:00:00"/>
    <s v="Friday"/>
    <x v="2"/>
    <x v="2"/>
    <n v="10"/>
    <s v="Y"/>
    <s v="N"/>
    <n v="18.5"/>
    <n v="23.8"/>
    <n v="19.399999999999999"/>
    <n v="0"/>
    <n v="125346.075"/>
    <n v="82.034537619999995"/>
    <n v="10282707.305106841"/>
  </r>
  <r>
    <d v="2017-03-11T00:00:00"/>
    <s v="Saturday"/>
    <x v="2"/>
    <x v="2"/>
    <n v="10"/>
    <s v="Y"/>
    <s v="N"/>
    <n v="18"/>
    <n v="26.4"/>
    <n v="13.9"/>
    <n v="0"/>
    <n v="108816.81"/>
    <n v="50.762326090000002"/>
    <n v="5523794.3932935726"/>
  </r>
  <r>
    <d v="2017-03-12T00:00:00"/>
    <s v="Sunday"/>
    <x v="2"/>
    <x v="2"/>
    <n v="11"/>
    <s v="Y"/>
    <s v="N"/>
    <n v="17.899999999999999"/>
    <n v="27.1"/>
    <n v="19.600000000000001"/>
    <n v="0"/>
    <n v="102617.51"/>
    <n v="42.480560560000001"/>
    <n v="4359249.3480714057"/>
  </r>
  <r>
    <d v="2017-03-13T00:00:00"/>
    <s v="Monday"/>
    <x v="2"/>
    <x v="2"/>
    <n v="11"/>
    <s v="Y"/>
    <s v="Y"/>
    <n v="15.7"/>
    <n v="24.3"/>
    <n v="20.7"/>
    <n v="0.2"/>
    <n v="104468.9"/>
    <n v="66.843722060000005"/>
    <n v="6983090.1155139338"/>
  </r>
  <r>
    <d v="2017-03-14T00:00:00"/>
    <s v="Tuesday"/>
    <x v="2"/>
    <x v="2"/>
    <n v="11"/>
    <s v="Y"/>
    <s v="N"/>
    <n v="18.8"/>
    <n v="32.700000000000003"/>
    <n v="20.8"/>
    <n v="0"/>
    <n v="133227.785"/>
    <n v="101.4423563"/>
    <n v="13514940.435029795"/>
  </r>
  <r>
    <d v="2017-03-15T00:00:00"/>
    <s v="Wednesday"/>
    <x v="2"/>
    <x v="2"/>
    <n v="11"/>
    <s v="Y"/>
    <s v="N"/>
    <n v="20.8"/>
    <n v="33.200000000000003"/>
    <n v="18.899999999999999"/>
    <n v="0"/>
    <n v="139672.83499999999"/>
    <n v="102.0122176"/>
    <n v="14248335.636828896"/>
  </r>
  <r>
    <d v="2017-03-16T00:00:00"/>
    <s v="Thursday"/>
    <x v="2"/>
    <x v="2"/>
    <n v="11"/>
    <s v="Y"/>
    <s v="N"/>
    <n v="21.7"/>
    <n v="23"/>
    <n v="4.8"/>
    <n v="1.8"/>
    <n v="124255.97500000001"/>
    <n v="87.894020850000004"/>
    <n v="10921357.257387079"/>
  </r>
  <r>
    <d v="2017-03-17T00:00:00"/>
    <s v="Friday"/>
    <x v="2"/>
    <x v="2"/>
    <n v="11"/>
    <s v="Y"/>
    <s v="N"/>
    <n v="15.8"/>
    <n v="22.1"/>
    <n v="20.100000000000001"/>
    <n v="0"/>
    <n v="111612.075"/>
    <n v="70.74607288"/>
    <n v="7896115.9922380261"/>
  </r>
  <r>
    <d v="2017-03-18T00:00:00"/>
    <s v="Saturday"/>
    <x v="2"/>
    <x v="2"/>
    <n v="11"/>
    <s v="Y"/>
    <s v="N"/>
    <n v="12.4"/>
    <n v="30.8"/>
    <n v="19.899999999999999"/>
    <n v="0"/>
    <n v="107731.78"/>
    <n v="68.877097030000002"/>
    <n v="7420252.2642746139"/>
  </r>
  <r>
    <d v="2017-03-19T00:00:00"/>
    <s v="Sunday"/>
    <x v="2"/>
    <x v="2"/>
    <n v="12"/>
    <s v="Y"/>
    <s v="N"/>
    <n v="14.5"/>
    <n v="33.5"/>
    <n v="19.7"/>
    <n v="0"/>
    <n v="113593.82"/>
    <n v="121.12201020000001"/>
    <n v="13758711.824696966"/>
  </r>
  <r>
    <d v="2017-03-20T00:00:00"/>
    <s v="Monday"/>
    <x v="2"/>
    <x v="2"/>
    <n v="12"/>
    <s v="Y"/>
    <s v="N"/>
    <n v="19.3"/>
    <n v="28"/>
    <n v="11.3"/>
    <n v="0"/>
    <n v="131980.98499999999"/>
    <n v="184.82347909999999"/>
    <n v="24393184.82274491"/>
  </r>
  <r>
    <d v="2017-03-21T00:00:00"/>
    <s v="Tuesday"/>
    <x v="2"/>
    <x v="2"/>
    <n v="12"/>
    <s v="Y"/>
    <s v="N"/>
    <n v="19.899999999999999"/>
    <n v="26.1"/>
    <n v="6.1"/>
    <n v="4.4000000000000004"/>
    <n v="127625.36500000001"/>
    <n v="112.9036926"/>
    <n v="14409374.977922799"/>
  </r>
  <r>
    <d v="2017-03-22T00:00:00"/>
    <s v="Wednesday"/>
    <x v="2"/>
    <x v="2"/>
    <n v="12"/>
    <s v="Y"/>
    <s v="N"/>
    <n v="17.8"/>
    <n v="21.8"/>
    <n v="7.3"/>
    <n v="9.1999999999999993"/>
    <n v="114696.37"/>
    <n v="77.000286310000007"/>
    <n v="8831653.3287176955"/>
  </r>
  <r>
    <d v="2017-03-23T00:00:00"/>
    <s v="Thursday"/>
    <x v="2"/>
    <x v="2"/>
    <n v="12"/>
    <s v="Y"/>
    <s v="N"/>
    <n v="16.2"/>
    <n v="25.1"/>
    <n v="17.2"/>
    <n v="0"/>
    <n v="111632.83500000001"/>
    <n v="97.823059580000006"/>
    <n v="10920265.46928931"/>
  </r>
  <r>
    <d v="2017-03-24T00:00:00"/>
    <s v="Friday"/>
    <x v="2"/>
    <x v="2"/>
    <n v="12"/>
    <s v="Y"/>
    <s v="N"/>
    <n v="13.9"/>
    <n v="24.7"/>
    <n v="16.100000000000001"/>
    <n v="0"/>
    <n v="115411.41"/>
    <n v="118.4496111"/>
    <n v="13670436.631002652"/>
  </r>
  <r>
    <d v="2017-03-25T00:00:00"/>
    <s v="Saturday"/>
    <x v="2"/>
    <x v="2"/>
    <n v="12"/>
    <s v="Y"/>
    <s v="N"/>
    <n v="15.3"/>
    <n v="29.7"/>
    <n v="13.5"/>
    <n v="0"/>
    <n v="107465.98"/>
    <n v="138.79475579999999"/>
    <n v="14915714.450907683"/>
  </r>
  <r>
    <d v="2017-03-26T00:00:00"/>
    <s v="Sunday"/>
    <x v="2"/>
    <x v="2"/>
    <n v="13"/>
    <s v="Y"/>
    <s v="N"/>
    <n v="19.3"/>
    <n v="26.7"/>
    <n v="14.6"/>
    <n v="0"/>
    <n v="104189.1"/>
    <n v="147.4805929"/>
    <n v="15365870.241717391"/>
  </r>
  <r>
    <d v="2017-03-27T00:00:00"/>
    <s v="Monday"/>
    <x v="2"/>
    <x v="2"/>
    <n v="13"/>
    <s v="Y"/>
    <s v="N"/>
    <n v="19.3"/>
    <n v="31.9"/>
    <n v="7.6"/>
    <n v="0"/>
    <n v="116237.22"/>
    <n v="118.5621993"/>
    <n v="13781340.443717947"/>
  </r>
  <r>
    <d v="2017-03-28T00:00:00"/>
    <s v="Tuesday"/>
    <x v="2"/>
    <x v="2"/>
    <n v="13"/>
    <s v="Y"/>
    <s v="N"/>
    <n v="11.9"/>
    <n v="24.3"/>
    <n v="17.8"/>
    <n v="4.2"/>
    <n v="111032.97500000001"/>
    <n v="121.90563229999999"/>
    <n v="13535545.023525093"/>
  </r>
  <r>
    <d v="2017-03-29T00:00:00"/>
    <s v="Wednesday"/>
    <x v="2"/>
    <x v="2"/>
    <n v="13"/>
    <s v="Y"/>
    <s v="N"/>
    <n v="13.9"/>
    <n v="27.2"/>
    <n v="14.7"/>
    <n v="0.2"/>
    <n v="109640.33"/>
    <n v="133.7982653"/>
    <n v="14669685.96091955"/>
  </r>
  <r>
    <d v="2017-03-30T00:00:00"/>
    <s v="Thursday"/>
    <x v="2"/>
    <x v="2"/>
    <n v="13"/>
    <s v="Y"/>
    <s v="N"/>
    <n v="10.199999999999999"/>
    <n v="17.899999999999999"/>
    <n v="13"/>
    <n v="3.4"/>
    <n v="107491.87"/>
    <n v="115.1902122"/>
    <n v="12382011.315074814"/>
  </r>
  <r>
    <d v="2017-03-31T00:00:00"/>
    <s v="Friday"/>
    <x v="2"/>
    <x v="2"/>
    <n v="13"/>
    <s v="N"/>
    <s v="N"/>
    <n v="10.1"/>
    <n v="17.899999999999999"/>
    <n v="12.3"/>
    <n v="2.8"/>
    <n v="110662.245"/>
    <n v="145.21906050000001"/>
    <n v="16070267.251720823"/>
  </r>
  <r>
    <d v="2017-04-01T00:00:00"/>
    <s v="Saturday"/>
    <x v="3"/>
    <x v="2"/>
    <n v="13"/>
    <s v="N"/>
    <s v="N"/>
    <n v="10"/>
    <n v="19"/>
    <n v="13.5"/>
    <n v="0"/>
    <n v="97402.264999999999"/>
    <n v="99.249181780000001"/>
    <n v="9667095.1047687326"/>
  </r>
  <r>
    <d v="2017-04-02T00:00:00"/>
    <s v="Sunday"/>
    <x v="3"/>
    <x v="2"/>
    <n v="14"/>
    <s v="N"/>
    <s v="N"/>
    <n v="11.7"/>
    <n v="18.2"/>
    <n v="10.1"/>
    <n v="0.4"/>
    <n v="94477.095000000001"/>
    <n v="92.915735170000005"/>
    <n v="8778408.738650931"/>
  </r>
  <r>
    <d v="2017-04-03T00:00:00"/>
    <s v="Monday"/>
    <x v="3"/>
    <x v="2"/>
    <n v="14"/>
    <s v="N"/>
    <s v="N"/>
    <n v="8.1999999999999993"/>
    <n v="21.5"/>
    <n v="16.8"/>
    <n v="0"/>
    <n v="107895.52499999999"/>
    <n v="106.4521598"/>
    <n v="11485711.669004895"/>
  </r>
  <r>
    <d v="2017-04-04T00:00:00"/>
    <s v="Tuesday"/>
    <x v="3"/>
    <x v="2"/>
    <n v="14"/>
    <s v="N"/>
    <s v="N"/>
    <n v="10"/>
    <n v="24.4"/>
    <n v="16.399999999999999"/>
    <n v="0"/>
    <n v="113138.67"/>
    <n v="122.6614787"/>
    <n v="13877756.560351329"/>
  </r>
  <r>
    <d v="2017-04-05T00:00:00"/>
    <s v="Wednesday"/>
    <x v="3"/>
    <x v="2"/>
    <n v="14"/>
    <s v="N"/>
    <s v="N"/>
    <n v="11"/>
    <n v="25.4"/>
    <n v="15.8"/>
    <n v="0"/>
    <n v="114191.35"/>
    <n v="142.28042669999999"/>
    <n v="16247194.003449045"/>
  </r>
  <r>
    <d v="2017-04-06T00:00:00"/>
    <s v="Thursday"/>
    <x v="3"/>
    <x v="2"/>
    <n v="14"/>
    <s v="N"/>
    <s v="N"/>
    <n v="12"/>
    <n v="26.6"/>
    <n v="13.5"/>
    <n v="0"/>
    <n v="114817.30499999999"/>
    <n v="126.18198750000001"/>
    <n v="14487875.744293688"/>
  </r>
  <r>
    <d v="2017-04-07T00:00:00"/>
    <s v="Friday"/>
    <x v="3"/>
    <x v="2"/>
    <n v="14"/>
    <s v="N"/>
    <s v="N"/>
    <n v="12.7"/>
    <n v="26.2"/>
    <n v="15.6"/>
    <n v="0"/>
    <n v="110160.02499999999"/>
    <n v="101.330421"/>
    <n v="11162561.710620524"/>
  </r>
  <r>
    <d v="2017-04-08T00:00:00"/>
    <s v="Saturday"/>
    <x v="3"/>
    <x v="2"/>
    <n v="14"/>
    <s v="N"/>
    <s v="N"/>
    <n v="18.600000000000001"/>
    <n v="28.1"/>
    <n v="13.8"/>
    <n v="0"/>
    <n v="99084.74"/>
    <n v="95.867977690000004"/>
    <n v="9499053.6437394507"/>
  </r>
  <r>
    <d v="2017-04-09T00:00:00"/>
    <s v="Sunday"/>
    <x v="3"/>
    <x v="2"/>
    <n v="15"/>
    <s v="N"/>
    <s v="N"/>
    <n v="11.7"/>
    <n v="15.2"/>
    <n v="6.5"/>
    <n v="10.6"/>
    <n v="96041.895000000004"/>
    <n v="74.591633180000002"/>
    <n v="7163921.8017520765"/>
  </r>
  <r>
    <d v="2017-04-10T00:00:00"/>
    <s v="Monday"/>
    <x v="3"/>
    <x v="2"/>
    <n v="15"/>
    <s v="N"/>
    <s v="N"/>
    <n v="9"/>
    <n v="17"/>
    <n v="3"/>
    <n v="25.4"/>
    <n v="113287.05499999999"/>
    <n v="111.8004887"/>
    <n v="12665548.112383777"/>
  </r>
  <r>
    <d v="2017-04-11T00:00:00"/>
    <s v="Tuesday"/>
    <x v="3"/>
    <x v="2"/>
    <n v="15"/>
    <s v="N"/>
    <s v="N"/>
    <n v="12.3"/>
    <n v="18.5"/>
    <n v="13.5"/>
    <n v="15.4"/>
    <n v="114159.965"/>
    <n v="130.03687339999999"/>
    <n v="14845004.916053429"/>
  </r>
  <r>
    <d v="2017-04-12T00:00:00"/>
    <s v="Wednesday"/>
    <x v="3"/>
    <x v="2"/>
    <n v="15"/>
    <s v="N"/>
    <s v="N"/>
    <n v="10.8"/>
    <n v="19.3"/>
    <n v="14"/>
    <n v="0"/>
    <n v="114335.995"/>
    <n v="126.572879"/>
    <n v="14471836.060479604"/>
  </r>
  <r>
    <d v="2017-04-13T00:00:00"/>
    <s v="Thursday"/>
    <x v="3"/>
    <x v="2"/>
    <n v="15"/>
    <s v="N"/>
    <s v="N"/>
    <n v="10.9"/>
    <n v="22.2"/>
    <n v="13.9"/>
    <n v="0"/>
    <n v="112704.045"/>
    <n v="117.53565020000001"/>
    <n v="13246743.20924506"/>
  </r>
  <r>
    <d v="2017-04-14T00:00:00"/>
    <s v="Friday"/>
    <x v="3"/>
    <x v="2"/>
    <n v="15"/>
    <s v="N"/>
    <s v="Y"/>
    <n v="13"/>
    <n v="17.899999999999999"/>
    <n v="8.9"/>
    <n v="0"/>
    <n v="97436.41"/>
    <n v="109.7650221"/>
    <n v="10695109.69699466"/>
  </r>
  <r>
    <d v="2017-04-15T00:00:00"/>
    <s v="Saturday"/>
    <x v="3"/>
    <x v="2"/>
    <n v="15"/>
    <s v="N"/>
    <s v="Y"/>
    <n v="11.8"/>
    <n v="17.3"/>
    <n v="9.6999999999999993"/>
    <n v="0"/>
    <n v="99608.57"/>
    <n v="116.78284910000001"/>
    <n v="11632572.599376788"/>
  </r>
  <r>
    <d v="2017-04-16T00:00:00"/>
    <s v="Sunday"/>
    <x v="3"/>
    <x v="2"/>
    <n v="16"/>
    <s v="N"/>
    <s v="Y"/>
    <n v="9.9"/>
    <n v="22.6"/>
    <n v="10.1"/>
    <n v="0"/>
    <n v="96594.744999999995"/>
    <n v="95.646407010000004"/>
    <n v="9238940.2952971626"/>
  </r>
  <r>
    <d v="2017-04-17T00:00:00"/>
    <s v="Monday"/>
    <x v="3"/>
    <x v="2"/>
    <n v="16"/>
    <s v="N"/>
    <s v="Y"/>
    <n v="11.1"/>
    <n v="18.3"/>
    <n v="10.9"/>
    <n v="0"/>
    <n v="99945.494999999995"/>
    <n v="104.57818949999999"/>
    <n v="10452118.915781301"/>
  </r>
  <r>
    <d v="2017-04-18T00:00:00"/>
    <s v="Tuesday"/>
    <x v="3"/>
    <x v="2"/>
    <n v="16"/>
    <s v="N"/>
    <s v="N"/>
    <n v="9.5"/>
    <n v="20.399999999999999"/>
    <n v="13.7"/>
    <n v="0"/>
    <n v="111955.175"/>
    <n v="112.8247059"/>
    <n v="12631309.693358032"/>
  </r>
  <r>
    <d v="2017-04-19T00:00:00"/>
    <s v="Wednesday"/>
    <x v="3"/>
    <x v="2"/>
    <n v="16"/>
    <s v="Y"/>
    <s v="N"/>
    <n v="13"/>
    <n v="26.9"/>
    <n v="12.7"/>
    <n v="0"/>
    <n v="114436.97"/>
    <n v="101.3145524"/>
    <n v="11594130.393562227"/>
  </r>
  <r>
    <d v="2017-04-20T00:00:00"/>
    <s v="Thursday"/>
    <x v="3"/>
    <x v="2"/>
    <n v="16"/>
    <s v="Y"/>
    <s v="N"/>
    <n v="14.6"/>
    <n v="26.5"/>
    <n v="12.4"/>
    <n v="0"/>
    <n v="112816.68"/>
    <n v="104.07810310000001"/>
    <n v="11741746.052439708"/>
  </r>
  <r>
    <d v="2017-04-21T00:00:00"/>
    <s v="Friday"/>
    <x v="3"/>
    <x v="2"/>
    <n v="16"/>
    <s v="Y"/>
    <s v="N"/>
    <n v="16.5"/>
    <n v="20.9"/>
    <n v="3.6"/>
    <n v="9.4"/>
    <n v="114522.44"/>
    <n v="133.2265993"/>
    <n v="15257435.224738292"/>
  </r>
  <r>
    <d v="2017-04-22T00:00:00"/>
    <s v="Saturday"/>
    <x v="3"/>
    <x v="2"/>
    <n v="16"/>
    <s v="Y"/>
    <s v="N"/>
    <n v="16.899999999999999"/>
    <n v="22.5"/>
    <n v="11.8"/>
    <n v="4.5999999999999996"/>
    <n v="102528.4"/>
    <n v="111.6671228"/>
    <n v="11449051.43328752"/>
  </r>
  <r>
    <d v="2017-04-23T00:00:00"/>
    <s v="Sunday"/>
    <x v="3"/>
    <x v="2"/>
    <n v="17"/>
    <s v="Y"/>
    <s v="N"/>
    <n v="14.4"/>
    <n v="21.8"/>
    <n v="11.9"/>
    <n v="0"/>
    <n v="97356.565000000002"/>
    <n v="90.726651050000001"/>
    <n v="8832835.1001816429"/>
  </r>
  <r>
    <d v="2017-04-24T00:00:00"/>
    <s v="Monday"/>
    <x v="3"/>
    <x v="2"/>
    <n v="17"/>
    <s v="Y"/>
    <s v="N"/>
    <n v="15.9"/>
    <n v="24.7"/>
    <n v="9.9"/>
    <n v="0"/>
    <n v="109421.815"/>
    <n v="113.2589368"/>
    <n v="12392998.429626292"/>
  </r>
  <r>
    <d v="2017-04-25T00:00:00"/>
    <s v="Tuesday"/>
    <x v="3"/>
    <x v="2"/>
    <n v="17"/>
    <s v="Y"/>
    <s v="Y"/>
    <n v="16.2"/>
    <n v="17.7"/>
    <n v="5.8"/>
    <n v="21.6"/>
    <n v="101548.735"/>
    <n v="86.790072550000005"/>
    <n v="8813422.0780107249"/>
  </r>
  <r>
    <d v="2017-04-26T00:00:00"/>
    <s v="Wednesday"/>
    <x v="3"/>
    <x v="2"/>
    <n v="17"/>
    <s v="Y"/>
    <s v="N"/>
    <n v="10.1"/>
    <n v="14.5"/>
    <n v="6.4"/>
    <n v="20"/>
    <n v="116795.245"/>
    <n v="100.69868460000001"/>
    <n v="11761127.539034728"/>
  </r>
  <r>
    <d v="2017-04-27T00:00:00"/>
    <s v="Thursday"/>
    <x v="3"/>
    <x v="2"/>
    <n v="17"/>
    <s v="Y"/>
    <s v="N"/>
    <n v="8.3000000000000007"/>
    <n v="15.6"/>
    <n v="7.1"/>
    <n v="15.4"/>
    <n v="126329.53"/>
    <n v="145.68273490000001"/>
    <n v="18404031.429031599"/>
  </r>
  <r>
    <d v="2017-04-28T00:00:00"/>
    <s v="Friday"/>
    <x v="3"/>
    <x v="2"/>
    <n v="17"/>
    <s v="Y"/>
    <s v="N"/>
    <n v="9.4"/>
    <n v="19.8"/>
    <n v="6"/>
    <n v="0.4"/>
    <n v="120144.19"/>
    <n v="120.8095221"/>
    <n v="14514562.176991599"/>
  </r>
  <r>
    <d v="2017-04-29T00:00:00"/>
    <s v="Saturday"/>
    <x v="3"/>
    <x v="2"/>
    <n v="17"/>
    <s v="Y"/>
    <s v="N"/>
    <n v="14.9"/>
    <n v="18.100000000000001"/>
    <n v="7.9"/>
    <n v="0.2"/>
    <n v="104864.05"/>
    <n v="100.81967"/>
    <n v="10572358.915863501"/>
  </r>
  <r>
    <d v="2017-04-30T00:00:00"/>
    <s v="Sunday"/>
    <x v="3"/>
    <x v="2"/>
    <n v="18"/>
    <s v="Y"/>
    <s v="N"/>
    <n v="13.6"/>
    <n v="17.8"/>
    <n v="7.3"/>
    <n v="0"/>
    <n v="103756.535"/>
    <n v="109.5772954"/>
    <n v="11369360.48537544"/>
  </r>
  <r>
    <d v="2017-05-01T00:00:00"/>
    <s v="Monday"/>
    <x v="4"/>
    <x v="2"/>
    <n v="18"/>
    <s v="Y"/>
    <s v="N"/>
    <n v="13.6"/>
    <n v="20.399999999999999"/>
    <n v="8.6999999999999993"/>
    <n v="0"/>
    <n v="115103.77499999999"/>
    <n v="99.159474029999998"/>
    <n v="11413629.787867462"/>
  </r>
  <r>
    <d v="2017-05-02T00:00:00"/>
    <s v="Tuesday"/>
    <x v="4"/>
    <x v="2"/>
    <n v="18"/>
    <s v="Y"/>
    <s v="N"/>
    <n v="10.4"/>
    <n v="15.2"/>
    <n v="9.4"/>
    <n v="2.4"/>
    <n v="120718.64"/>
    <n v="109.9227693"/>
    <n v="13269727.214929752"/>
  </r>
  <r>
    <d v="2017-05-03T00:00:00"/>
    <s v="Wednesday"/>
    <x v="4"/>
    <x v="2"/>
    <n v="18"/>
    <s v="Y"/>
    <s v="N"/>
    <n v="7.4"/>
    <n v="15.3"/>
    <n v="10.8"/>
    <n v="0.8"/>
    <n v="129196.44500000001"/>
    <n v="128.63995560000001"/>
    <n v="16619824.948477844"/>
  </r>
  <r>
    <d v="2017-05-04T00:00:00"/>
    <s v="Thursday"/>
    <x v="4"/>
    <x v="2"/>
    <n v="18"/>
    <s v="Y"/>
    <s v="N"/>
    <n v="5.8"/>
    <n v="16.899999999999999"/>
    <n v="12"/>
    <n v="0"/>
    <n v="127260.05"/>
    <n v="123.4720662"/>
    <n v="15713061.318215311"/>
  </r>
  <r>
    <d v="2017-05-05T00:00:00"/>
    <s v="Friday"/>
    <x v="4"/>
    <x v="2"/>
    <n v="18"/>
    <s v="Y"/>
    <s v="N"/>
    <n v="6.2"/>
    <n v="20.5"/>
    <n v="10.6"/>
    <n v="0"/>
    <n v="123150.38499999999"/>
    <n v="108.2886014"/>
    <n v="13335782.953521539"/>
  </r>
  <r>
    <d v="2017-05-06T00:00:00"/>
    <s v="Saturday"/>
    <x v="4"/>
    <x v="2"/>
    <n v="18"/>
    <s v="Y"/>
    <s v="N"/>
    <n v="9.6"/>
    <n v="20"/>
    <n v="6.1"/>
    <n v="0.2"/>
    <n v="105013.07"/>
    <n v="81.778327349999998"/>
    <n v="8587793.2144884653"/>
  </r>
  <r>
    <d v="2017-05-07T00:00:00"/>
    <s v="Sunday"/>
    <x v="4"/>
    <x v="2"/>
    <n v="19"/>
    <s v="Y"/>
    <s v="N"/>
    <n v="8.9"/>
    <n v="14.8"/>
    <n v="9.4"/>
    <n v="1.4"/>
    <n v="107424.07"/>
    <n v="104.9084029"/>
    <n v="11269687.616717804"/>
  </r>
  <r>
    <d v="2017-05-08T00:00:00"/>
    <s v="Monday"/>
    <x v="4"/>
    <x v="2"/>
    <n v="19"/>
    <s v="Y"/>
    <s v="N"/>
    <n v="10.1"/>
    <n v="15.8"/>
    <n v="7.2"/>
    <n v="1.8"/>
    <n v="125858.27"/>
    <n v="132.9735336"/>
    <n v="16735818.894682871"/>
  </r>
  <r>
    <d v="2017-05-09T00:00:00"/>
    <s v="Tuesday"/>
    <x v="4"/>
    <x v="2"/>
    <n v="19"/>
    <s v="Y"/>
    <s v="N"/>
    <n v="10.9"/>
    <n v="15.9"/>
    <n v="7.3"/>
    <n v="1.6"/>
    <n v="126760.71"/>
    <n v="138.99141549999999"/>
    <n v="17618650.512685005"/>
  </r>
  <r>
    <d v="2017-05-10T00:00:00"/>
    <s v="Wednesday"/>
    <x v="4"/>
    <x v="2"/>
    <n v="19"/>
    <s v="Y"/>
    <s v="N"/>
    <n v="8.1"/>
    <n v="17.7"/>
    <n v="11.3"/>
    <n v="0"/>
    <n v="125747.735"/>
    <n v="149.62274859999999"/>
    <n v="18814721.740924422"/>
  </r>
  <r>
    <d v="2017-05-11T00:00:00"/>
    <s v="Thursday"/>
    <x v="4"/>
    <x v="2"/>
    <n v="19"/>
    <s v="Y"/>
    <s v="N"/>
    <n v="6.1"/>
    <n v="16.5"/>
    <n v="8.6"/>
    <n v="0"/>
    <n v="128753.13"/>
    <n v="170.29264480000001"/>
    <n v="21925711.033978224"/>
  </r>
  <r>
    <d v="2017-05-12T00:00:00"/>
    <s v="Friday"/>
    <x v="4"/>
    <x v="2"/>
    <n v="19"/>
    <s v="Y"/>
    <s v="N"/>
    <n v="5.9"/>
    <n v="19.5"/>
    <n v="9.9"/>
    <n v="0"/>
    <n v="123523"/>
    <n v="129.30937700000001"/>
    <n v="15972682.175171001"/>
  </r>
  <r>
    <d v="2017-05-13T00:00:00"/>
    <s v="Saturday"/>
    <x v="4"/>
    <x v="2"/>
    <n v="19"/>
    <s v="Y"/>
    <s v="N"/>
    <n v="8.4"/>
    <n v="15.6"/>
    <n v="10.1"/>
    <n v="0.2"/>
    <n v="109477.42"/>
    <n v="130.31682979999999"/>
    <n v="14266750.309083115"/>
  </r>
  <r>
    <d v="2017-05-14T00:00:00"/>
    <s v="Sunday"/>
    <x v="4"/>
    <x v="2"/>
    <n v="20"/>
    <s v="Y"/>
    <s v="N"/>
    <n v="6.4"/>
    <n v="15.1"/>
    <n v="7.7"/>
    <n v="0"/>
    <n v="107497.03"/>
    <n v="126.9174946"/>
    <n v="13643253.724541038"/>
  </r>
  <r>
    <d v="2017-05-15T00:00:00"/>
    <s v="Monday"/>
    <x v="4"/>
    <x v="2"/>
    <n v="20"/>
    <s v="Y"/>
    <s v="N"/>
    <n v="6.3"/>
    <n v="16.899999999999999"/>
    <n v="8.1999999999999993"/>
    <n v="0"/>
    <n v="125871.91499999999"/>
    <n v="134.64203240000001"/>
    <n v="16947650.457680047"/>
  </r>
  <r>
    <d v="2017-05-16T00:00:00"/>
    <s v="Tuesday"/>
    <x v="4"/>
    <x v="2"/>
    <n v="20"/>
    <s v="Y"/>
    <s v="N"/>
    <n v="5.6"/>
    <n v="18.2"/>
    <n v="9"/>
    <n v="0"/>
    <n v="127820.715"/>
    <n v="128.3149076"/>
    <n v="16401303.234590933"/>
  </r>
  <r>
    <d v="2017-05-17T00:00:00"/>
    <s v="Wednesday"/>
    <x v="4"/>
    <x v="2"/>
    <n v="20"/>
    <s v="Y"/>
    <s v="N"/>
    <n v="7.6"/>
    <n v="17"/>
    <n v="3.8"/>
    <n v="0"/>
    <n v="125072.675"/>
    <n v="123.8345994"/>
    <n v="15488324.604511395"/>
  </r>
  <r>
    <d v="2017-05-18T00:00:00"/>
    <s v="Thursday"/>
    <x v="4"/>
    <x v="2"/>
    <n v="20"/>
    <s v="Y"/>
    <s v="N"/>
    <n v="10.7"/>
    <n v="20.2"/>
    <n v="9.8000000000000007"/>
    <n v="0.8"/>
    <n v="122910.48"/>
    <n v="107.8423351"/>
    <n v="13254953.171461847"/>
  </r>
  <r>
    <d v="2017-05-19T00:00:00"/>
    <s v="Friday"/>
    <x v="4"/>
    <x v="2"/>
    <n v="20"/>
    <s v="Y"/>
    <s v="N"/>
    <n v="10.199999999999999"/>
    <n v="17.8"/>
    <n v="2.5"/>
    <n v="0"/>
    <n v="123351.45"/>
    <n v="96.440249769999994"/>
    <n v="11896044.647491666"/>
  </r>
  <r>
    <d v="2017-05-20T00:00:00"/>
    <s v="Saturday"/>
    <x v="4"/>
    <x v="2"/>
    <n v="20"/>
    <s v="Y"/>
    <s v="N"/>
    <n v="10.199999999999999"/>
    <n v="19.3"/>
    <n v="9.8000000000000007"/>
    <n v="0"/>
    <n v="109111.61500000001"/>
    <n v="88.135879099999997"/>
    <n v="9616648.1080457475"/>
  </r>
  <r>
    <d v="2017-05-21T00:00:00"/>
    <s v="Sunday"/>
    <x v="4"/>
    <x v="2"/>
    <n v="21"/>
    <s v="Y"/>
    <s v="N"/>
    <n v="10.8"/>
    <n v="18.7"/>
    <n v="6.8"/>
    <n v="0"/>
    <n v="105912.16"/>
    <n v="76.782179819999996"/>
    <n v="8132166.5142446114"/>
  </r>
  <r>
    <d v="2017-05-22T00:00:00"/>
    <s v="Monday"/>
    <x v="4"/>
    <x v="2"/>
    <n v="21"/>
    <s v="Y"/>
    <s v="N"/>
    <n v="10.4"/>
    <n v="20.3"/>
    <n v="10.1"/>
    <n v="0"/>
    <n v="113551.03999999999"/>
    <n v="72.931488029999997"/>
    <n v="8281446.3145540506"/>
  </r>
  <r>
    <d v="2017-05-23T00:00:00"/>
    <s v="Tuesday"/>
    <x v="4"/>
    <x v="2"/>
    <n v="21"/>
    <s v="Y"/>
    <s v="N"/>
    <n v="12.8"/>
    <n v="19.3"/>
    <n v="7.4"/>
    <n v="0"/>
    <n v="119127.205"/>
    <n v="96.837634640000005"/>
    <n v="11535996.753474383"/>
  </r>
  <r>
    <d v="2017-05-24T00:00:00"/>
    <s v="Wednesday"/>
    <x v="4"/>
    <x v="2"/>
    <n v="21"/>
    <s v="Y"/>
    <s v="N"/>
    <n v="11.7"/>
    <n v="17.100000000000001"/>
    <n v="8"/>
    <n v="0"/>
    <n v="121571.97"/>
    <n v="103.2410383"/>
    <n v="12551216.410976451"/>
  </r>
  <r>
    <d v="2017-05-25T00:00:00"/>
    <s v="Thursday"/>
    <x v="4"/>
    <x v="2"/>
    <n v="21"/>
    <s v="Y"/>
    <s v="N"/>
    <n v="13.7"/>
    <n v="18.5"/>
    <n v="5.7"/>
    <n v="0"/>
    <n v="124010.03"/>
    <n v="108.51901340000001"/>
    <n v="13457446.107304402"/>
  </r>
  <r>
    <d v="2017-05-26T00:00:00"/>
    <s v="Friday"/>
    <x v="4"/>
    <x v="2"/>
    <n v="21"/>
    <s v="Y"/>
    <s v="N"/>
    <n v="13.1"/>
    <n v="18"/>
    <n v="8.1999999999999993"/>
    <n v="0"/>
    <n v="123130.6"/>
    <n v="94.696229970000005"/>
    <n v="11660003.613944083"/>
  </r>
  <r>
    <d v="2017-05-27T00:00:00"/>
    <s v="Saturday"/>
    <x v="4"/>
    <x v="2"/>
    <n v="21"/>
    <s v="Y"/>
    <s v="N"/>
    <n v="11.9"/>
    <n v="17.8"/>
    <n v="8.3000000000000007"/>
    <n v="0"/>
    <n v="104643.675"/>
    <n v="60.860101950000001"/>
    <n v="6368624.7289226661"/>
  </r>
  <r>
    <d v="2017-05-28T00:00:00"/>
    <s v="Sunday"/>
    <x v="4"/>
    <x v="2"/>
    <n v="22"/>
    <s v="Y"/>
    <s v="N"/>
    <n v="10.199999999999999"/>
    <n v="15.3"/>
    <n v="7.6"/>
    <n v="6.8"/>
    <n v="110029.55"/>
    <n v="72.341641420000002"/>
    <n v="7959718.2517039618"/>
  </r>
  <r>
    <d v="2017-05-29T00:00:00"/>
    <s v="Monday"/>
    <x v="4"/>
    <x v="2"/>
    <n v="22"/>
    <s v="Y"/>
    <s v="N"/>
    <n v="7.7"/>
    <n v="14.8"/>
    <n v="8"/>
    <n v="1.4"/>
    <n v="130516.1"/>
    <n v="96.084781000000007"/>
    <n v="12540610.885474101"/>
  </r>
  <r>
    <d v="2017-05-30T00:00:00"/>
    <s v="Tuesday"/>
    <x v="4"/>
    <x v="2"/>
    <n v="22"/>
    <s v="Y"/>
    <s v="N"/>
    <n v="9.3000000000000007"/>
    <n v="13.1"/>
    <n v="6.9"/>
    <n v="2.2000000000000002"/>
    <n v="132762.38"/>
    <n v="95.714474339999995"/>
    <n v="12707281.41382733"/>
  </r>
  <r>
    <d v="2017-05-31T00:00:00"/>
    <s v="Wednesday"/>
    <x v="4"/>
    <x v="2"/>
    <n v="22"/>
    <s v="Y"/>
    <s v="N"/>
    <n v="6.7"/>
    <n v="13"/>
    <n v="8.5"/>
    <n v="5.4"/>
    <n v="139030.79500000001"/>
    <n v="120.64923159999999"/>
    <n v="16773958.585487122"/>
  </r>
  <r>
    <d v="2017-06-01T00:00:00"/>
    <s v="Thursday"/>
    <x v="5"/>
    <x v="2"/>
    <n v="22"/>
    <s v="Y"/>
    <s v="N"/>
    <n v="7.9"/>
    <n v="13.9"/>
    <n v="4.7"/>
    <n v="0.4"/>
    <n v="140202.73499999999"/>
    <n v="113.3116143"/>
    <n v="15886598.232125109"/>
  </r>
  <r>
    <d v="2017-06-02T00:00:00"/>
    <s v="Friday"/>
    <x v="5"/>
    <x v="2"/>
    <n v="22"/>
    <s v="Y"/>
    <s v="N"/>
    <n v="8"/>
    <n v="14.7"/>
    <n v="7.3"/>
    <n v="0"/>
    <n v="136856.79999999999"/>
    <n v="96.837747410000006"/>
    <n v="13252904.229740888"/>
  </r>
  <r>
    <d v="2017-06-03T00:00:00"/>
    <s v="Saturday"/>
    <x v="5"/>
    <x v="2"/>
    <n v="22"/>
    <s v="Y"/>
    <s v="N"/>
    <n v="9.9"/>
    <n v="14.3"/>
    <n v="8.3000000000000007"/>
    <n v="0"/>
    <n v="122161.405"/>
    <n v="107.24572980000001"/>
    <n v="13101289.03261837"/>
  </r>
  <r>
    <d v="2017-06-04T00:00:00"/>
    <s v="Sunday"/>
    <x v="5"/>
    <x v="2"/>
    <n v="23"/>
    <s v="Y"/>
    <s v="N"/>
    <n v="4.4000000000000004"/>
    <n v="15.8"/>
    <n v="9.3000000000000007"/>
    <n v="0"/>
    <n v="118953.95"/>
    <n v="109.7429759"/>
    <n v="13054360.468059806"/>
  </r>
  <r>
    <d v="2017-06-05T00:00:00"/>
    <s v="Monday"/>
    <x v="5"/>
    <x v="2"/>
    <n v="23"/>
    <s v="Y"/>
    <s v="N"/>
    <n v="5.6"/>
    <n v="17.5"/>
    <n v="5"/>
    <n v="0"/>
    <n v="132877.45000000001"/>
    <n v="101.13227740000001"/>
    <n v="13438199.133604633"/>
  </r>
  <r>
    <d v="2017-06-06T00:00:00"/>
    <s v="Tuesday"/>
    <x v="5"/>
    <x v="2"/>
    <n v="23"/>
    <s v="Y"/>
    <s v="N"/>
    <n v="8.6999999999999993"/>
    <n v="13.9"/>
    <n v="6.3"/>
    <n v="6.4"/>
    <n v="133274.53"/>
    <n v="97.892460380000003"/>
    <n v="13046571.647688122"/>
  </r>
  <r>
    <d v="2017-06-07T00:00:00"/>
    <s v="Wednesday"/>
    <x v="5"/>
    <x v="2"/>
    <n v="23"/>
    <s v="Y"/>
    <s v="N"/>
    <n v="5.9"/>
    <n v="14.3"/>
    <n v="9.1999999999999993"/>
    <n v="0"/>
    <n v="136116.12"/>
    <n v="105.69616809999999"/>
    <n v="14386952.300639771"/>
  </r>
  <r>
    <d v="2017-06-08T00:00:00"/>
    <s v="Thursday"/>
    <x v="5"/>
    <x v="2"/>
    <n v="23"/>
    <s v="Y"/>
    <s v="N"/>
    <n v="3.6"/>
    <n v="15"/>
    <n v="7.2"/>
    <n v="0"/>
    <n v="139511.78"/>
    <n v="110.1268719"/>
    <n v="15363995.924600981"/>
  </r>
  <r>
    <d v="2017-06-09T00:00:00"/>
    <s v="Friday"/>
    <x v="5"/>
    <x v="2"/>
    <n v="23"/>
    <s v="Y"/>
    <s v="N"/>
    <n v="6.6"/>
    <n v="15"/>
    <n v="7.8"/>
    <n v="1.8"/>
    <n v="130994.54"/>
    <n v="99.977135680000004"/>
    <n v="13096458.898919187"/>
  </r>
  <r>
    <d v="2017-06-10T00:00:00"/>
    <s v="Saturday"/>
    <x v="5"/>
    <x v="2"/>
    <n v="23"/>
    <s v="Y"/>
    <s v="N"/>
    <n v="7"/>
    <n v="15.8"/>
    <n v="8.9"/>
    <n v="0"/>
    <n v="120698.91499999999"/>
    <n v="97.622124130000003"/>
    <n v="11782884.462486319"/>
  </r>
  <r>
    <d v="2017-06-11T00:00:00"/>
    <s v="Sunday"/>
    <x v="5"/>
    <x v="2"/>
    <n v="24"/>
    <s v="Y"/>
    <s v="N"/>
    <n v="3.4"/>
    <n v="15.5"/>
    <n v="8.6"/>
    <n v="0.2"/>
    <n v="113374.465"/>
    <n v="87.883388569999994"/>
    <n v="9963732.1615108643"/>
  </r>
  <r>
    <d v="2017-06-12T00:00:00"/>
    <s v="Monday"/>
    <x v="5"/>
    <x v="2"/>
    <n v="24"/>
    <s v="Y"/>
    <s v="Y"/>
    <n v="6"/>
    <n v="15.9"/>
    <n v="5.0999999999999996"/>
    <n v="0"/>
    <n v="117691.685"/>
    <n v="101.70609880000001"/>
    <n v="11969962.142548479"/>
  </r>
  <r>
    <d v="2017-06-13T00:00:00"/>
    <s v="Tuesday"/>
    <x v="5"/>
    <x v="2"/>
    <n v="24"/>
    <s v="Y"/>
    <s v="N"/>
    <n v="8.8000000000000007"/>
    <n v="15.1"/>
    <n v="6.6"/>
    <n v="0"/>
    <n v="135184.95000000001"/>
    <n v="109.9512443"/>
    <n v="14863753.463133287"/>
  </r>
  <r>
    <d v="2017-06-14T00:00:00"/>
    <s v="Wednesday"/>
    <x v="5"/>
    <x v="2"/>
    <n v="24"/>
    <s v="Y"/>
    <s v="N"/>
    <n v="4"/>
    <n v="17.399999999999999"/>
    <n v="8.9"/>
    <n v="0"/>
    <n v="136253.42000000001"/>
    <n v="93.589782150000005"/>
    <n v="12751927.894992454"/>
  </r>
  <r>
    <d v="2017-06-15T00:00:00"/>
    <s v="Thursday"/>
    <x v="5"/>
    <x v="2"/>
    <n v="24"/>
    <s v="Y"/>
    <s v="N"/>
    <n v="7.7"/>
    <n v="19"/>
    <n v="7.4"/>
    <n v="0"/>
    <n v="135303.255"/>
    <n v="102.837272"/>
    <n v="13914217.636920361"/>
  </r>
  <r>
    <d v="2017-06-16T00:00:00"/>
    <s v="Friday"/>
    <x v="5"/>
    <x v="2"/>
    <n v="24"/>
    <s v="Y"/>
    <s v="N"/>
    <n v="6.6"/>
    <n v="17.100000000000001"/>
    <n v="8.9"/>
    <n v="0"/>
    <n v="135269.63500000001"/>
    <n v="107.362224"/>
    <n v="14522848.853268242"/>
  </r>
  <r>
    <d v="2017-06-17T00:00:00"/>
    <s v="Saturday"/>
    <x v="5"/>
    <x v="2"/>
    <n v="24"/>
    <s v="Y"/>
    <s v="N"/>
    <n v="4.2"/>
    <n v="15.5"/>
    <n v="9.1999999999999993"/>
    <n v="0"/>
    <n v="121178.68"/>
    <n v="104.2875868"/>
    <n v="12637432.108809423"/>
  </r>
  <r>
    <d v="2017-06-18T00:00:00"/>
    <s v="Sunday"/>
    <x v="5"/>
    <x v="2"/>
    <n v="25"/>
    <s v="Y"/>
    <s v="N"/>
    <n v="5.4"/>
    <n v="16.3"/>
    <n v="7.9"/>
    <n v="0"/>
    <n v="116112.74"/>
    <n v="93.616927630000006"/>
    <n v="10870117.977501007"/>
  </r>
  <r>
    <d v="2017-06-19T00:00:00"/>
    <s v="Monday"/>
    <x v="5"/>
    <x v="2"/>
    <n v="25"/>
    <s v="Y"/>
    <s v="N"/>
    <n v="7.1"/>
    <n v="16.100000000000001"/>
    <n v="6"/>
    <n v="0"/>
    <n v="134925.74"/>
    <n v="95.96949334"/>
    <n v="12948754.906324571"/>
  </r>
  <r>
    <d v="2017-06-20T00:00:00"/>
    <s v="Tuesday"/>
    <x v="5"/>
    <x v="2"/>
    <n v="25"/>
    <s v="Y"/>
    <s v="N"/>
    <n v="6.4"/>
    <n v="15.8"/>
    <n v="9.1999999999999993"/>
    <n v="0"/>
    <n v="131996.97"/>
    <n v="85.797832029999995"/>
    <n v="11325053.860528948"/>
  </r>
  <r>
    <d v="2017-06-21T00:00:00"/>
    <s v="Wednesday"/>
    <x v="5"/>
    <x v="2"/>
    <n v="25"/>
    <s v="Y"/>
    <s v="N"/>
    <n v="7.8"/>
    <n v="13.5"/>
    <n v="5"/>
    <n v="0.6"/>
    <n v="139814.29999999999"/>
    <n v="106.9667247"/>
    <n v="14955477.737223208"/>
  </r>
  <r>
    <d v="2017-06-22T00:00:00"/>
    <s v="Thursday"/>
    <x v="5"/>
    <x v="2"/>
    <n v="25"/>
    <s v="Y"/>
    <s v="N"/>
    <n v="6.7"/>
    <n v="14.1"/>
    <n v="6.7"/>
    <n v="0.2"/>
    <n v="140348.57"/>
    <n v="94.858967509999999"/>
    <n v="13313320.441704961"/>
  </r>
  <r>
    <d v="2017-06-23T00:00:00"/>
    <s v="Friday"/>
    <x v="5"/>
    <x v="2"/>
    <n v="25"/>
    <s v="Y"/>
    <s v="N"/>
    <n v="7.4"/>
    <n v="14.9"/>
    <n v="8.1999999999999993"/>
    <n v="0"/>
    <n v="132029.57500000001"/>
    <n v="80.269938710000005"/>
    <n v="10598005.89315735"/>
  </r>
  <r>
    <d v="2017-06-24T00:00:00"/>
    <s v="Saturday"/>
    <x v="5"/>
    <x v="2"/>
    <n v="25"/>
    <s v="Y"/>
    <s v="N"/>
    <n v="8.3000000000000007"/>
    <n v="12.3"/>
    <n v="7.3"/>
    <n v="1.4"/>
    <n v="122393.325"/>
    <n v="84.970944450000005"/>
    <n v="10399876.419625796"/>
  </r>
  <r>
    <d v="2017-06-25T00:00:00"/>
    <s v="Sunday"/>
    <x v="5"/>
    <x v="2"/>
    <n v="26"/>
    <s v="Y"/>
    <s v="N"/>
    <n v="8.6"/>
    <n v="14.3"/>
    <n v="5.3"/>
    <n v="0"/>
    <n v="118103.86500000001"/>
    <n v="72.870515380000001"/>
    <n v="8606289.5109199435"/>
  </r>
  <r>
    <d v="2017-06-26T00:00:00"/>
    <s v="Monday"/>
    <x v="5"/>
    <x v="2"/>
    <n v="26"/>
    <s v="Y"/>
    <s v="N"/>
    <n v="8.8000000000000007"/>
    <n v="12.6"/>
    <n v="7.8"/>
    <n v="1.4"/>
    <n v="138040.38"/>
    <n v="104.3154945"/>
    <n v="14399750.500667911"/>
  </r>
  <r>
    <d v="2017-06-27T00:00:00"/>
    <s v="Tuesday"/>
    <x v="5"/>
    <x v="2"/>
    <n v="26"/>
    <s v="Y"/>
    <s v="N"/>
    <n v="6"/>
    <n v="12.1"/>
    <n v="4.4000000000000004"/>
    <n v="0"/>
    <n v="144526.63"/>
    <n v="100.1993406"/>
    <n v="14481473.025140177"/>
  </r>
  <r>
    <d v="2017-06-28T00:00:00"/>
    <s v="Wednesday"/>
    <x v="5"/>
    <x v="2"/>
    <n v="26"/>
    <s v="Y"/>
    <s v="N"/>
    <n v="6.8"/>
    <n v="14.1"/>
    <n v="5.4"/>
    <n v="0"/>
    <n v="141351.89499999999"/>
    <n v="98.538103219999996"/>
    <n v="13928547.619852601"/>
  </r>
  <r>
    <d v="2017-06-29T00:00:00"/>
    <s v="Thursday"/>
    <x v="5"/>
    <x v="2"/>
    <n v="26"/>
    <s v="Y"/>
    <s v="N"/>
    <n v="9.1999999999999993"/>
    <n v="13.7"/>
    <n v="5"/>
    <n v="0"/>
    <n v="138124.06"/>
    <n v="102.52503950000001"/>
    <n v="14161174.70740037"/>
  </r>
  <r>
    <d v="2017-06-30T00:00:00"/>
    <s v="Friday"/>
    <x v="5"/>
    <x v="2"/>
    <n v="26"/>
    <s v="N"/>
    <s v="N"/>
    <n v="7.1"/>
    <n v="12.3"/>
    <n v="8.4"/>
    <n v="4.4000000000000004"/>
    <n v="139275.77499999999"/>
    <n v="124.6840444"/>
    <n v="17365466.913944408"/>
  </r>
  <r>
    <d v="2017-07-01T00:00:00"/>
    <s v="Saturday"/>
    <x v="6"/>
    <x v="2"/>
    <n v="26"/>
    <s v="N"/>
    <s v="N"/>
    <n v="1.1000000000000001"/>
    <n v="12.7"/>
    <n v="9.3000000000000007"/>
    <n v="0"/>
    <n v="125949.5"/>
    <n v="114.7570772"/>
    <n v="14453596.4948014"/>
  </r>
  <r>
    <d v="2017-07-02T00:00:00"/>
    <s v="Sunday"/>
    <x v="6"/>
    <x v="2"/>
    <n v="27"/>
    <s v="N"/>
    <s v="N"/>
    <n v="0.8"/>
    <n v="14.3"/>
    <n v="9.1999999999999993"/>
    <n v="0"/>
    <n v="120137.45"/>
    <n v="110.1092823"/>
    <n v="13228248.396852136"/>
  </r>
  <r>
    <d v="2017-07-03T00:00:00"/>
    <s v="Monday"/>
    <x v="6"/>
    <x v="2"/>
    <n v="27"/>
    <s v="N"/>
    <s v="N"/>
    <n v="3.8"/>
    <n v="13.9"/>
    <n v="3.9"/>
    <n v="0"/>
    <n v="139765.32"/>
    <n v="150.61276599999999"/>
    <n v="21050441.436075121"/>
  </r>
  <r>
    <d v="2017-07-04T00:00:00"/>
    <s v="Tuesday"/>
    <x v="6"/>
    <x v="2"/>
    <n v="27"/>
    <s v="N"/>
    <s v="N"/>
    <n v="9"/>
    <n v="16.2"/>
    <n v="6.4"/>
    <n v="3"/>
    <n v="134029.80499999999"/>
    <n v="132.54551810000001"/>
    <n v="17765049.944566973"/>
  </r>
  <r>
    <d v="2017-07-05T00:00:00"/>
    <s v="Wednesday"/>
    <x v="6"/>
    <x v="2"/>
    <n v="27"/>
    <s v="N"/>
    <s v="N"/>
    <n v="10.1"/>
    <n v="15.8"/>
    <n v="6.5"/>
    <n v="0"/>
    <n v="134084.66500000001"/>
    <n v="146.17612560000001"/>
    <n v="19599976.832073927"/>
  </r>
  <r>
    <d v="2017-07-06T00:00:00"/>
    <s v="Thursday"/>
    <x v="6"/>
    <x v="2"/>
    <n v="27"/>
    <s v="N"/>
    <s v="N"/>
    <n v="4.8"/>
    <n v="15"/>
    <n v="8.6999999999999993"/>
    <n v="0"/>
    <n v="137899.715"/>
    <n v="141.67937280000001"/>
    <n v="19537545.130498752"/>
  </r>
  <r>
    <d v="2017-07-07T00:00:00"/>
    <s v="Friday"/>
    <x v="6"/>
    <x v="2"/>
    <n v="27"/>
    <s v="N"/>
    <s v="N"/>
    <n v="8"/>
    <n v="14.2"/>
    <n v="9.4"/>
    <n v="0"/>
    <n v="134078.07"/>
    <n v="131.26538149999999"/>
    <n v="17599809.009333704"/>
  </r>
  <r>
    <d v="2017-07-08T00:00:00"/>
    <s v="Saturday"/>
    <x v="6"/>
    <x v="2"/>
    <n v="27"/>
    <s v="N"/>
    <s v="N"/>
    <n v="5.3"/>
    <n v="13.5"/>
    <n v="5.0999999999999996"/>
    <n v="0"/>
    <n v="123687.97"/>
    <n v="129.135411"/>
    <n v="15972496.841705671"/>
  </r>
  <r>
    <d v="2017-07-09T00:00:00"/>
    <s v="Sunday"/>
    <x v="6"/>
    <x v="2"/>
    <n v="28"/>
    <s v="N"/>
    <s v="N"/>
    <n v="7.3"/>
    <n v="14.6"/>
    <n v="7.3"/>
    <n v="0.8"/>
    <n v="116064.03"/>
    <n v="115.1296024"/>
    <n v="13362405.626841672"/>
  </r>
  <r>
    <d v="2017-07-10T00:00:00"/>
    <s v="Monday"/>
    <x v="6"/>
    <x v="2"/>
    <n v="28"/>
    <s v="N"/>
    <s v="N"/>
    <n v="7"/>
    <n v="16"/>
    <n v="5.7"/>
    <n v="0"/>
    <n v="133132.32500000001"/>
    <n v="123.9739271"/>
    <n v="16504937.154203508"/>
  </r>
  <r>
    <d v="2017-07-11T00:00:00"/>
    <s v="Tuesday"/>
    <x v="6"/>
    <x v="2"/>
    <n v="28"/>
    <s v="N"/>
    <s v="N"/>
    <n v="6.9"/>
    <n v="14.3"/>
    <n v="9.6999999999999993"/>
    <n v="0.4"/>
    <n v="137352.78"/>
    <n v="148.67949519999999"/>
    <n v="20421541.994716655"/>
  </r>
  <r>
    <d v="2017-07-12T00:00:00"/>
    <s v="Wednesday"/>
    <x v="6"/>
    <x v="2"/>
    <n v="28"/>
    <s v="N"/>
    <s v="N"/>
    <n v="3.2"/>
    <n v="15.1"/>
    <n v="9.8000000000000007"/>
    <n v="0"/>
    <n v="138152.10500000001"/>
    <n v="117.9532423"/>
    <n v="16295488.715320043"/>
  </r>
  <r>
    <d v="2017-07-13T00:00:00"/>
    <s v="Thursday"/>
    <x v="6"/>
    <x v="2"/>
    <n v="28"/>
    <s v="N"/>
    <s v="N"/>
    <n v="4.8"/>
    <n v="13.3"/>
    <n v="5.5"/>
    <n v="0"/>
    <n v="134622.39000000001"/>
    <n v="106.14876340000001"/>
    <n v="14290000.224452529"/>
  </r>
  <r>
    <d v="2017-07-14T00:00:00"/>
    <s v="Friday"/>
    <x v="6"/>
    <x v="2"/>
    <n v="28"/>
    <s v="N"/>
    <s v="N"/>
    <n v="9.9"/>
    <n v="15.9"/>
    <n v="8.6"/>
    <n v="2"/>
    <n v="131387.745"/>
    <n v="111.39498260000001"/>
    <n v="14635935.568128238"/>
  </r>
  <r>
    <d v="2017-07-15T00:00:00"/>
    <s v="Saturday"/>
    <x v="6"/>
    <x v="2"/>
    <n v="28"/>
    <s v="N"/>
    <s v="N"/>
    <n v="4.5"/>
    <n v="12"/>
    <n v="9.4"/>
    <n v="0"/>
    <n v="124486.69500000001"/>
    <n v="136.10655170000001"/>
    <n v="16943454.788979635"/>
  </r>
  <r>
    <d v="2017-07-16T00:00:00"/>
    <s v="Sunday"/>
    <x v="6"/>
    <x v="2"/>
    <n v="29"/>
    <s v="N"/>
    <s v="N"/>
    <n v="3"/>
    <n v="12.5"/>
    <n v="7.8"/>
    <n v="0"/>
    <n v="119927.64"/>
    <n v="102.14913730000001"/>
    <n v="12250504.964424973"/>
  </r>
  <r>
    <d v="2017-07-17T00:00:00"/>
    <s v="Monday"/>
    <x v="6"/>
    <x v="2"/>
    <n v="29"/>
    <s v="N"/>
    <s v="N"/>
    <n v="5.7"/>
    <n v="15.3"/>
    <n v="6.3"/>
    <n v="0"/>
    <n v="131868.24"/>
    <n v="99.851637530000005"/>
    <n v="13167259.702199047"/>
  </r>
  <r>
    <d v="2017-07-18T00:00:00"/>
    <s v="Tuesday"/>
    <x v="6"/>
    <x v="2"/>
    <n v="29"/>
    <s v="Y"/>
    <s v="N"/>
    <n v="9.6999999999999993"/>
    <n v="14.5"/>
    <n v="5.8"/>
    <n v="0.2"/>
    <n v="136121.83499999999"/>
    <n v="109.9969729"/>
    <n v="14972989.795593271"/>
  </r>
  <r>
    <d v="2017-07-19T00:00:00"/>
    <s v="Wednesday"/>
    <x v="6"/>
    <x v="2"/>
    <n v="29"/>
    <s v="Y"/>
    <s v="N"/>
    <n v="8.9"/>
    <n v="13.2"/>
    <n v="7.7"/>
    <n v="5"/>
    <n v="133906.26"/>
    <n v="109.5605504"/>
    <n v="14670843.547605505"/>
  </r>
  <r>
    <d v="2017-07-20T00:00:00"/>
    <s v="Thursday"/>
    <x v="6"/>
    <x v="2"/>
    <n v="29"/>
    <s v="Y"/>
    <s v="N"/>
    <n v="7.9"/>
    <n v="10.7"/>
    <n v="5.9"/>
    <n v="0.6"/>
    <n v="139316.29"/>
    <n v="133.736501"/>
    <n v="18631673.156901293"/>
  </r>
  <r>
    <d v="2017-07-21T00:00:00"/>
    <s v="Friday"/>
    <x v="6"/>
    <x v="2"/>
    <n v="29"/>
    <s v="Y"/>
    <s v="N"/>
    <n v="3.3"/>
    <n v="13.8"/>
    <n v="10.3"/>
    <n v="4.2"/>
    <n v="140073.89499999999"/>
    <n v="130.19271090000001"/>
    <n v="18236600.116371956"/>
  </r>
  <r>
    <d v="2017-07-22T00:00:00"/>
    <s v="Saturday"/>
    <x v="6"/>
    <x v="2"/>
    <n v="29"/>
    <s v="Y"/>
    <s v="N"/>
    <n v="5.4"/>
    <n v="12.4"/>
    <n v="7"/>
    <n v="0"/>
    <n v="122397.13"/>
    <n v="91.656080619999997"/>
    <n v="11218441.214936621"/>
  </r>
  <r>
    <d v="2017-07-23T00:00:00"/>
    <s v="Sunday"/>
    <x v="6"/>
    <x v="2"/>
    <n v="30"/>
    <s v="Y"/>
    <s v="N"/>
    <n v="8.4"/>
    <n v="14.1"/>
    <n v="5.4"/>
    <n v="0"/>
    <n v="118007.66499999999"/>
    <n v="107.89233230000001"/>
    <n v="12732122.206127079"/>
  </r>
  <r>
    <d v="2017-07-24T00:00:00"/>
    <s v="Monday"/>
    <x v="6"/>
    <x v="2"/>
    <n v="30"/>
    <s v="Y"/>
    <s v="N"/>
    <n v="8.1"/>
    <n v="16.100000000000001"/>
    <n v="8.3000000000000007"/>
    <n v="7"/>
    <n v="136330.59"/>
    <n v="122.6544774"/>
    <n v="16721557.270083666"/>
  </r>
  <r>
    <d v="2017-07-25T00:00:00"/>
    <s v="Tuesday"/>
    <x v="6"/>
    <x v="2"/>
    <n v="30"/>
    <s v="Y"/>
    <s v="N"/>
    <n v="9.8000000000000007"/>
    <n v="17.2"/>
    <n v="9"/>
    <n v="0"/>
    <n v="129699.265"/>
    <n v="113.0336114"/>
    <n v="14660376.31887562"/>
  </r>
  <r>
    <d v="2017-07-26T00:00:00"/>
    <s v="Wednesday"/>
    <x v="6"/>
    <x v="2"/>
    <n v="30"/>
    <s v="Y"/>
    <s v="N"/>
    <n v="10.9"/>
    <n v="15"/>
    <n v="8.6999999999999993"/>
    <n v="2.4"/>
    <n v="133198.34"/>
    <n v="117.2808433"/>
    <n v="15621613.641360121"/>
  </r>
  <r>
    <d v="2017-07-27T00:00:00"/>
    <s v="Thursday"/>
    <x v="6"/>
    <x v="2"/>
    <n v="30"/>
    <s v="Y"/>
    <s v="N"/>
    <n v="4.4000000000000004"/>
    <n v="14.2"/>
    <n v="8.6999999999999993"/>
    <n v="2"/>
    <n v="136003.91500000001"/>
    <n v="117.31547380000001"/>
    <n v="15955363.726879928"/>
  </r>
  <r>
    <d v="2017-07-28T00:00:00"/>
    <s v="Friday"/>
    <x v="6"/>
    <x v="2"/>
    <n v="30"/>
    <s v="Y"/>
    <s v="N"/>
    <n v="6.2"/>
    <n v="14.3"/>
    <n v="9.8000000000000007"/>
    <n v="2.8"/>
    <n v="130432.05"/>
    <n v="111.3069682"/>
    <n v="14517996.041610811"/>
  </r>
  <r>
    <d v="2017-07-29T00:00:00"/>
    <s v="Saturday"/>
    <x v="6"/>
    <x v="2"/>
    <n v="30"/>
    <s v="Y"/>
    <s v="N"/>
    <n v="9.6999999999999993"/>
    <n v="17.899999999999999"/>
    <n v="10.1"/>
    <n v="0"/>
    <n v="111331.235"/>
    <n v="93.453100860000006"/>
    <n v="10404249.133323362"/>
  </r>
  <r>
    <d v="2017-07-30T00:00:00"/>
    <s v="Sunday"/>
    <x v="6"/>
    <x v="2"/>
    <n v="31"/>
    <s v="Y"/>
    <s v="N"/>
    <n v="11.3"/>
    <n v="18.100000000000001"/>
    <n v="8.3000000000000007"/>
    <n v="0"/>
    <n v="107580.495"/>
    <n v="91.416166270000005"/>
    <n v="9834596.4183289036"/>
  </r>
  <r>
    <d v="2017-07-31T00:00:00"/>
    <s v="Monday"/>
    <x v="6"/>
    <x v="2"/>
    <n v="31"/>
    <s v="Y"/>
    <s v="N"/>
    <n v="6.7"/>
    <n v="14.8"/>
    <n v="11.5"/>
    <n v="0"/>
    <n v="132276.88"/>
    <n v="137.47669010000001"/>
    <n v="18184987.639154889"/>
  </r>
  <r>
    <d v="2017-08-01T00:00:00"/>
    <s v="Tuesday"/>
    <x v="7"/>
    <x v="2"/>
    <n v="31"/>
    <s v="Y"/>
    <s v="N"/>
    <n v="3.5"/>
    <n v="15.5"/>
    <n v="11.5"/>
    <n v="0"/>
    <n v="137617.88"/>
    <n v="137.9754246"/>
    <n v="18987885.425551847"/>
  </r>
  <r>
    <d v="2017-08-02T00:00:00"/>
    <s v="Wednesday"/>
    <x v="7"/>
    <x v="2"/>
    <n v="31"/>
    <s v="Y"/>
    <s v="N"/>
    <n v="3.4"/>
    <n v="12.9"/>
    <n v="7.5"/>
    <n v="0"/>
    <n v="140729.185"/>
    <n v="113.4923335"/>
    <n v="15971683.597203197"/>
  </r>
  <r>
    <d v="2017-08-03T00:00:00"/>
    <s v="Thursday"/>
    <x v="7"/>
    <x v="2"/>
    <n v="31"/>
    <s v="Y"/>
    <s v="N"/>
    <n v="3.1"/>
    <n v="9"/>
    <n v="4.4000000000000004"/>
    <n v="0"/>
    <n v="151355.43"/>
    <n v="169.23382710000001"/>
    <n v="25614458.671266153"/>
  </r>
  <r>
    <d v="2017-08-04T00:00:00"/>
    <s v="Friday"/>
    <x v="7"/>
    <x v="2"/>
    <n v="31"/>
    <s v="Y"/>
    <s v="N"/>
    <n v="4.3"/>
    <n v="12.1"/>
    <n v="7.2"/>
    <n v="6.6"/>
    <n v="141647.89499999999"/>
    <n v="110.3517269"/>
    <n v="15631089.824999874"/>
  </r>
  <r>
    <d v="2017-08-05T00:00:00"/>
    <s v="Saturday"/>
    <x v="7"/>
    <x v="2"/>
    <n v="31"/>
    <s v="Y"/>
    <s v="N"/>
    <n v="8.8000000000000007"/>
    <n v="14.2"/>
    <n v="11.7"/>
    <n v="0"/>
    <n v="116696.455"/>
    <n v="82.766673249999997"/>
    <n v="9658577.360418329"/>
  </r>
  <r>
    <d v="2017-08-06T00:00:00"/>
    <s v="Sunday"/>
    <x v="7"/>
    <x v="2"/>
    <n v="32"/>
    <s v="Y"/>
    <s v="N"/>
    <n v="9"/>
    <n v="13"/>
    <n v="8.1999999999999993"/>
    <n v="0"/>
    <n v="117351.14"/>
    <n v="86.202202409999998"/>
    <n v="10115926.723324247"/>
  </r>
  <r>
    <d v="2017-08-07T00:00:00"/>
    <s v="Monday"/>
    <x v="7"/>
    <x v="2"/>
    <n v="32"/>
    <s v="Y"/>
    <s v="N"/>
    <n v="7.7"/>
    <n v="12.3"/>
    <n v="7.3"/>
    <n v="4.2"/>
    <n v="138963.17499999999"/>
    <n v="111.4890145"/>
    <n v="15492867.432541035"/>
  </r>
  <r>
    <d v="2017-08-08T00:00:00"/>
    <s v="Tuesday"/>
    <x v="7"/>
    <x v="2"/>
    <n v="32"/>
    <s v="Y"/>
    <s v="N"/>
    <n v="7.9"/>
    <n v="15"/>
    <n v="7.5"/>
    <n v="2.2000000000000002"/>
    <n v="139108.435"/>
    <n v="111.5513751"/>
    <n v="15517737.212258969"/>
  </r>
  <r>
    <d v="2017-08-09T00:00:00"/>
    <s v="Wednesday"/>
    <x v="7"/>
    <x v="2"/>
    <n v="32"/>
    <s v="Y"/>
    <s v="N"/>
    <n v="8.9"/>
    <n v="16.8"/>
    <n v="11.5"/>
    <n v="0"/>
    <n v="130044.375"/>
    <n v="105.283102"/>
    <n v="13691475.19765125"/>
  </r>
  <r>
    <d v="2017-08-10T00:00:00"/>
    <s v="Thursday"/>
    <x v="7"/>
    <x v="2"/>
    <n v="32"/>
    <s v="Y"/>
    <s v="N"/>
    <n v="11.4"/>
    <n v="18.8"/>
    <n v="8.4"/>
    <n v="0"/>
    <n v="122361.925"/>
    <n v="86.916548329999998"/>
    <n v="10635276.168014335"/>
  </r>
  <r>
    <d v="2017-08-11T00:00:00"/>
    <s v="Friday"/>
    <x v="7"/>
    <x v="2"/>
    <n v="32"/>
    <s v="Y"/>
    <s v="N"/>
    <n v="10.3"/>
    <n v="16.399999999999999"/>
    <n v="9.3000000000000007"/>
    <n v="0"/>
    <n v="122862.345"/>
    <n v="78.92563543"/>
    <n v="9696988.6495448835"/>
  </r>
  <r>
    <d v="2017-08-12T00:00:00"/>
    <s v="Saturday"/>
    <x v="7"/>
    <x v="2"/>
    <n v="32"/>
    <s v="Y"/>
    <s v="N"/>
    <n v="10.3"/>
    <n v="17.899999999999999"/>
    <n v="9.9"/>
    <n v="2.8"/>
    <n v="113669.45"/>
    <n v="77.123590930000006"/>
    <n v="8766596.1630380899"/>
  </r>
  <r>
    <d v="2017-08-13T00:00:00"/>
    <s v="Sunday"/>
    <x v="7"/>
    <x v="2"/>
    <n v="33"/>
    <s v="Y"/>
    <s v="N"/>
    <n v="9.4"/>
    <n v="18.7"/>
    <n v="11.1"/>
    <n v="2"/>
    <n v="106274.56"/>
    <n v="68.294171739999996"/>
    <n v="7257933.0522329342"/>
  </r>
  <r>
    <d v="2017-08-14T00:00:00"/>
    <s v="Monday"/>
    <x v="7"/>
    <x v="2"/>
    <n v="33"/>
    <s v="Y"/>
    <s v="N"/>
    <n v="12.3"/>
    <n v="20.100000000000001"/>
    <n v="12.6"/>
    <n v="0"/>
    <n v="121533.955"/>
    <n v="101.399598"/>
    <n v="12323494.180350089"/>
  </r>
  <r>
    <d v="2017-08-15T00:00:00"/>
    <s v="Tuesday"/>
    <x v="7"/>
    <x v="2"/>
    <n v="33"/>
    <s v="Y"/>
    <s v="N"/>
    <n v="10.4"/>
    <n v="17.5"/>
    <n v="3.2"/>
    <n v="0.2"/>
    <n v="127193.3"/>
    <n v="99.086174200000002"/>
    <n v="12603097.48087286"/>
  </r>
  <r>
    <d v="2017-08-16T00:00:00"/>
    <s v="Wednesday"/>
    <x v="7"/>
    <x v="2"/>
    <n v="33"/>
    <s v="Y"/>
    <s v="N"/>
    <n v="12.1"/>
    <n v="18.100000000000001"/>
    <n v="10.9"/>
    <n v="0.8"/>
    <n v="121445.38"/>
    <n v="72.164817319999997"/>
    <n v="8764083.6620579809"/>
  </r>
  <r>
    <d v="2017-08-17T00:00:00"/>
    <s v="Thursday"/>
    <x v="7"/>
    <x v="2"/>
    <n v="33"/>
    <s v="Y"/>
    <s v="N"/>
    <n v="9.3000000000000007"/>
    <n v="15.6"/>
    <n v="9.1"/>
    <n v="1.8"/>
    <n v="129223.80499999999"/>
    <n v="73.714560050000003"/>
    <n v="9525675.93356199"/>
  </r>
  <r>
    <d v="2017-08-18T00:00:00"/>
    <s v="Friday"/>
    <x v="7"/>
    <x v="2"/>
    <n v="33"/>
    <s v="Y"/>
    <s v="N"/>
    <n v="8"/>
    <n v="12.2"/>
    <n v="9.4"/>
    <n v="2.8"/>
    <n v="133562.98499999999"/>
    <n v="92.107544930000003"/>
    <n v="12302158.641872415"/>
  </r>
  <r>
    <d v="2017-08-19T00:00:00"/>
    <s v="Saturday"/>
    <x v="7"/>
    <x v="2"/>
    <n v="33"/>
    <s v="Y"/>
    <s v="N"/>
    <n v="5.9"/>
    <n v="11.8"/>
    <n v="11.6"/>
    <n v="7.2"/>
    <n v="124852.67"/>
    <n v="97.968935160000001"/>
    <n v="12231683.131782876"/>
  </r>
  <r>
    <d v="2017-08-20T00:00:00"/>
    <s v="Sunday"/>
    <x v="7"/>
    <x v="2"/>
    <n v="34"/>
    <s v="Y"/>
    <s v="N"/>
    <n v="5.0999999999999996"/>
    <n v="13.3"/>
    <n v="13.9"/>
    <n v="2"/>
    <n v="119798.995"/>
    <n v="92.815878290000001"/>
    <n v="11119248.939184317"/>
  </r>
  <r>
    <d v="2017-08-21T00:00:00"/>
    <s v="Monday"/>
    <x v="7"/>
    <x v="2"/>
    <n v="34"/>
    <s v="Y"/>
    <s v="N"/>
    <n v="6.8"/>
    <n v="12.7"/>
    <n v="7.9"/>
    <n v="0.6"/>
    <n v="140410.29500000001"/>
    <n v="108.906684"/>
    <n v="15291619.627911782"/>
  </r>
  <r>
    <d v="2017-08-22T00:00:00"/>
    <s v="Tuesday"/>
    <x v="7"/>
    <x v="2"/>
    <n v="34"/>
    <s v="Y"/>
    <s v="N"/>
    <n v="5.7"/>
    <n v="16.8"/>
    <n v="11.1"/>
    <n v="1.6"/>
    <n v="133809.45499999999"/>
    <n v="107.9380963"/>
    <n v="14443137.839640515"/>
  </r>
  <r>
    <d v="2017-08-23T00:00:00"/>
    <s v="Wednesday"/>
    <x v="7"/>
    <x v="2"/>
    <n v="34"/>
    <s v="Y"/>
    <s v="N"/>
    <n v="8.3000000000000007"/>
    <n v="18.100000000000001"/>
    <n v="9.6999999999999993"/>
    <n v="0"/>
    <n v="133056.82"/>
    <n v="106.6475104"/>
    <n v="14190178.594740929"/>
  </r>
  <r>
    <d v="2017-08-24T00:00:00"/>
    <s v="Thursday"/>
    <x v="7"/>
    <x v="2"/>
    <n v="34"/>
    <s v="Y"/>
    <s v="N"/>
    <n v="5.2"/>
    <n v="13.3"/>
    <n v="13"/>
    <n v="9.1999999999999993"/>
    <n v="135619.94"/>
    <n v="118.9186938"/>
    <n v="16127746.118034372"/>
  </r>
  <r>
    <d v="2017-08-25T00:00:00"/>
    <s v="Friday"/>
    <x v="7"/>
    <x v="2"/>
    <n v="34"/>
    <s v="Y"/>
    <s v="N"/>
    <n v="4.9000000000000004"/>
    <n v="15"/>
    <n v="13.3"/>
    <n v="0.6"/>
    <n v="133666.57500000001"/>
    <n v="120.1723289"/>
    <n v="16063023.613836518"/>
  </r>
  <r>
    <d v="2017-08-26T00:00:00"/>
    <s v="Saturday"/>
    <x v="7"/>
    <x v="2"/>
    <n v="34"/>
    <s v="Y"/>
    <s v="N"/>
    <n v="9.9"/>
    <n v="15.3"/>
    <n v="8.5"/>
    <n v="0"/>
    <n v="117444.1"/>
    <n v="93.657541890000005"/>
    <n v="10999525.715483351"/>
  </r>
  <r>
    <d v="2017-08-27T00:00:00"/>
    <s v="Sunday"/>
    <x v="7"/>
    <x v="2"/>
    <n v="35"/>
    <s v="Y"/>
    <s v="N"/>
    <n v="5.8"/>
    <n v="10.7"/>
    <n v="11.8"/>
    <n v="7.8"/>
    <n v="115177.935"/>
    <n v="93.117477789999995"/>
    <n v="10725078.804260563"/>
  </r>
  <r>
    <d v="2017-08-28T00:00:00"/>
    <s v="Monday"/>
    <x v="7"/>
    <x v="2"/>
    <n v="35"/>
    <s v="Y"/>
    <s v="N"/>
    <n v="5.8"/>
    <n v="11.8"/>
    <n v="14.6"/>
    <n v="0.6"/>
    <n v="139414.495"/>
    <n v="163.40926049999999"/>
    <n v="22781619.530930944"/>
  </r>
  <r>
    <d v="2017-08-29T00:00:00"/>
    <s v="Tuesday"/>
    <x v="7"/>
    <x v="2"/>
    <n v="35"/>
    <s v="Y"/>
    <s v="N"/>
    <n v="5.4"/>
    <n v="12.9"/>
    <n v="9.1"/>
    <n v="0"/>
    <n v="139814.04"/>
    <n v="143.84804"/>
    <n v="20111975.618481603"/>
  </r>
  <r>
    <d v="2017-08-30T00:00:00"/>
    <s v="Wednesday"/>
    <x v="7"/>
    <x v="2"/>
    <n v="35"/>
    <s v="Y"/>
    <s v="N"/>
    <n v="7.7"/>
    <n v="13.8"/>
    <n v="12.3"/>
    <n v="0.6"/>
    <n v="137513.465"/>
    <n v="118.29507649999999"/>
    <n v="16267165.861955071"/>
  </r>
  <r>
    <d v="2017-08-31T00:00:00"/>
    <s v="Thursday"/>
    <x v="7"/>
    <x v="2"/>
    <n v="35"/>
    <s v="Y"/>
    <s v="N"/>
    <n v="4"/>
    <n v="16.7"/>
    <n v="15.9"/>
    <n v="0.2"/>
    <n v="133982.255"/>
    <n v="115.4257008"/>
    <n v="15464995.678139305"/>
  </r>
  <r>
    <d v="2017-09-01T00:00:00"/>
    <s v="Friday"/>
    <x v="8"/>
    <x v="2"/>
    <n v="35"/>
    <s v="Y"/>
    <s v="N"/>
    <n v="3.7"/>
    <n v="17"/>
    <n v="14.4"/>
    <n v="0"/>
    <n v="128707.425"/>
    <n v="102.27816319999999"/>
    <n v="13163959.019201759"/>
  </r>
  <r>
    <d v="2017-09-02T00:00:00"/>
    <s v="Saturday"/>
    <x v="8"/>
    <x v="2"/>
    <n v="35"/>
    <s v="Y"/>
    <s v="N"/>
    <n v="7.3"/>
    <n v="18.399999999999999"/>
    <n v="6.3"/>
    <n v="0"/>
    <n v="114098.11500000001"/>
    <n v="89.329916780000005"/>
    <n v="10192375.11770487"/>
  </r>
  <r>
    <d v="2017-09-03T00:00:00"/>
    <s v="Sunday"/>
    <x v="8"/>
    <x v="2"/>
    <n v="36"/>
    <s v="Y"/>
    <s v="N"/>
    <n v="13.4"/>
    <n v="17.2"/>
    <n v="6.3"/>
    <n v="0"/>
    <n v="103964.33"/>
    <n v="67.073127529999994"/>
    <n v="6973212.7646610048"/>
  </r>
  <r>
    <d v="2017-09-04T00:00:00"/>
    <s v="Monday"/>
    <x v="8"/>
    <x v="2"/>
    <n v="36"/>
    <s v="Y"/>
    <s v="N"/>
    <n v="8.8000000000000007"/>
    <n v="13.7"/>
    <n v="13.4"/>
    <n v="0.4"/>
    <n v="128001.05499999999"/>
    <n v="93.826620980000001"/>
    <n v="12009906.472525133"/>
  </r>
  <r>
    <d v="2017-09-05T00:00:00"/>
    <s v="Tuesday"/>
    <x v="8"/>
    <x v="2"/>
    <n v="36"/>
    <s v="Y"/>
    <s v="N"/>
    <n v="6.5"/>
    <n v="13.3"/>
    <n v="11"/>
    <n v="0.2"/>
    <n v="137696.67000000001"/>
    <n v="95.602018139999998"/>
    <n v="13164079.543157594"/>
  </r>
  <r>
    <d v="2017-09-06T00:00:00"/>
    <s v="Wednesday"/>
    <x v="8"/>
    <x v="2"/>
    <n v="36"/>
    <s v="Y"/>
    <s v="N"/>
    <n v="6.7"/>
    <n v="15.1"/>
    <n v="11"/>
    <n v="4.8"/>
    <n v="134819.94500000001"/>
    <n v="101.0173763"/>
    <n v="13619157.116810303"/>
  </r>
  <r>
    <d v="2017-09-07T00:00:00"/>
    <s v="Thursday"/>
    <x v="8"/>
    <x v="2"/>
    <n v="36"/>
    <s v="Y"/>
    <s v="N"/>
    <n v="7.9"/>
    <n v="15.2"/>
    <n v="9.5"/>
    <n v="0.8"/>
    <n v="133405.72"/>
    <n v="93.025254910000001"/>
    <n v="12410101.109452086"/>
  </r>
  <r>
    <d v="2017-09-08T00:00:00"/>
    <s v="Friday"/>
    <x v="8"/>
    <x v="2"/>
    <n v="36"/>
    <s v="Y"/>
    <s v="N"/>
    <n v="8"/>
    <n v="13.5"/>
    <n v="13.1"/>
    <n v="3.2"/>
    <n v="132543.1"/>
    <n v="102.4160808"/>
    <n v="13574544.839082481"/>
  </r>
  <r>
    <d v="2017-09-09T00:00:00"/>
    <s v="Saturday"/>
    <x v="8"/>
    <x v="2"/>
    <n v="36"/>
    <s v="Y"/>
    <s v="N"/>
    <n v="7.1"/>
    <n v="14.9"/>
    <n v="15.9"/>
    <n v="1.2"/>
    <n v="120454.01"/>
    <n v="96.910244129999995"/>
    <n v="11673227.515537459"/>
  </r>
  <r>
    <d v="2017-09-10T00:00:00"/>
    <s v="Sunday"/>
    <x v="8"/>
    <x v="2"/>
    <n v="37"/>
    <s v="Y"/>
    <s v="N"/>
    <n v="5.3"/>
    <n v="16.100000000000001"/>
    <n v="12.3"/>
    <n v="0.2"/>
    <n v="114584.065"/>
    <n v="91.883909369999998"/>
    <n v="10528431.843706189"/>
  </r>
  <r>
    <d v="2017-09-11T00:00:00"/>
    <s v="Monday"/>
    <x v="8"/>
    <x v="2"/>
    <n v="37"/>
    <s v="Y"/>
    <s v="N"/>
    <n v="8.1"/>
    <n v="18.100000000000001"/>
    <n v="7"/>
    <n v="0"/>
    <n v="127169.03"/>
    <n v="86.68557783"/>
    <n v="11023720.847630605"/>
  </r>
  <r>
    <d v="2017-09-12T00:00:00"/>
    <s v="Tuesday"/>
    <x v="8"/>
    <x v="2"/>
    <n v="37"/>
    <s v="Y"/>
    <s v="N"/>
    <n v="12.2"/>
    <n v="19.899999999999999"/>
    <n v="3.5"/>
    <n v="0.2"/>
    <n v="130906.89"/>
    <n v="94.772968660000004"/>
    <n v="12406434.583348067"/>
  </r>
  <r>
    <d v="2017-09-13T00:00:00"/>
    <s v="Wednesday"/>
    <x v="8"/>
    <x v="2"/>
    <n v="37"/>
    <s v="Y"/>
    <s v="N"/>
    <n v="13.3"/>
    <n v="16.399999999999999"/>
    <n v="8.1999999999999993"/>
    <n v="2"/>
    <n v="127192.315"/>
    <n v="88.361935939999995"/>
    <n v="11238959.190090301"/>
  </r>
  <r>
    <d v="2017-09-14T00:00:00"/>
    <s v="Thursday"/>
    <x v="8"/>
    <x v="2"/>
    <n v="37"/>
    <s v="Y"/>
    <s v="N"/>
    <n v="5.8"/>
    <n v="15.3"/>
    <n v="10.8"/>
    <n v="1.4"/>
    <n v="131986.80499999999"/>
    <n v="89.57361118"/>
    <n v="11822534.751960479"/>
  </r>
  <r>
    <d v="2017-09-15T00:00:00"/>
    <s v="Friday"/>
    <x v="8"/>
    <x v="2"/>
    <n v="37"/>
    <s v="Y"/>
    <s v="N"/>
    <n v="9.6"/>
    <n v="16.7"/>
    <n v="7"/>
    <n v="0"/>
    <n v="128761.605"/>
    <n v="89.236201120000004"/>
    <n v="11490196.480313998"/>
  </r>
  <r>
    <d v="2017-09-16T00:00:00"/>
    <s v="Saturday"/>
    <x v="8"/>
    <x v="2"/>
    <n v="37"/>
    <s v="Y"/>
    <s v="N"/>
    <n v="7.4"/>
    <n v="13.3"/>
    <n v="16.7"/>
    <n v="21.4"/>
    <n v="111301.56"/>
    <n v="89.607587129999999"/>
    <n v="9973464.2354049217"/>
  </r>
  <r>
    <d v="2017-09-17T00:00:00"/>
    <s v="Sunday"/>
    <x v="8"/>
    <x v="2"/>
    <n v="38"/>
    <s v="Y"/>
    <s v="N"/>
    <n v="4"/>
    <n v="18.100000000000001"/>
    <n v="19"/>
    <n v="0.2"/>
    <n v="104766"/>
    <n v="75.509598890000007"/>
    <n v="7910838.6373097403"/>
  </r>
  <r>
    <d v="2017-09-18T00:00:00"/>
    <s v="Monday"/>
    <x v="8"/>
    <x v="2"/>
    <n v="38"/>
    <s v="Y"/>
    <s v="N"/>
    <n v="10.5"/>
    <n v="22"/>
    <n v="15.7"/>
    <n v="0"/>
    <n v="115123.54"/>
    <n v="79.783447899999999"/>
    <n v="9184952.955653565"/>
  </r>
  <r>
    <d v="2017-09-19T00:00:00"/>
    <s v="Tuesday"/>
    <x v="8"/>
    <x v="2"/>
    <n v="38"/>
    <s v="Y"/>
    <s v="N"/>
    <n v="9"/>
    <n v="13.9"/>
    <n v="16.600000000000001"/>
    <n v="0.2"/>
    <n v="124033.955"/>
    <n v="92.372768620000002"/>
    <n v="11457359.826238493"/>
  </r>
  <r>
    <d v="2017-09-20T00:00:00"/>
    <s v="Wednesday"/>
    <x v="8"/>
    <x v="2"/>
    <n v="38"/>
    <s v="Y"/>
    <s v="N"/>
    <n v="6"/>
    <n v="19.2"/>
    <n v="17.3"/>
    <n v="0"/>
    <n v="123461.38"/>
    <n v="82.595610879999995"/>
    <n v="10197368.101187814"/>
  </r>
  <r>
    <d v="2017-09-21T00:00:00"/>
    <s v="Thursday"/>
    <x v="8"/>
    <x v="2"/>
    <n v="38"/>
    <s v="Y"/>
    <s v="N"/>
    <n v="11.6"/>
    <n v="23.6"/>
    <n v="13"/>
    <n v="0"/>
    <n v="119309.93"/>
    <n v="74.957769020000001"/>
    <n v="8943206.1747323684"/>
  </r>
  <r>
    <d v="2017-09-22T00:00:00"/>
    <s v="Friday"/>
    <x v="8"/>
    <x v="2"/>
    <n v="38"/>
    <s v="N"/>
    <s v="N"/>
    <n v="12.8"/>
    <n v="25.6"/>
    <n v="15.6"/>
    <n v="0"/>
    <n v="116611.25"/>
    <n v="75.289119159999998"/>
    <n v="8779558.2966465503"/>
  </r>
  <r>
    <d v="2017-09-23T00:00:00"/>
    <s v="Saturday"/>
    <x v="8"/>
    <x v="2"/>
    <n v="38"/>
    <s v="N"/>
    <s v="N"/>
    <n v="14.8"/>
    <n v="30.6"/>
    <n v="17.3"/>
    <n v="0"/>
    <n v="101012.29"/>
    <n v="63.0173962"/>
    <n v="6365531.4999992978"/>
  </r>
  <r>
    <d v="2017-09-24T00:00:00"/>
    <s v="Sunday"/>
    <x v="8"/>
    <x v="2"/>
    <n v="39"/>
    <s v="N"/>
    <s v="N"/>
    <n v="12.9"/>
    <n v="19.899999999999999"/>
    <n v="12"/>
    <n v="0.4"/>
    <n v="92608.24"/>
    <n v="43.197347600000001"/>
    <n v="4000430.3339042244"/>
  </r>
  <r>
    <d v="2017-09-25T00:00:00"/>
    <s v="Monday"/>
    <x v="8"/>
    <x v="2"/>
    <n v="39"/>
    <s v="N"/>
    <s v="N"/>
    <n v="10.3"/>
    <n v="14.2"/>
    <n v="10.9"/>
    <n v="1.6"/>
    <n v="119126.485"/>
    <n v="71.241065710000001"/>
    <n v="8486697.7456863299"/>
  </r>
  <r>
    <d v="2017-09-26T00:00:00"/>
    <s v="Tuesday"/>
    <x v="8"/>
    <x v="2"/>
    <n v="39"/>
    <s v="N"/>
    <s v="N"/>
    <n v="5"/>
    <n v="15.1"/>
    <n v="20.399999999999999"/>
    <n v="0.4"/>
    <n v="124452.94"/>
    <n v="79.800225260000005"/>
    <n v="9931372.6462692656"/>
  </r>
  <r>
    <d v="2017-09-27T00:00:00"/>
    <s v="Wednesday"/>
    <x v="8"/>
    <x v="2"/>
    <n v="39"/>
    <s v="N"/>
    <s v="N"/>
    <n v="9.6"/>
    <n v="24.6"/>
    <n v="11.7"/>
    <n v="0"/>
    <n v="119028.07"/>
    <n v="72.545509100000004"/>
    <n v="8634951.935340438"/>
  </r>
  <r>
    <d v="2017-09-28T00:00:00"/>
    <s v="Thursday"/>
    <x v="8"/>
    <x v="2"/>
    <n v="39"/>
    <s v="N"/>
    <s v="N"/>
    <n v="10.4"/>
    <n v="18.5"/>
    <n v="12.8"/>
    <n v="0"/>
    <n v="116655.855"/>
    <n v="61.649556580000002"/>
    <n v="7191781.733210776"/>
  </r>
  <r>
    <d v="2017-09-29T00:00:00"/>
    <s v="Friday"/>
    <x v="8"/>
    <x v="2"/>
    <n v="39"/>
    <s v="N"/>
    <s v="Y"/>
    <n v="10.6"/>
    <n v="18.399999999999999"/>
    <n v="14.5"/>
    <n v="0"/>
    <n v="102847.255"/>
    <n v="42.634675649999998"/>
    <n v="4384859.3584178407"/>
  </r>
  <r>
    <d v="2017-09-30T00:00:00"/>
    <s v="Saturday"/>
    <x v="8"/>
    <x v="2"/>
    <n v="39"/>
    <s v="N"/>
    <s v="N"/>
    <n v="11"/>
    <n v="15.4"/>
    <n v="16.100000000000001"/>
    <n v="1"/>
    <n v="100701.82"/>
    <n v="47.309943529999998"/>
    <n v="4764197.4175682245"/>
  </r>
  <r>
    <d v="2017-10-01T00:00:00"/>
    <s v="Sunday"/>
    <x v="9"/>
    <x v="2"/>
    <n v="40"/>
    <s v="N"/>
    <s v="N"/>
    <n v="9.6999999999999993"/>
    <n v="17.2"/>
    <n v="9.1999999999999993"/>
    <n v="0"/>
    <n v="103556.74"/>
    <n v="58.989627579999997"/>
    <n v="6108773.5259988895"/>
  </r>
  <r>
    <d v="2017-10-02T00:00:00"/>
    <s v="Monday"/>
    <x v="9"/>
    <x v="2"/>
    <n v="40"/>
    <s v="N"/>
    <s v="N"/>
    <n v="9.5"/>
    <n v="16.399999999999999"/>
    <n v="16.399999999999999"/>
    <n v="0"/>
    <n v="119226.42"/>
    <n v="74.497158290000002"/>
    <n v="8882029.4830900226"/>
  </r>
  <r>
    <d v="2017-10-03T00:00:00"/>
    <s v="Tuesday"/>
    <x v="9"/>
    <x v="2"/>
    <n v="40"/>
    <s v="N"/>
    <s v="N"/>
    <n v="6.8"/>
    <n v="22.3"/>
    <n v="21.8"/>
    <n v="0"/>
    <n v="118856.41499999999"/>
    <n v="79.059146049999995"/>
    <n v="9396686.6724644098"/>
  </r>
  <r>
    <d v="2017-10-04T00:00:00"/>
    <s v="Wednesday"/>
    <x v="9"/>
    <x v="2"/>
    <n v="40"/>
    <s v="N"/>
    <s v="N"/>
    <n v="8.5"/>
    <n v="20.8"/>
    <n v="21.6"/>
    <n v="0"/>
    <n v="114604.62"/>
    <n v="71.108733229999999"/>
    <n v="8149389.3505055225"/>
  </r>
  <r>
    <d v="2017-10-05T00:00:00"/>
    <s v="Thursday"/>
    <x v="9"/>
    <x v="2"/>
    <n v="40"/>
    <s v="N"/>
    <s v="N"/>
    <n v="11.7"/>
    <n v="19.399999999999999"/>
    <n v="10.4"/>
    <n v="0"/>
    <n v="113134.58"/>
    <n v="65.315736259999994"/>
    <n v="7389468.3891658699"/>
  </r>
  <r>
    <d v="2017-10-06T00:00:00"/>
    <s v="Friday"/>
    <x v="9"/>
    <x v="2"/>
    <n v="40"/>
    <s v="N"/>
    <s v="N"/>
    <n v="10.1"/>
    <n v="15"/>
    <n v="16.8"/>
    <n v="2.4"/>
    <n v="118359.28"/>
    <n v="53.429039449999998"/>
    <n v="6323822.6403935952"/>
  </r>
  <r>
    <d v="2017-10-07T00:00:00"/>
    <s v="Saturday"/>
    <x v="9"/>
    <x v="2"/>
    <n v="40"/>
    <s v="N"/>
    <s v="N"/>
    <n v="7.2"/>
    <n v="23.7"/>
    <n v="17.3"/>
    <n v="0.2"/>
    <n v="101974.595"/>
    <n v="38.89411226"/>
    <n v="3966211.3455980346"/>
  </r>
  <r>
    <d v="2017-10-08T00:00:00"/>
    <s v="Sunday"/>
    <x v="9"/>
    <x v="2"/>
    <n v="41"/>
    <s v="N"/>
    <s v="N"/>
    <n v="11.1"/>
    <n v="25.3"/>
    <n v="19.5"/>
    <n v="0"/>
    <n v="97053.544999999998"/>
    <n v="56.16035213"/>
    <n v="5450561.2626648005"/>
  </r>
  <r>
    <d v="2017-10-09T00:00:00"/>
    <s v="Monday"/>
    <x v="9"/>
    <x v="2"/>
    <n v="41"/>
    <s v="N"/>
    <s v="N"/>
    <n v="14"/>
    <n v="18.7"/>
    <n v="16.7"/>
    <n v="2.4"/>
    <n v="111432.36500000001"/>
    <n v="68.87949682"/>
    <n v="7675405.2306625796"/>
  </r>
  <r>
    <d v="2017-10-10T00:00:00"/>
    <s v="Tuesday"/>
    <x v="9"/>
    <x v="2"/>
    <n v="41"/>
    <s v="Y"/>
    <s v="N"/>
    <n v="8"/>
    <n v="18.8"/>
    <n v="23.6"/>
    <n v="0.2"/>
    <n v="116556.425"/>
    <n v="77.452308540000004"/>
    <n v="9027564.1914193705"/>
  </r>
  <r>
    <d v="2017-10-11T00:00:00"/>
    <s v="Wednesday"/>
    <x v="9"/>
    <x v="2"/>
    <n v="41"/>
    <s v="Y"/>
    <s v="N"/>
    <n v="9.8000000000000007"/>
    <n v="25.6"/>
    <n v="7.5"/>
    <n v="0"/>
    <n v="114133.54"/>
    <n v="55.553221790000002"/>
    <n v="6340485.8612978365"/>
  </r>
  <r>
    <d v="2017-10-12T00:00:00"/>
    <s v="Thursday"/>
    <x v="9"/>
    <x v="2"/>
    <n v="41"/>
    <s v="Y"/>
    <s v="N"/>
    <n v="10.5"/>
    <n v="19.2"/>
    <n v="15.6"/>
    <n v="10"/>
    <n v="113957.735"/>
    <n v="56.959277329999999"/>
    <n v="6490950.2317636479"/>
  </r>
  <r>
    <d v="2017-10-13T00:00:00"/>
    <s v="Friday"/>
    <x v="9"/>
    <x v="2"/>
    <n v="41"/>
    <s v="Y"/>
    <s v="N"/>
    <n v="13.1"/>
    <n v="16.7"/>
    <n v="12.5"/>
    <n v="0"/>
    <n v="117048.72500000001"/>
    <n v="83.756746089999993"/>
    <n v="9803620.3399832342"/>
  </r>
  <r>
    <d v="2017-10-14T00:00:00"/>
    <s v="Saturday"/>
    <x v="9"/>
    <x v="2"/>
    <n v="41"/>
    <s v="Y"/>
    <s v="N"/>
    <n v="8.1999999999999993"/>
    <n v="16.100000000000001"/>
    <n v="23.6"/>
    <n v="0"/>
    <n v="102037.16499999999"/>
    <n v="85.403883269999994"/>
    <n v="8714370.1288617291"/>
  </r>
  <r>
    <d v="2017-10-15T00:00:00"/>
    <s v="Sunday"/>
    <x v="9"/>
    <x v="2"/>
    <n v="42"/>
    <s v="Y"/>
    <s v="N"/>
    <n v="6.8"/>
    <n v="17.600000000000001"/>
    <n v="24.5"/>
    <n v="0"/>
    <n v="98108.815000000002"/>
    <n v="71.602890579999993"/>
    <n v="7024874.7453784626"/>
  </r>
  <r>
    <d v="2017-10-16T00:00:00"/>
    <s v="Monday"/>
    <x v="9"/>
    <x v="2"/>
    <n v="42"/>
    <s v="Y"/>
    <s v="N"/>
    <n v="11.3"/>
    <n v="28.6"/>
    <n v="23.8"/>
    <n v="0"/>
    <n v="115907.395"/>
    <n v="84.013226709999998"/>
    <n v="9737754.2535005212"/>
  </r>
  <r>
    <d v="2017-10-17T00:00:00"/>
    <s v="Tuesday"/>
    <x v="9"/>
    <x v="2"/>
    <n v="42"/>
    <s v="Y"/>
    <s v="N"/>
    <n v="12.8"/>
    <n v="30.2"/>
    <n v="24.9"/>
    <n v="0"/>
    <n v="117470.22"/>
    <n v="76.51584579"/>
    <n v="8988333.2384373732"/>
  </r>
  <r>
    <d v="2017-10-18T00:00:00"/>
    <s v="Wednesday"/>
    <x v="9"/>
    <x v="2"/>
    <n v="42"/>
    <s v="Y"/>
    <s v="N"/>
    <n v="14.5"/>
    <n v="30.9"/>
    <n v="25.1"/>
    <n v="0"/>
    <n v="121087.1"/>
    <n v="92.334121359999997"/>
    <n v="11180470.986530457"/>
  </r>
  <r>
    <d v="2017-10-19T00:00:00"/>
    <s v="Thursday"/>
    <x v="9"/>
    <x v="2"/>
    <n v="42"/>
    <s v="Y"/>
    <s v="N"/>
    <n v="21.7"/>
    <n v="25.6"/>
    <n v="9.8000000000000007"/>
    <n v="0"/>
    <n v="118201.175"/>
    <n v="80.376717099999993"/>
    <n v="9500622.4038625918"/>
  </r>
  <r>
    <d v="2017-10-20T00:00:00"/>
    <s v="Friday"/>
    <x v="9"/>
    <x v="2"/>
    <n v="42"/>
    <s v="Y"/>
    <s v="N"/>
    <n v="11.3"/>
    <n v="16.2"/>
    <n v="24"/>
    <n v="2.6"/>
    <n v="108412.66499999999"/>
    <n v="72.715846839999998"/>
    <n v="7883318.7436562283"/>
  </r>
  <r>
    <d v="2017-10-21T00:00:00"/>
    <s v="Saturday"/>
    <x v="9"/>
    <x v="2"/>
    <n v="42"/>
    <s v="Y"/>
    <s v="N"/>
    <n v="11"/>
    <n v="15.4"/>
    <n v="12.8"/>
    <n v="0"/>
    <n v="102195.97500000001"/>
    <n v="73.108339409999999"/>
    <n v="7471378.026635875"/>
  </r>
  <r>
    <d v="2017-10-22T00:00:00"/>
    <s v="Sunday"/>
    <x v="9"/>
    <x v="2"/>
    <n v="43"/>
    <s v="Y"/>
    <s v="N"/>
    <n v="11.1"/>
    <n v="16"/>
    <n v="13"/>
    <n v="0"/>
    <n v="100571.04"/>
    <n v="76.328222569999994"/>
    <n v="7676408.7252163719"/>
  </r>
  <r>
    <d v="2017-10-23T00:00:00"/>
    <s v="Monday"/>
    <x v="9"/>
    <x v="2"/>
    <n v="43"/>
    <s v="Y"/>
    <s v="N"/>
    <n v="11.9"/>
    <n v="19"/>
    <n v="21.8"/>
    <n v="0"/>
    <n v="115549.435"/>
    <n v="90.675665039999998"/>
    <n v="10477521.863621252"/>
  </r>
  <r>
    <d v="2017-10-24T00:00:00"/>
    <s v="Tuesday"/>
    <x v="9"/>
    <x v="2"/>
    <n v="43"/>
    <s v="Y"/>
    <s v="N"/>
    <n v="12.1"/>
    <n v="20.5"/>
    <n v="18.7"/>
    <n v="0.2"/>
    <n v="118010.31"/>
    <n v="91.93047541"/>
    <n v="10848743.901581477"/>
  </r>
  <r>
    <d v="2017-10-25T00:00:00"/>
    <s v="Wednesday"/>
    <x v="9"/>
    <x v="2"/>
    <n v="43"/>
    <s v="Y"/>
    <s v="N"/>
    <n v="13.3"/>
    <n v="18.5"/>
    <n v="12.5"/>
    <n v="11.4"/>
    <n v="115813.03"/>
    <n v="98.042415309999996"/>
    <n v="11354589.185569489"/>
  </r>
  <r>
    <d v="2017-10-26T00:00:00"/>
    <s v="Thursday"/>
    <x v="9"/>
    <x v="2"/>
    <n v="43"/>
    <s v="Y"/>
    <s v="N"/>
    <n v="12.9"/>
    <n v="16.8"/>
    <n v="12.2"/>
    <n v="0.2"/>
    <n v="117333.44500000001"/>
    <n v="89.911230680000003"/>
    <n v="10549594.439874094"/>
  </r>
  <r>
    <d v="2017-10-27T00:00:00"/>
    <s v="Friday"/>
    <x v="9"/>
    <x v="2"/>
    <n v="43"/>
    <s v="Y"/>
    <s v="N"/>
    <n v="10.3"/>
    <n v="27.4"/>
    <n v="26.1"/>
    <n v="0"/>
    <n v="112633.265"/>
    <n v="78.660882360000002"/>
    <n v="8859832.007987706"/>
  </r>
  <r>
    <d v="2017-10-28T00:00:00"/>
    <s v="Saturday"/>
    <x v="9"/>
    <x v="2"/>
    <n v="43"/>
    <s v="Y"/>
    <s v="N"/>
    <n v="15"/>
    <n v="21.4"/>
    <n v="16.8"/>
    <n v="0.4"/>
    <n v="100746.42"/>
    <n v="81.094467010000002"/>
    <n v="8169977.2330656042"/>
  </r>
  <r>
    <d v="2017-10-29T00:00:00"/>
    <s v="Sunday"/>
    <x v="9"/>
    <x v="2"/>
    <n v="44"/>
    <s v="Y"/>
    <s v="N"/>
    <n v="11.5"/>
    <n v="28.6"/>
    <n v="27.1"/>
    <n v="0"/>
    <n v="92182.955000000002"/>
    <n v="61.462527489999999"/>
    <n v="5665797.405796933"/>
  </r>
  <r>
    <d v="2017-10-30T00:00:00"/>
    <s v="Monday"/>
    <x v="9"/>
    <x v="2"/>
    <n v="44"/>
    <s v="Y"/>
    <s v="N"/>
    <n v="8.8000000000000007"/>
    <n v="17"/>
    <n v="17"/>
    <n v="4.4000000000000004"/>
    <n v="112227.65"/>
    <n v="77.42179007"/>
    <n v="8688865.5583494343"/>
  </r>
  <r>
    <d v="2017-10-31T00:00:00"/>
    <s v="Tuesday"/>
    <x v="9"/>
    <x v="2"/>
    <n v="44"/>
    <s v="Y"/>
    <s v="N"/>
    <n v="8.1"/>
    <n v="16.399999999999999"/>
    <n v="24.8"/>
    <n v="6"/>
    <n v="116179.47"/>
    <n v="86.957257670000004"/>
    <n v="10102648.108754035"/>
  </r>
  <r>
    <d v="2017-11-01T00:00:00"/>
    <s v="Wednesday"/>
    <x v="10"/>
    <x v="2"/>
    <n v="44"/>
    <s v="Y"/>
    <s v="N"/>
    <n v="11.9"/>
    <n v="18"/>
    <n v="14.2"/>
    <n v="0.4"/>
    <n v="116632.09"/>
    <n v="87.027542560000001"/>
    <n v="10150204.17633675"/>
  </r>
  <r>
    <d v="2017-11-02T00:00:00"/>
    <s v="Thursday"/>
    <x v="10"/>
    <x v="2"/>
    <n v="44"/>
    <s v="Y"/>
    <s v="N"/>
    <n v="11.3"/>
    <n v="17.399999999999999"/>
    <n v="17"/>
    <n v="1.4"/>
    <n v="120470.785"/>
    <n v="87.510162679999993"/>
    <n v="10542417.993537303"/>
  </r>
  <r>
    <d v="2017-11-03T00:00:00"/>
    <s v="Friday"/>
    <x v="10"/>
    <x v="2"/>
    <n v="44"/>
    <s v="Y"/>
    <s v="N"/>
    <n v="9.4"/>
    <n v="16.600000000000001"/>
    <n v="20.5"/>
    <n v="1.4"/>
    <n v="113451.995"/>
    <n v="76.925848950000002"/>
    <n v="8727391.030446155"/>
  </r>
  <r>
    <d v="2017-11-04T00:00:00"/>
    <s v="Saturday"/>
    <x v="10"/>
    <x v="2"/>
    <n v="44"/>
    <s v="Y"/>
    <s v="N"/>
    <n v="8.3000000000000007"/>
    <n v="15.8"/>
    <n v="24.6"/>
    <n v="0.4"/>
    <n v="101610.815"/>
    <n v="78.734581890000001"/>
    <n v="8000285.0345271407"/>
  </r>
  <r>
    <d v="2017-11-05T00:00:00"/>
    <s v="Sunday"/>
    <x v="10"/>
    <x v="2"/>
    <n v="45"/>
    <s v="Y"/>
    <s v="N"/>
    <n v="6.4"/>
    <n v="17.600000000000001"/>
    <n v="24.1"/>
    <n v="0"/>
    <n v="95368.164999999994"/>
    <n v="77.636602679999996"/>
    <n v="7404060.3344256813"/>
  </r>
  <r>
    <d v="2017-11-06T00:00:00"/>
    <s v="Monday"/>
    <x v="10"/>
    <x v="2"/>
    <n v="45"/>
    <s v="Y"/>
    <s v="N"/>
    <n v="10.9"/>
    <n v="16.100000000000001"/>
    <n v="18.899999999999999"/>
    <n v="0"/>
    <n v="104632.79"/>
    <n v="80.934221030000003"/>
    <n v="8468373.3528455738"/>
  </r>
  <r>
    <d v="2017-11-07T00:00:00"/>
    <s v="Tuesday"/>
    <x v="10"/>
    <x v="2"/>
    <n v="45"/>
    <s v="Y"/>
    <s v="Y"/>
    <n v="10"/>
    <n v="15.8"/>
    <n v="18.8"/>
    <n v="3.4"/>
    <n v="100592.295"/>
    <n v="78.317766300000002"/>
    <n v="7878163.8513906589"/>
  </r>
  <r>
    <d v="2017-11-08T00:00:00"/>
    <s v="Wednesday"/>
    <x v="10"/>
    <x v="2"/>
    <n v="45"/>
    <s v="Y"/>
    <s v="N"/>
    <n v="12.1"/>
    <n v="16.899999999999999"/>
    <n v="25.4"/>
    <n v="0"/>
    <n v="111738.485"/>
    <n v="90.995755090000003"/>
    <n v="10167727.815187639"/>
  </r>
  <r>
    <d v="2017-11-09T00:00:00"/>
    <s v="Thursday"/>
    <x v="10"/>
    <x v="2"/>
    <n v="45"/>
    <s v="Y"/>
    <s v="N"/>
    <n v="8.6999999999999993"/>
    <n v="21.8"/>
    <n v="28.8"/>
    <n v="0"/>
    <n v="113539.935"/>
    <n v="85.582594670000006"/>
    <n v="9717042.2359631471"/>
  </r>
  <r>
    <d v="2017-11-10T00:00:00"/>
    <s v="Friday"/>
    <x v="10"/>
    <x v="2"/>
    <n v="45"/>
    <s v="Y"/>
    <s v="N"/>
    <n v="12.1"/>
    <n v="27.2"/>
    <n v="23.7"/>
    <n v="0"/>
    <n v="115156.44500000001"/>
    <n v="92.615536950000006"/>
    <n v="10665275.986928144"/>
  </r>
  <r>
    <d v="2017-11-11T00:00:00"/>
    <s v="Saturday"/>
    <x v="10"/>
    <x v="2"/>
    <n v="45"/>
    <s v="Y"/>
    <s v="N"/>
    <n v="14.8"/>
    <n v="24.7"/>
    <n v="28.8"/>
    <n v="0"/>
    <n v="104194.345"/>
    <n v="83.494939239999994"/>
    <n v="8699700.5049265977"/>
  </r>
  <r>
    <d v="2017-11-12T00:00:00"/>
    <s v="Sunday"/>
    <x v="10"/>
    <x v="2"/>
    <n v="46"/>
    <s v="Y"/>
    <s v="N"/>
    <n v="13.2"/>
    <n v="23.3"/>
    <n v="25"/>
    <n v="0"/>
    <n v="98774.235000000001"/>
    <n v="73.950064819999994"/>
    <n v="7304361.0807959121"/>
  </r>
  <r>
    <d v="2017-11-13T00:00:00"/>
    <s v="Monday"/>
    <x v="10"/>
    <x v="2"/>
    <n v="46"/>
    <s v="Y"/>
    <s v="N"/>
    <n v="13.7"/>
    <n v="33"/>
    <n v="29.5"/>
    <n v="0"/>
    <n v="125795.84"/>
    <n v="102.5536814"/>
    <n v="12900826.496805375"/>
  </r>
  <r>
    <d v="2017-11-14T00:00:00"/>
    <s v="Tuesday"/>
    <x v="10"/>
    <x v="2"/>
    <n v="46"/>
    <s v="Y"/>
    <s v="N"/>
    <n v="18.2"/>
    <n v="33.9"/>
    <n v="29.5"/>
    <n v="0"/>
    <n v="135420.82"/>
    <n v="94.731684869999995"/>
    <n v="12828642.445076993"/>
  </r>
  <r>
    <d v="2017-11-15T00:00:00"/>
    <s v="Wednesday"/>
    <x v="10"/>
    <x v="2"/>
    <n v="46"/>
    <s v="Y"/>
    <s v="N"/>
    <n v="21.5"/>
    <n v="31.4"/>
    <n v="16.899999999999999"/>
    <n v="0"/>
    <n v="130385.05"/>
    <n v="90.97415977"/>
    <n v="11861670.370319439"/>
  </r>
  <r>
    <d v="2017-11-16T00:00:00"/>
    <s v="Thursday"/>
    <x v="10"/>
    <x v="2"/>
    <n v="46"/>
    <s v="Y"/>
    <s v="N"/>
    <n v="18.100000000000001"/>
    <n v="21.3"/>
    <n v="4.8"/>
    <n v="3.6"/>
    <n v="116715.965"/>
    <n v="88.816107369999997"/>
    <n v="10366257.679233162"/>
  </r>
  <r>
    <d v="2017-11-17T00:00:00"/>
    <s v="Friday"/>
    <x v="10"/>
    <x v="2"/>
    <n v="46"/>
    <s v="Y"/>
    <s v="N"/>
    <n v="16.399999999999999"/>
    <n v="26.8"/>
    <n v="22.9"/>
    <n v="4.2"/>
    <n v="117797.62"/>
    <n v="99.446276760000003"/>
    <n v="11714534.720189311"/>
  </r>
  <r>
    <d v="2017-11-18T00:00:00"/>
    <s v="Saturday"/>
    <x v="10"/>
    <x v="2"/>
    <n v="46"/>
    <s v="Y"/>
    <s v="N"/>
    <n v="16.100000000000001"/>
    <n v="28.1"/>
    <n v="20.100000000000001"/>
    <n v="0"/>
    <n v="106730.21"/>
    <n v="89.770277660000005"/>
    <n v="9581200.586410109"/>
  </r>
  <r>
    <d v="2017-11-19T00:00:00"/>
    <s v="Sunday"/>
    <x v="10"/>
    <x v="2"/>
    <n v="47"/>
    <s v="Y"/>
    <s v="N"/>
    <n v="15.1"/>
    <n v="29.3"/>
    <n v="27.5"/>
    <n v="24.8"/>
    <n v="101256.78"/>
    <n v="81.881314270000004"/>
    <n v="8291038.2251482513"/>
  </r>
  <r>
    <d v="2017-11-20T00:00:00"/>
    <s v="Monday"/>
    <x v="10"/>
    <x v="2"/>
    <n v="47"/>
    <s v="Y"/>
    <s v="N"/>
    <n v="16.600000000000001"/>
    <n v="30.8"/>
    <n v="28.6"/>
    <n v="0"/>
    <n v="128658.27"/>
    <n v="131.30094130000001"/>
    <n v="16892951.957029551"/>
  </r>
  <r>
    <d v="2017-11-21T00:00:00"/>
    <s v="Tuesday"/>
    <x v="10"/>
    <x v="2"/>
    <n v="47"/>
    <s v="Y"/>
    <s v="N"/>
    <n v="17.8"/>
    <n v="32.9"/>
    <n v="29.5"/>
    <n v="0"/>
    <n v="137151.495"/>
    <n v="152.7547663"/>
    <n v="20950544.566420618"/>
  </r>
  <r>
    <d v="2017-11-22T00:00:00"/>
    <s v="Wednesday"/>
    <x v="10"/>
    <x v="2"/>
    <n v="47"/>
    <s v="Y"/>
    <s v="N"/>
    <n v="18.7"/>
    <n v="32.6"/>
    <n v="30.6"/>
    <n v="0"/>
    <n v="138882.25"/>
    <n v="116.8798367"/>
    <n v="16232534.700528575"/>
  </r>
  <r>
    <d v="2017-11-23T00:00:00"/>
    <s v="Thursday"/>
    <x v="10"/>
    <x v="2"/>
    <n v="47"/>
    <s v="Y"/>
    <s v="N"/>
    <n v="16.2"/>
    <n v="31.9"/>
    <n v="18.899999999999999"/>
    <n v="0"/>
    <n v="135162.11499999999"/>
    <n v="105.2716657"/>
    <n v="14228740.985584954"/>
  </r>
  <r>
    <d v="2017-11-24T00:00:00"/>
    <s v="Friday"/>
    <x v="10"/>
    <x v="2"/>
    <n v="47"/>
    <s v="Y"/>
    <s v="N"/>
    <n v="18.600000000000001"/>
    <n v="30.7"/>
    <n v="13.8"/>
    <n v="1"/>
    <n v="133951.29"/>
    <n v="116.56179090000001"/>
    <n v="15613602.255765263"/>
  </r>
  <r>
    <d v="2017-11-25T00:00:00"/>
    <s v="Saturday"/>
    <x v="10"/>
    <x v="2"/>
    <n v="47"/>
    <s v="Y"/>
    <s v="N"/>
    <n v="19.3"/>
    <n v="32.5"/>
    <n v="17"/>
    <n v="0.4"/>
    <n v="121219.595"/>
    <n v="99.010420740000001"/>
    <n v="12002003.1028824"/>
  </r>
  <r>
    <d v="2017-11-26T00:00:00"/>
    <s v="Sunday"/>
    <x v="10"/>
    <x v="2"/>
    <n v="48"/>
    <s v="Y"/>
    <s v="N"/>
    <n v="19.399999999999999"/>
    <n v="28.3"/>
    <m/>
    <n v="3.4"/>
    <n v="108717.875"/>
    <n v="83.114514119999996"/>
    <n v="9036033.3567838948"/>
  </r>
  <r>
    <d v="2017-11-27T00:00:00"/>
    <s v="Monday"/>
    <x v="10"/>
    <x v="2"/>
    <n v="48"/>
    <s v="Y"/>
    <s v="N"/>
    <n v="16.5"/>
    <n v="21.2"/>
    <n v="20.5"/>
    <n v="1.4"/>
    <n v="115429.005"/>
    <n v="84.608923149999995"/>
    <n v="9766323.8133259658"/>
  </r>
  <r>
    <d v="2017-11-28T00:00:00"/>
    <s v="Tuesday"/>
    <x v="10"/>
    <x v="2"/>
    <n v="48"/>
    <s v="Y"/>
    <s v="N"/>
    <n v="13.7"/>
    <n v="31"/>
    <n v="31.1"/>
    <n v="0.2"/>
    <n v="129798.47"/>
    <n v="130.50196869999999"/>
    <n v="16938955.869247887"/>
  </r>
  <r>
    <d v="2017-11-29T00:00:00"/>
    <s v="Wednesday"/>
    <x v="10"/>
    <x v="2"/>
    <n v="48"/>
    <s v="Y"/>
    <s v="N"/>
    <n v="18.5"/>
    <n v="35.799999999999997"/>
    <n v="28.3"/>
    <n v="0"/>
    <n v="151730.95000000001"/>
    <n v="166.55264679999999"/>
    <n v="25271191.323978461"/>
  </r>
  <r>
    <d v="2017-11-30T00:00:00"/>
    <s v="Thursday"/>
    <x v="10"/>
    <x v="2"/>
    <n v="48"/>
    <s v="Y"/>
    <s v="N"/>
    <n v="22.5"/>
    <n v="34.9"/>
    <n v="23.1"/>
    <n v="0"/>
    <n v="154632.33499999999"/>
    <n v="131.4914339"/>
    <n v="20332827.456455156"/>
  </r>
  <r>
    <d v="2017-12-01T00:00:00"/>
    <s v="Friday"/>
    <x v="11"/>
    <x v="2"/>
    <n v="48"/>
    <s v="Y"/>
    <s v="N"/>
    <n v="21.5"/>
    <n v="23.5"/>
    <n v="1.6"/>
    <n v="1.8"/>
    <n v="125141.9"/>
    <n v="87.152295949999996"/>
    <n v="10906403.904545303"/>
  </r>
  <r>
    <d v="2017-12-02T00:00:00"/>
    <s v="Saturday"/>
    <x v="11"/>
    <x v="2"/>
    <n v="48"/>
    <s v="Y"/>
    <s v="N"/>
    <n v="14.7"/>
    <n v="16.399999999999999"/>
    <n v="0.7"/>
    <n v="20.6"/>
    <n v="99234.22"/>
    <n v="66.255858649999993"/>
    <n v="6574848.4535630029"/>
  </r>
  <r>
    <d v="2017-12-03T00:00:00"/>
    <s v="Sunday"/>
    <x v="11"/>
    <x v="2"/>
    <n v="49"/>
    <s v="Y"/>
    <s v="N"/>
    <n v="11.5"/>
    <n v="17.100000000000001"/>
    <n v="14.4"/>
    <n v="43.8"/>
    <n v="92487.705000000002"/>
    <n v="67.758066369999995"/>
    <n v="6266788.0537989801"/>
  </r>
  <r>
    <d v="2017-12-04T00:00:00"/>
    <s v="Monday"/>
    <x v="11"/>
    <x v="2"/>
    <n v="49"/>
    <s v="Y"/>
    <s v="N"/>
    <n v="12.4"/>
    <n v="17.5"/>
    <n v="7.9"/>
    <n v="5.4"/>
    <n v="111625.98"/>
    <n v="84.041757820000001"/>
    <n v="9381243.5775801633"/>
  </r>
  <r>
    <d v="2017-12-05T00:00:00"/>
    <s v="Tuesday"/>
    <x v="11"/>
    <x v="2"/>
    <n v="49"/>
    <s v="Y"/>
    <s v="N"/>
    <n v="10.8"/>
    <n v="22.8"/>
    <n v="22.9"/>
    <n v="1.8"/>
    <n v="113063.675"/>
    <n v="82.842057909999994"/>
    <n v="9366427.5118674189"/>
  </r>
  <r>
    <d v="2017-12-06T00:00:00"/>
    <s v="Wednesday"/>
    <x v="11"/>
    <x v="2"/>
    <n v="49"/>
    <s v="Y"/>
    <s v="N"/>
    <n v="13.6"/>
    <n v="21.3"/>
    <n v="23.6"/>
    <n v="0"/>
    <n v="115383.13"/>
    <n v="89.564050550000005"/>
    <n v="10334180.487937223"/>
  </r>
  <r>
    <d v="2017-12-07T00:00:00"/>
    <s v="Thursday"/>
    <x v="11"/>
    <x v="2"/>
    <n v="49"/>
    <s v="Y"/>
    <s v="N"/>
    <n v="11.6"/>
    <n v="21.9"/>
    <n v="19.8"/>
    <n v="0"/>
    <n v="115736.97"/>
    <n v="102.5919318"/>
    <n v="11873679.332978645"/>
  </r>
  <r>
    <d v="2017-12-08T00:00:00"/>
    <s v="Friday"/>
    <x v="11"/>
    <x v="2"/>
    <n v="49"/>
    <s v="Y"/>
    <s v="N"/>
    <n v="11.4"/>
    <n v="18.7"/>
    <n v="28.5"/>
    <n v="25.2"/>
    <n v="109568.47"/>
    <n v="87.467721979999993"/>
    <n v="9583704.4717339706"/>
  </r>
  <r>
    <d v="2017-12-09T00:00:00"/>
    <s v="Saturday"/>
    <x v="11"/>
    <x v="2"/>
    <n v="49"/>
    <s v="Y"/>
    <s v="N"/>
    <n v="12.7"/>
    <n v="23"/>
    <n v="19.2"/>
    <n v="0"/>
    <n v="99334.8"/>
    <n v="82.980837530000002"/>
    <n v="8242884.8998750448"/>
  </r>
  <r>
    <d v="2017-12-10T00:00:00"/>
    <s v="Sunday"/>
    <x v="11"/>
    <x v="2"/>
    <n v="50"/>
    <s v="Y"/>
    <s v="N"/>
    <n v="14.5"/>
    <n v="22.2"/>
    <n v="31.4"/>
    <n v="0"/>
    <n v="97715.01"/>
    <n v="81.089163600000006"/>
    <n v="7923628.4320656359"/>
  </r>
  <r>
    <d v="2017-12-11T00:00:00"/>
    <s v="Monday"/>
    <x v="11"/>
    <x v="2"/>
    <n v="50"/>
    <s v="Y"/>
    <s v="N"/>
    <n v="16.399999999999999"/>
    <n v="20.7"/>
    <n v="26.3"/>
    <n v="0"/>
    <n v="114680.185"/>
    <n v="97.605395759999993"/>
    <n v="11193404.842755014"/>
  </r>
  <r>
    <d v="2017-12-12T00:00:00"/>
    <s v="Tuesday"/>
    <x v="11"/>
    <x v="2"/>
    <n v="50"/>
    <s v="Y"/>
    <s v="N"/>
    <n v="15.8"/>
    <n v="26.4"/>
    <n v="31.3"/>
    <n v="0"/>
    <n v="121945.175"/>
    <n v="104.9958379"/>
    <n v="12803735.826987132"/>
  </r>
  <r>
    <d v="2017-12-13T00:00:00"/>
    <s v="Wednesday"/>
    <x v="11"/>
    <x v="2"/>
    <n v="50"/>
    <s v="Y"/>
    <s v="N"/>
    <n v="15.8"/>
    <n v="37.6"/>
    <n v="32"/>
    <n v="0"/>
    <n v="146933.095"/>
    <n v="94.498151980000003"/>
    <n v="13884905.942201778"/>
  </r>
  <r>
    <d v="2017-12-14T00:00:00"/>
    <s v="Thursday"/>
    <x v="11"/>
    <x v="2"/>
    <n v="50"/>
    <s v="Y"/>
    <s v="N"/>
    <n v="20.5"/>
    <n v="23.1"/>
    <n v="21.7"/>
    <n v="0"/>
    <n v="129280.81"/>
    <n v="101.8652498"/>
    <n v="13169222.004996337"/>
  </r>
  <r>
    <d v="2017-12-15T00:00:00"/>
    <s v="Friday"/>
    <x v="11"/>
    <x v="2"/>
    <n v="50"/>
    <s v="Y"/>
    <s v="N"/>
    <n v="14.1"/>
    <n v="26.4"/>
    <n v="32.1"/>
    <n v="0"/>
    <n v="120821.05499999999"/>
    <n v="105.4358596"/>
    <n v="12738871.791703878"/>
  </r>
  <r>
    <d v="2017-12-16T00:00:00"/>
    <s v="Saturday"/>
    <x v="11"/>
    <x v="2"/>
    <n v="50"/>
    <s v="Y"/>
    <s v="N"/>
    <n v="13.8"/>
    <n v="24.6"/>
    <n v="31"/>
    <n v="0"/>
    <n v="110154.36"/>
    <n v="99.475416330000002"/>
    <n v="10957650.821564699"/>
  </r>
  <r>
    <d v="2017-12-17T00:00:00"/>
    <s v="Sunday"/>
    <x v="11"/>
    <x v="2"/>
    <n v="51"/>
    <s v="Y"/>
    <s v="N"/>
    <n v="15.7"/>
    <n v="24.5"/>
    <n v="30.5"/>
    <n v="0"/>
    <n v="107212.84"/>
    <n v="82.049323279999996"/>
    <n v="8796740.968926914"/>
  </r>
  <r>
    <d v="2017-12-18T00:00:00"/>
    <s v="Monday"/>
    <x v="11"/>
    <x v="2"/>
    <n v="51"/>
    <s v="Y"/>
    <s v="N"/>
    <n v="17.100000000000001"/>
    <n v="33"/>
    <n v="22.1"/>
    <n v="0"/>
    <n v="138949.67499999999"/>
    <n v="117.26538429999999"/>
    <n v="16293987.0372351"/>
  </r>
  <r>
    <d v="2017-12-19T00:00:00"/>
    <s v="Tuesday"/>
    <x v="11"/>
    <x v="2"/>
    <n v="51"/>
    <s v="Y"/>
    <s v="N"/>
    <n v="19.7"/>
    <n v="37.4"/>
    <n v="12.1"/>
    <n v="0"/>
    <n v="142870.39499999999"/>
    <n v="106.4977263"/>
    <n v="15215372.223082887"/>
  </r>
  <r>
    <d v="2017-12-20T00:00:00"/>
    <s v="Wednesday"/>
    <x v="11"/>
    <x v="2"/>
    <n v="51"/>
    <s v="Y"/>
    <s v="N"/>
    <n v="15.8"/>
    <n v="24.5"/>
    <n v="19"/>
    <n v="20.6"/>
    <n v="114916.99"/>
    <n v="78.737600779999994"/>
    <n v="9048288.0814592522"/>
  </r>
  <r>
    <d v="2017-12-21T00:00:00"/>
    <s v="Thursday"/>
    <x v="11"/>
    <x v="2"/>
    <n v="51"/>
    <s v="Y"/>
    <s v="N"/>
    <n v="12.3"/>
    <n v="23.7"/>
    <n v="31.9"/>
    <n v="0"/>
    <n v="114462.53"/>
    <n v="85.775431650000002"/>
    <n v="9818072.9185010754"/>
  </r>
  <r>
    <d v="2017-12-22T00:00:00"/>
    <s v="Friday"/>
    <x v="11"/>
    <x v="2"/>
    <n v="51"/>
    <s v="N"/>
    <s v="N"/>
    <n v="13.6"/>
    <n v="27.7"/>
    <n v="26.6"/>
    <n v="0"/>
    <n v="116428.79"/>
    <n v="81.598862999999994"/>
    <n v="9500456.8844657689"/>
  </r>
  <r>
    <d v="2017-12-23T00:00:00"/>
    <s v="Saturday"/>
    <x v="11"/>
    <x v="2"/>
    <n v="51"/>
    <s v="N"/>
    <s v="N"/>
    <n v="14.7"/>
    <n v="30.2"/>
    <n v="21.2"/>
    <n v="0"/>
    <n v="109364.01"/>
    <n v="79.898848340000001"/>
    <n v="8738058.4488442428"/>
  </r>
  <r>
    <d v="2017-12-24T00:00:00"/>
    <s v="Sunday"/>
    <x v="11"/>
    <x v="2"/>
    <n v="52"/>
    <s v="N"/>
    <s v="N"/>
    <n v="15.8"/>
    <n v="19.399999999999999"/>
    <n v="25.7"/>
    <n v="0.4"/>
    <n v="92856.23"/>
    <n v="58.939113859999999"/>
    <n v="5472863.9125803476"/>
  </r>
  <r>
    <d v="2017-12-25T00:00:00"/>
    <s v="Monday"/>
    <x v="11"/>
    <x v="2"/>
    <n v="52"/>
    <s v="N"/>
    <s v="Y"/>
    <n v="15.1"/>
    <n v="21.4"/>
    <n v="29"/>
    <n v="0"/>
    <n v="85094.375"/>
    <n v="44.900300629999997"/>
    <n v="3820763.019421956"/>
  </r>
  <r>
    <d v="2017-12-26T00:00:00"/>
    <s v="Tuesday"/>
    <x v="11"/>
    <x v="2"/>
    <n v="52"/>
    <s v="N"/>
    <s v="Y"/>
    <n v="12.5"/>
    <n v="30.5"/>
    <n v="31.9"/>
    <n v="0"/>
    <n v="98638.854999999996"/>
    <n v="72.845242119999995"/>
    <n v="7185371.274914572"/>
  </r>
  <r>
    <d v="2017-12-27T00:00:00"/>
    <s v="Wednesday"/>
    <x v="11"/>
    <x v="2"/>
    <n v="52"/>
    <s v="N"/>
    <s v="N"/>
    <n v="17.3"/>
    <n v="34.5"/>
    <n v="30.6"/>
    <n v="0"/>
    <n v="128753.755"/>
    <n v="113.6548037"/>
    <n v="14633482.750162894"/>
  </r>
  <r>
    <d v="2017-12-28T00:00:00"/>
    <s v="Thursday"/>
    <x v="11"/>
    <x v="2"/>
    <n v="52"/>
    <s v="N"/>
    <s v="N"/>
    <n v="24"/>
    <n v="32.799999999999997"/>
    <n v="13.5"/>
    <n v="0"/>
    <n v="130699.155"/>
    <n v="109.4926892"/>
    <n v="14310601.957117626"/>
  </r>
  <r>
    <d v="2017-12-29T00:00:00"/>
    <s v="Friday"/>
    <x v="11"/>
    <x v="2"/>
    <n v="52"/>
    <s v="N"/>
    <s v="N"/>
    <n v="18.600000000000001"/>
    <n v="24.4"/>
    <n v="9.3000000000000007"/>
    <n v="0.2"/>
    <n v="115572.045"/>
    <n v="93.834088929999993"/>
    <n v="10844597.54835196"/>
  </r>
  <r>
    <d v="2017-12-30T00:00:00"/>
    <s v="Saturday"/>
    <x v="11"/>
    <x v="2"/>
    <n v="52"/>
    <s v="N"/>
    <s v="N"/>
    <n v="15.6"/>
    <n v="21.3"/>
    <n v="13.6"/>
    <n v="8.4"/>
    <n v="96358.975000000006"/>
    <n v="59.475169020000003"/>
    <n v="5730966.324718955"/>
  </r>
  <r>
    <d v="2017-12-31T00:00:00"/>
    <s v="Sunday"/>
    <x v="11"/>
    <x v="2"/>
    <n v="53"/>
    <s v="N"/>
    <s v="N"/>
    <n v="12"/>
    <n v="25.7"/>
    <n v="31.7"/>
    <n v="0.2"/>
    <n v="95700.479999999996"/>
    <n v="61.49347092"/>
    <n v="5884954.6839100411"/>
  </r>
  <r>
    <d v="2018-01-01T00:00:00"/>
    <s v="Monday"/>
    <x v="0"/>
    <x v="3"/>
    <n v="1"/>
    <s v="N"/>
    <s v="Y"/>
    <n v="16.600000000000001"/>
    <n v="25.3"/>
    <n v="31.4"/>
    <n v="0"/>
    <n v="95959.684999999998"/>
    <n v="71.817747299999994"/>
    <n v="6891608.4083175994"/>
  </r>
  <r>
    <d v="2018-01-02T00:00:00"/>
    <s v="Tuesday"/>
    <x v="0"/>
    <x v="3"/>
    <n v="1"/>
    <s v="N"/>
    <s v="N"/>
    <n v="16.399999999999999"/>
    <n v="21.8"/>
    <n v="29.7"/>
    <n v="0"/>
    <n v="105277.85"/>
    <n v="69.387729629999995"/>
    <n v="7304990.9918276956"/>
  </r>
  <r>
    <d v="2018-01-03T00:00:00"/>
    <s v="Wednesday"/>
    <x v="0"/>
    <x v="3"/>
    <n v="1"/>
    <s v="N"/>
    <s v="N"/>
    <n v="14.6"/>
    <n v="21"/>
    <n v="27.2"/>
    <n v="0"/>
    <n v="106373.825"/>
    <n v="67.238116770000005"/>
    <n v="7152375.6666215453"/>
  </r>
  <r>
    <d v="2018-01-04T00:00:00"/>
    <s v="Thursday"/>
    <x v="0"/>
    <x v="3"/>
    <n v="1"/>
    <s v="N"/>
    <s v="N"/>
    <n v="14.1"/>
    <n v="23.6"/>
    <n v="31.8"/>
    <n v="0.2"/>
    <n v="113337.685"/>
    <n v="78.738187400000001"/>
    <n v="8924003.8810121696"/>
  </r>
  <r>
    <d v="2018-01-05T00:00:00"/>
    <s v="Friday"/>
    <x v="0"/>
    <x v="3"/>
    <n v="1"/>
    <s v="N"/>
    <s v="N"/>
    <n v="14.7"/>
    <n v="30.7"/>
    <n v="31.7"/>
    <n v="0"/>
    <n v="123247.735"/>
    <n v="90.82817034"/>
    <n v="11194366.268599181"/>
  </r>
  <r>
    <d v="2018-01-06T00:00:00"/>
    <s v="Saturday"/>
    <x v="0"/>
    <x v="3"/>
    <n v="1"/>
    <s v="N"/>
    <s v="N"/>
    <n v="18.8"/>
    <n v="41.7"/>
    <n v="31.5"/>
    <n v="0"/>
    <n v="133705.845"/>
    <n v="75.591386209999996"/>
    <n v="10107010.167929398"/>
  </r>
  <r>
    <d v="2018-01-07T00:00:00"/>
    <s v="Sunday"/>
    <x v="0"/>
    <x v="3"/>
    <n v="2"/>
    <s v="N"/>
    <s v="N"/>
    <n v="18.7"/>
    <n v="21.8"/>
    <n v="11"/>
    <n v="0"/>
    <n v="107142.815"/>
    <n v="80.976046170000004"/>
    <n v="8676001.5342237689"/>
  </r>
  <r>
    <d v="2018-01-08T00:00:00"/>
    <s v="Monday"/>
    <x v="0"/>
    <x v="3"/>
    <n v="2"/>
    <s v="N"/>
    <s v="N"/>
    <n v="17.3"/>
    <n v="21.9"/>
    <n v="17.5"/>
    <n v="0"/>
    <n v="118832.07"/>
    <n v="87.931578639999998"/>
    <n v="10449091.508158986"/>
  </r>
  <r>
    <d v="2018-01-09T00:00:00"/>
    <s v="Tuesday"/>
    <x v="0"/>
    <x v="3"/>
    <n v="2"/>
    <s v="N"/>
    <s v="N"/>
    <n v="15.7"/>
    <n v="22.5"/>
    <n v="30"/>
    <n v="0"/>
    <n v="111361.05"/>
    <n v="76.717394519999999"/>
    <n v="8543329.6070114467"/>
  </r>
  <r>
    <d v="2018-01-10T00:00:00"/>
    <s v="Wednesday"/>
    <x v="0"/>
    <x v="3"/>
    <n v="2"/>
    <s v="N"/>
    <s v="N"/>
    <n v="13.6"/>
    <n v="25.6"/>
    <n v="23.5"/>
    <n v="0"/>
    <n v="116530.04"/>
    <n v="80.212274440000002"/>
    <n v="9347139.5489841774"/>
  </r>
  <r>
    <d v="2018-01-11T00:00:00"/>
    <s v="Thursday"/>
    <x v="0"/>
    <x v="3"/>
    <n v="2"/>
    <s v="N"/>
    <s v="N"/>
    <n v="15.5"/>
    <n v="34.5"/>
    <n v="28.6"/>
    <n v="0"/>
    <n v="139607.905"/>
    <n v="87.802658050000005"/>
    <n v="12257945.143791886"/>
  </r>
  <r>
    <d v="2018-01-12T00:00:00"/>
    <s v="Friday"/>
    <x v="0"/>
    <x v="3"/>
    <n v="2"/>
    <s v="N"/>
    <s v="N"/>
    <n v="20.399999999999999"/>
    <n v="30"/>
    <n v="1.7"/>
    <n v="1"/>
    <n v="132022.87"/>
    <n v="94.000719250000003"/>
    <n v="12410244.737449247"/>
  </r>
  <r>
    <d v="2018-01-13T00:00:00"/>
    <s v="Saturday"/>
    <x v="0"/>
    <x v="3"/>
    <n v="2"/>
    <s v="N"/>
    <s v="N"/>
    <n v="16"/>
    <n v="20.9"/>
    <n v="10.7"/>
    <n v="7"/>
    <n v="98977.05"/>
    <n v="73.276545920000004"/>
    <n v="7252696.3493511369"/>
  </r>
  <r>
    <d v="2018-01-14T00:00:00"/>
    <s v="Sunday"/>
    <x v="0"/>
    <x v="3"/>
    <n v="3"/>
    <s v="N"/>
    <s v="N"/>
    <n v="12.7"/>
    <n v="19.5"/>
    <n v="27.5"/>
    <n v="15"/>
    <n v="92021.68"/>
    <n v="66.65958191"/>
    <n v="6134126.7154558087"/>
  </r>
  <r>
    <d v="2018-01-15T00:00:00"/>
    <s v="Monday"/>
    <x v="0"/>
    <x v="3"/>
    <n v="3"/>
    <s v="N"/>
    <s v="N"/>
    <n v="14.6"/>
    <n v="20.9"/>
    <n v="21.1"/>
    <n v="0"/>
    <n v="109389.095"/>
    <n v="86.378514550000006"/>
    <n v="9448867.5340688322"/>
  </r>
  <r>
    <d v="2018-01-16T00:00:00"/>
    <s v="Tuesday"/>
    <x v="0"/>
    <x v="3"/>
    <n v="3"/>
    <s v="N"/>
    <s v="N"/>
    <n v="12.9"/>
    <n v="26.9"/>
    <n v="31.1"/>
    <n v="0"/>
    <n v="116074.03"/>
    <n v="92.836877680000001"/>
    <n v="10775950.524934649"/>
  </r>
  <r>
    <d v="2018-01-17T00:00:00"/>
    <s v="Wednesday"/>
    <x v="0"/>
    <x v="3"/>
    <n v="3"/>
    <s v="N"/>
    <s v="N"/>
    <n v="12.4"/>
    <n v="30.3"/>
    <n v="30.9"/>
    <n v="0"/>
    <n v="129286.36500000001"/>
    <n v="100.2774263"/>
    <n v="12964503.937882401"/>
  </r>
  <r>
    <d v="2018-01-18T00:00:00"/>
    <s v="Thursday"/>
    <x v="0"/>
    <x v="3"/>
    <n v="3"/>
    <s v="N"/>
    <s v="N"/>
    <n v="16.600000000000001"/>
    <n v="40"/>
    <n v="30.8"/>
    <n v="0"/>
    <n v="154648.065"/>
    <n v="1210.1379199999999"/>
    <n v="187145487.71112478"/>
  </r>
  <r>
    <d v="2018-01-19T00:00:00"/>
    <s v="Friday"/>
    <x v="0"/>
    <x v="3"/>
    <n v="3"/>
    <s v="N"/>
    <s v="N"/>
    <n v="22.5"/>
    <n v="40.299999999999997"/>
    <n v="30.6"/>
    <n v="0"/>
    <n v="165070.595"/>
    <n v="647.57416339999997"/>
    <n v="106895452.45906521"/>
  </r>
  <r>
    <d v="2018-01-20T00:00:00"/>
    <s v="Saturday"/>
    <x v="0"/>
    <x v="3"/>
    <n v="3"/>
    <s v="N"/>
    <s v="N"/>
    <n v="20.3"/>
    <n v="24.6"/>
    <n v="20.2"/>
    <n v="0"/>
    <n v="124825.02499999999"/>
    <n v="94.104814860000005"/>
    <n v="11746635.867519872"/>
  </r>
  <r>
    <d v="2018-01-21T00:00:00"/>
    <s v="Sunday"/>
    <x v="0"/>
    <x v="3"/>
    <n v="4"/>
    <s v="N"/>
    <s v="N"/>
    <n v="21"/>
    <n v="28.2"/>
    <n v="14.9"/>
    <n v="0"/>
    <n v="127305.2"/>
    <n v="121.7119723"/>
    <n v="15494566.976045959"/>
  </r>
  <r>
    <d v="2018-01-22T00:00:00"/>
    <s v="Monday"/>
    <x v="0"/>
    <x v="3"/>
    <n v="4"/>
    <s v="N"/>
    <s v="N"/>
    <n v="20.5"/>
    <n v="23.9"/>
    <n v="27.3"/>
    <n v="0"/>
    <n v="137955.42499999999"/>
    <n v="115.1294838"/>
    <n v="15882736.867659613"/>
  </r>
  <r>
    <d v="2018-01-23T00:00:00"/>
    <s v="Tuesday"/>
    <x v="0"/>
    <x v="3"/>
    <n v="4"/>
    <s v="N"/>
    <s v="N"/>
    <n v="18"/>
    <n v="23.6"/>
    <n v="28.3"/>
    <n v="0"/>
    <n v="128314.47"/>
    <n v="102.3741093"/>
    <n v="13136079.576551571"/>
  </r>
  <r>
    <d v="2018-01-24T00:00:00"/>
    <s v="Wednesday"/>
    <x v="0"/>
    <x v="3"/>
    <n v="4"/>
    <s v="N"/>
    <s v="N"/>
    <n v="14.8"/>
    <n v="23.3"/>
    <n v="27.5"/>
    <n v="0"/>
    <n v="128899.765"/>
    <n v="103.427874"/>
    <n v="13331828.653049611"/>
  </r>
  <r>
    <d v="2018-01-25T00:00:00"/>
    <s v="Thursday"/>
    <x v="0"/>
    <x v="3"/>
    <n v="4"/>
    <s v="N"/>
    <s v="N"/>
    <n v="17.100000000000001"/>
    <n v="26.6"/>
    <n v="28.1"/>
    <n v="0"/>
    <n v="139245.21"/>
    <n v="155.5028059"/>
    <n v="21653020.863134738"/>
  </r>
  <r>
    <d v="2018-01-26T00:00:00"/>
    <s v="Friday"/>
    <x v="0"/>
    <x v="3"/>
    <n v="4"/>
    <s v="N"/>
    <s v="Y"/>
    <n v="19.399999999999999"/>
    <n v="28.4"/>
    <n v="19.899999999999999"/>
    <n v="0"/>
    <n v="128599.46"/>
    <n v="91.434892809999994"/>
    <n v="11758477.840523882"/>
  </r>
  <r>
    <d v="2018-01-27T00:00:00"/>
    <s v="Saturday"/>
    <x v="0"/>
    <x v="3"/>
    <n v="4"/>
    <s v="N"/>
    <s v="N"/>
    <n v="21.2"/>
    <n v="33.200000000000003"/>
    <n v="27.5"/>
    <n v="3.4"/>
    <n v="139114.58499999999"/>
    <n v="104.878878"/>
    <n v="14590181.58823563"/>
  </r>
  <r>
    <d v="2018-01-28T00:00:00"/>
    <s v="Sunday"/>
    <x v="0"/>
    <x v="3"/>
    <n v="5"/>
    <s v="N"/>
    <s v="N"/>
    <n v="22.7"/>
    <n v="38.1"/>
    <n v="28.5"/>
    <n v="0"/>
    <n v="159436.69"/>
    <n v="290.41964400000001"/>
    <n v="46303546.750338361"/>
  </r>
  <r>
    <d v="2018-01-29T00:00:00"/>
    <s v="Monday"/>
    <x v="0"/>
    <x v="3"/>
    <n v="5"/>
    <s v="N"/>
    <s v="N"/>
    <n v="27.8"/>
    <n v="33.5"/>
    <n v="7.3"/>
    <n v="0"/>
    <n v="160437.565"/>
    <n v="107.6574249"/>
    <n v="17272295.10512637"/>
  </r>
  <r>
    <d v="2018-01-30T00:00:00"/>
    <s v="Tuesday"/>
    <x v="0"/>
    <x v="3"/>
    <n v="5"/>
    <s v="N"/>
    <s v="N"/>
    <n v="15.6"/>
    <n v="21"/>
    <n v="14.1"/>
    <n v="38.799999999999997"/>
    <n v="115239.57"/>
    <n v="78.574438810000004"/>
    <n v="9054884.5414557122"/>
  </r>
  <r>
    <d v="2018-01-31T00:00:00"/>
    <s v="Wednesday"/>
    <x v="0"/>
    <x v="3"/>
    <n v="5"/>
    <s v="Y"/>
    <s v="N"/>
    <n v="14.6"/>
    <n v="19.100000000000001"/>
    <n v="19.600000000000001"/>
    <n v="0"/>
    <n v="108524.18"/>
    <n v="65.217558049999994"/>
    <n v="7077682.0089786481"/>
  </r>
  <r>
    <d v="2018-02-01T00:00:00"/>
    <s v="Thursday"/>
    <x v="1"/>
    <x v="3"/>
    <n v="5"/>
    <s v="Y"/>
    <s v="N"/>
    <n v="12.1"/>
    <n v="22.5"/>
    <n v="28.9"/>
    <n v="0.2"/>
    <n v="109949.21"/>
    <n v="72.412229809999999"/>
    <n v="7961667.4619479505"/>
  </r>
  <r>
    <d v="2018-02-02T00:00:00"/>
    <s v="Friday"/>
    <x v="1"/>
    <x v="3"/>
    <n v="5"/>
    <s v="Y"/>
    <s v="N"/>
    <n v="13.4"/>
    <n v="22.1"/>
    <n v="28.4"/>
    <n v="0"/>
    <n v="112946.34"/>
    <n v="80.454353729999994"/>
    <n v="9087024.7908688467"/>
  </r>
  <r>
    <d v="2018-02-03T00:00:00"/>
    <s v="Saturday"/>
    <x v="1"/>
    <x v="3"/>
    <n v="5"/>
    <s v="Y"/>
    <s v="N"/>
    <n v="15.8"/>
    <n v="28.1"/>
    <n v="26.7"/>
    <n v="0"/>
    <n v="104947.325"/>
    <n v="86.517007910000004"/>
    <n v="9079728.54715834"/>
  </r>
  <r>
    <d v="2018-02-04T00:00:00"/>
    <s v="Sunday"/>
    <x v="1"/>
    <x v="3"/>
    <n v="6"/>
    <s v="Y"/>
    <s v="N"/>
    <n v="14.7"/>
    <n v="25.7"/>
    <n v="28.5"/>
    <n v="0"/>
    <n v="106065.935"/>
    <n v="98.921846560000006"/>
    <n v="10492238.147312934"/>
  </r>
  <r>
    <d v="2018-02-05T00:00:00"/>
    <s v="Monday"/>
    <x v="1"/>
    <x v="3"/>
    <n v="6"/>
    <s v="Y"/>
    <s v="N"/>
    <n v="17"/>
    <n v="25.7"/>
    <n v="24"/>
    <n v="0"/>
    <n v="126465.96"/>
    <n v="103.83019280000001"/>
    <n v="13130985.00943709"/>
  </r>
  <r>
    <d v="2018-02-06T00:00:00"/>
    <s v="Tuesday"/>
    <x v="1"/>
    <x v="3"/>
    <n v="6"/>
    <s v="Y"/>
    <s v="N"/>
    <n v="17.7"/>
    <n v="29.9"/>
    <n v="27.6"/>
    <n v="0"/>
    <n v="137539.72500000001"/>
    <n v="104.2296312"/>
    <n v="14335714.812099421"/>
  </r>
  <r>
    <d v="2018-02-07T00:00:00"/>
    <s v="Wednesday"/>
    <x v="1"/>
    <x v="3"/>
    <n v="6"/>
    <s v="Y"/>
    <s v="N"/>
    <n v="18.7"/>
    <n v="37.4"/>
    <n v="27.1"/>
    <n v="0"/>
    <n v="159307.315"/>
    <n v="624.26093430000003"/>
    <n v="99449333.302724406"/>
  </r>
  <r>
    <d v="2018-02-08T00:00:00"/>
    <s v="Thursday"/>
    <x v="1"/>
    <x v="3"/>
    <n v="6"/>
    <s v="Y"/>
    <s v="N"/>
    <n v="20.6"/>
    <n v="27.5"/>
    <n v="15.8"/>
    <n v="0"/>
    <n v="149473.01"/>
    <n v="106.6526349"/>
    <n v="15941690.362934049"/>
  </r>
  <r>
    <d v="2018-02-09T00:00:00"/>
    <s v="Friday"/>
    <x v="1"/>
    <x v="3"/>
    <n v="6"/>
    <s v="Y"/>
    <s v="N"/>
    <n v="20.399999999999999"/>
    <n v="24.9"/>
    <n v="17.2"/>
    <n v="0"/>
    <n v="137101.87"/>
    <n v="113.7060807"/>
    <n v="15589316.294340909"/>
  </r>
  <r>
    <d v="2018-02-10T00:00:00"/>
    <s v="Saturday"/>
    <x v="1"/>
    <x v="3"/>
    <n v="6"/>
    <s v="Y"/>
    <s v="N"/>
    <n v="18.7"/>
    <n v="30.3"/>
    <n v="6.6"/>
    <n v="0"/>
    <n v="118113.8"/>
    <n v="83.521526919999999"/>
    <n v="9865044.9263234958"/>
  </r>
  <r>
    <d v="2018-02-11T00:00:00"/>
    <s v="Sunday"/>
    <x v="1"/>
    <x v="3"/>
    <n v="7"/>
    <s v="Y"/>
    <s v="N"/>
    <n v="15.5"/>
    <n v="21.2"/>
    <n v="18.5"/>
    <n v="0"/>
    <n v="100440.29"/>
    <n v="66.272357439999993"/>
    <n v="6656414.8002572563"/>
  </r>
  <r>
    <d v="2018-02-12T00:00:00"/>
    <s v="Monday"/>
    <x v="1"/>
    <x v="3"/>
    <n v="7"/>
    <s v="Y"/>
    <s v="N"/>
    <n v="16.3"/>
    <n v="23.6"/>
    <n v="22.2"/>
    <n v="0"/>
    <n v="116209.13"/>
    <n v="93.173935740000005"/>
    <n v="10827662.011021307"/>
  </r>
  <r>
    <d v="2018-02-13T00:00:00"/>
    <s v="Tuesday"/>
    <x v="1"/>
    <x v="3"/>
    <n v="7"/>
    <s v="Y"/>
    <s v="N"/>
    <n v="13.6"/>
    <n v="29"/>
    <n v="26"/>
    <n v="0"/>
    <n v="124882.715"/>
    <n v="99.609433350000003"/>
    <n v="12439496.476359546"/>
  </r>
  <r>
    <d v="2018-02-14T00:00:00"/>
    <s v="Wednesday"/>
    <x v="1"/>
    <x v="3"/>
    <n v="7"/>
    <s v="Y"/>
    <s v="N"/>
    <n v="17.5"/>
    <n v="23.3"/>
    <n v="22.8"/>
    <n v="0"/>
    <n v="115269.5"/>
    <n v="72.046428359999993"/>
    <n v="8304755.7738430193"/>
  </r>
  <r>
    <d v="2018-02-15T00:00:00"/>
    <s v="Thursday"/>
    <x v="1"/>
    <x v="3"/>
    <n v="7"/>
    <s v="Y"/>
    <s v="N"/>
    <n v="13.5"/>
    <n v="24.2"/>
    <n v="18.399999999999999"/>
    <n v="0"/>
    <n v="117260.245"/>
    <n v="83.187740950000006"/>
    <n v="9754614.884793533"/>
  </r>
  <r>
    <d v="2018-02-16T00:00:00"/>
    <s v="Friday"/>
    <x v="1"/>
    <x v="3"/>
    <n v="7"/>
    <s v="Y"/>
    <s v="N"/>
    <n v="15.7"/>
    <n v="22.2"/>
    <n v="24.8"/>
    <n v="0"/>
    <n v="114736.355"/>
    <n v="86.835346319999999"/>
    <n v="9963171.1219194625"/>
  </r>
  <r>
    <d v="2018-02-17T00:00:00"/>
    <s v="Saturday"/>
    <x v="1"/>
    <x v="3"/>
    <n v="7"/>
    <s v="Y"/>
    <s v="N"/>
    <n v="12.4"/>
    <n v="25.3"/>
    <n v="24.1"/>
    <n v="0"/>
    <n v="105799.935"/>
    <n v="82.758307090000002"/>
    <n v="8755823.5108320396"/>
  </r>
  <r>
    <d v="2018-02-18T00:00:00"/>
    <s v="Sunday"/>
    <x v="1"/>
    <x v="3"/>
    <n v="8"/>
    <s v="Y"/>
    <s v="N"/>
    <n v="13.6"/>
    <n v="24"/>
    <n v="20.5"/>
    <n v="0"/>
    <n v="105085.515"/>
    <n v="77.337616229999995"/>
    <n v="8127063.230401908"/>
  </r>
  <r>
    <d v="2018-02-19T00:00:00"/>
    <s v="Monday"/>
    <x v="1"/>
    <x v="3"/>
    <n v="8"/>
    <s v="Y"/>
    <s v="N"/>
    <n v="17.600000000000001"/>
    <n v="25.4"/>
    <n v="20.9"/>
    <n v="0.8"/>
    <n v="113116.425"/>
    <n v="74.677828180000006"/>
    <n v="8447288.9504858572"/>
  </r>
  <r>
    <d v="2018-02-20T00:00:00"/>
    <s v="Tuesday"/>
    <x v="1"/>
    <x v="3"/>
    <n v="8"/>
    <s v="Y"/>
    <s v="N"/>
    <n v="14.1"/>
    <n v="29.5"/>
    <n v="25.5"/>
    <n v="0"/>
    <n v="120035.38499999999"/>
    <n v="78.800517830000004"/>
    <n v="9458850.4959234148"/>
  </r>
  <r>
    <d v="2018-02-21T00:00:00"/>
    <s v="Wednesday"/>
    <x v="1"/>
    <x v="3"/>
    <n v="8"/>
    <s v="Y"/>
    <s v="N"/>
    <n v="16"/>
    <n v="29.3"/>
    <n v="16"/>
    <n v="0"/>
    <n v="124481.41499999999"/>
    <n v="84.555739439999996"/>
    <n v="10525618.091862507"/>
  </r>
  <r>
    <d v="2018-02-22T00:00:00"/>
    <s v="Thursday"/>
    <x v="1"/>
    <x v="3"/>
    <n v="8"/>
    <s v="Y"/>
    <s v="N"/>
    <n v="20.3"/>
    <n v="31"/>
    <n v="16.8"/>
    <n v="0"/>
    <n v="133607.065"/>
    <n v="88.847838789999997"/>
    <n v="11870698.972325051"/>
  </r>
  <r>
    <d v="2018-02-23T00:00:00"/>
    <s v="Friday"/>
    <x v="1"/>
    <x v="3"/>
    <n v="8"/>
    <s v="Y"/>
    <s v="N"/>
    <n v="21.2"/>
    <n v="33.5"/>
    <n v="13.4"/>
    <n v="0.2"/>
    <n v="136328.345"/>
    <n v="85.713196379999999"/>
    <n v="11685138.207145391"/>
  </r>
  <r>
    <d v="2018-02-24T00:00:00"/>
    <s v="Saturday"/>
    <x v="1"/>
    <x v="3"/>
    <n v="8"/>
    <s v="Y"/>
    <s v="N"/>
    <n v="22.7"/>
    <n v="31.6"/>
    <n v="4.8"/>
    <n v="0.4"/>
    <n v="119226.435"/>
    <n v="75.07065351"/>
    <n v="8950406.3911175374"/>
  </r>
  <r>
    <d v="2018-02-25T00:00:00"/>
    <s v="Sunday"/>
    <x v="1"/>
    <x v="3"/>
    <n v="9"/>
    <s v="Y"/>
    <s v="N"/>
    <n v="16.2"/>
    <n v="19.8"/>
    <n v="10"/>
    <n v="0"/>
    <n v="96305.07"/>
    <n v="55.999394809999998"/>
    <n v="5393025.637134687"/>
  </r>
  <r>
    <d v="2018-02-26T00:00:00"/>
    <s v="Monday"/>
    <x v="1"/>
    <x v="3"/>
    <n v="9"/>
    <s v="Y"/>
    <s v="N"/>
    <n v="14.3"/>
    <n v="26.5"/>
    <n v="24.3"/>
    <n v="0"/>
    <n v="117952.36500000001"/>
    <n v="76.805514340000002"/>
    <n v="9059392.0614444148"/>
  </r>
  <r>
    <d v="2018-02-27T00:00:00"/>
    <s v="Tuesday"/>
    <x v="1"/>
    <x v="3"/>
    <n v="9"/>
    <s v="Y"/>
    <s v="N"/>
    <n v="14.9"/>
    <n v="31.3"/>
    <n v="24"/>
    <n v="0"/>
    <n v="127894.285"/>
    <n v="73.635400590000003"/>
    <n v="9417546.9091466293"/>
  </r>
  <r>
    <d v="2018-02-28T00:00:00"/>
    <s v="Wednesday"/>
    <x v="1"/>
    <x v="3"/>
    <n v="9"/>
    <s v="Y"/>
    <s v="N"/>
    <n v="20"/>
    <n v="30.9"/>
    <n v="19.600000000000001"/>
    <n v="0"/>
    <n v="123400.17"/>
    <n v="69.092841730000004"/>
    <n v="8526068.4152650945"/>
  </r>
  <r>
    <d v="2018-03-01T00:00:00"/>
    <s v="Thursday"/>
    <x v="2"/>
    <x v="3"/>
    <n v="9"/>
    <s v="Y"/>
    <s v="N"/>
    <n v="16.2"/>
    <n v="20.5"/>
    <n v="17.7"/>
    <n v="0.8"/>
    <n v="117346.26"/>
    <n v="78.60161635"/>
    <n v="9223605.7086273506"/>
  </r>
  <r>
    <d v="2018-03-02T00:00:00"/>
    <s v="Friday"/>
    <x v="2"/>
    <x v="3"/>
    <n v="9"/>
    <s v="Y"/>
    <s v="N"/>
    <n v="14.5"/>
    <n v="22.8"/>
    <n v="19.600000000000001"/>
    <n v="0.4"/>
    <n v="119960.33"/>
    <n v="91.866531140000006"/>
    <n v="11020339.391509676"/>
  </r>
  <r>
    <d v="2018-03-03T00:00:00"/>
    <s v="Saturday"/>
    <x v="2"/>
    <x v="3"/>
    <n v="9"/>
    <s v="Y"/>
    <s v="N"/>
    <n v="13.9"/>
    <n v="32.700000000000003"/>
    <n v="21.8"/>
    <n v="0"/>
    <n v="111096.30499999999"/>
    <n v="80.624052259999999"/>
    <n v="8957034.3002128992"/>
  </r>
  <r>
    <d v="2018-03-04T00:00:00"/>
    <s v="Sunday"/>
    <x v="2"/>
    <x v="3"/>
    <n v="10"/>
    <s v="Y"/>
    <s v="N"/>
    <n v="15.8"/>
    <n v="21"/>
    <n v="22.2"/>
    <n v="0"/>
    <n v="101334.2"/>
    <n v="72.599066879999995"/>
    <n v="7356768.3630312951"/>
  </r>
  <r>
    <d v="2018-03-05T00:00:00"/>
    <s v="Monday"/>
    <x v="2"/>
    <x v="3"/>
    <n v="10"/>
    <s v="Y"/>
    <s v="N"/>
    <n v="14.9"/>
    <n v="21.1"/>
    <n v="16.600000000000001"/>
    <n v="0"/>
    <n v="112527.285"/>
    <n v="70.615557719999998"/>
    <n v="7946176.9889923902"/>
  </r>
  <r>
    <d v="2018-03-06T00:00:00"/>
    <s v="Tuesday"/>
    <x v="2"/>
    <x v="3"/>
    <n v="10"/>
    <s v="Y"/>
    <s v="N"/>
    <n v="12.5"/>
    <n v="27.6"/>
    <n v="22.6"/>
    <n v="0"/>
    <n v="113850.81"/>
    <n v="61.354685359999998"/>
    <n v="6985280.6255311416"/>
  </r>
  <r>
    <d v="2018-03-07T00:00:00"/>
    <s v="Wednesday"/>
    <x v="2"/>
    <x v="3"/>
    <n v="10"/>
    <s v="Y"/>
    <s v="N"/>
    <n v="14.4"/>
    <n v="28.5"/>
    <n v="22.4"/>
    <n v="0"/>
    <n v="122717.5"/>
    <n v="73.26754588"/>
    <n v="8991210.0615289006"/>
  </r>
  <r>
    <d v="2018-03-08T00:00:00"/>
    <s v="Thursday"/>
    <x v="2"/>
    <x v="3"/>
    <n v="10"/>
    <s v="Y"/>
    <s v="N"/>
    <n v="14.9"/>
    <n v="30.5"/>
    <n v="22.1"/>
    <n v="0"/>
    <n v="128732.59"/>
    <n v="94.574270459999994"/>
    <n v="12174790.783676291"/>
  </r>
  <r>
    <d v="2018-03-09T00:00:00"/>
    <s v="Friday"/>
    <x v="2"/>
    <x v="3"/>
    <n v="10"/>
    <s v="Y"/>
    <s v="N"/>
    <n v="14.6"/>
    <n v="28.8"/>
    <n v="21.9"/>
    <n v="0"/>
    <n v="127805.485"/>
    <n v="99.170499149999998"/>
    <n v="12674533.741557838"/>
  </r>
  <r>
    <d v="2018-03-10T00:00:00"/>
    <s v="Saturday"/>
    <x v="2"/>
    <x v="3"/>
    <n v="10"/>
    <s v="Y"/>
    <s v="N"/>
    <n v="14.3"/>
    <n v="35.1"/>
    <n v="21.6"/>
    <n v="0"/>
    <n v="120398.88499999999"/>
    <n v="91.988443200000006"/>
    <n v="11075305.994165832"/>
  </r>
  <r>
    <d v="2018-03-11T00:00:00"/>
    <s v="Sunday"/>
    <x v="2"/>
    <x v="3"/>
    <n v="11"/>
    <s v="Y"/>
    <s v="N"/>
    <n v="17"/>
    <n v="22.8"/>
    <n v="14.3"/>
    <n v="0"/>
    <n v="104486.18"/>
    <n v="74.152652579999994"/>
    <n v="7747927.4049513433"/>
  </r>
  <r>
    <d v="2018-03-12T00:00:00"/>
    <s v="Monday"/>
    <x v="2"/>
    <x v="3"/>
    <n v="11"/>
    <s v="Y"/>
    <s v="Y"/>
    <n v="16.7"/>
    <n v="20.9"/>
    <n v="10.199999999999999"/>
    <n v="0"/>
    <n v="97542.31"/>
    <n v="63.452204719999997"/>
    <n v="6189274.6229817029"/>
  </r>
  <r>
    <d v="2018-03-13T00:00:00"/>
    <s v="Tuesday"/>
    <x v="2"/>
    <x v="3"/>
    <n v="11"/>
    <s v="Y"/>
    <s v="N"/>
    <n v="14.6"/>
    <n v="20.5"/>
    <n v="18.8"/>
    <n v="2.2000000000000002"/>
    <n v="112663.625"/>
    <n v="77.094966779999993"/>
    <n v="8685798.4266893771"/>
  </r>
  <r>
    <d v="2018-03-14T00:00:00"/>
    <s v="Wednesday"/>
    <x v="2"/>
    <x v="3"/>
    <n v="11"/>
    <s v="Y"/>
    <s v="N"/>
    <n v="12.8"/>
    <n v="21.3"/>
    <n v="17.7"/>
    <n v="0"/>
    <n v="114195.35"/>
    <n v="97.281748919999998"/>
    <n v="11109123.366531523"/>
  </r>
  <r>
    <d v="2018-03-15T00:00:00"/>
    <s v="Thursday"/>
    <x v="2"/>
    <x v="3"/>
    <n v="11"/>
    <s v="Y"/>
    <s v="N"/>
    <n v="15.3"/>
    <n v="20.8"/>
    <n v="13.9"/>
    <n v="0"/>
    <n v="116045.27"/>
    <n v="101.6909409"/>
    <n v="11800752.693294544"/>
  </r>
  <r>
    <d v="2018-03-16T00:00:00"/>
    <s v="Friday"/>
    <x v="2"/>
    <x v="3"/>
    <n v="11"/>
    <s v="Y"/>
    <s v="N"/>
    <n v="12.5"/>
    <n v="24.4"/>
    <n v="15"/>
    <n v="0"/>
    <n v="116284.345"/>
    <n v="92.594232239999997"/>
    <n v="10767259.646806283"/>
  </r>
  <r>
    <d v="2018-03-17T00:00:00"/>
    <s v="Saturday"/>
    <x v="2"/>
    <x v="3"/>
    <n v="11"/>
    <s v="Y"/>
    <s v="N"/>
    <n v="15.4"/>
    <n v="32"/>
    <n v="15.1"/>
    <n v="0"/>
    <n v="110715.12"/>
    <n v="75.229994289999993"/>
    <n v="8329097.8454166641"/>
  </r>
  <r>
    <d v="2018-03-18T00:00:00"/>
    <s v="Sunday"/>
    <x v="2"/>
    <x v="3"/>
    <n v="12"/>
    <s v="Y"/>
    <s v="N"/>
    <n v="22.6"/>
    <n v="23.1"/>
    <n v="13.4"/>
    <n v="0"/>
    <n v="97262.705000000002"/>
    <n v="62.872760649999996"/>
    <n v="6115174.7716365578"/>
  </r>
  <r>
    <d v="2018-03-19T00:00:00"/>
    <s v="Monday"/>
    <x v="2"/>
    <x v="3"/>
    <n v="12"/>
    <s v="Y"/>
    <s v="N"/>
    <n v="13.2"/>
    <n v="28"/>
    <n v="17.8"/>
    <n v="0"/>
    <n v="111617.94500000001"/>
    <n v="77.170165359999999"/>
    <n v="8613575.2727933861"/>
  </r>
  <r>
    <d v="2018-03-20T00:00:00"/>
    <s v="Tuesday"/>
    <x v="2"/>
    <x v="3"/>
    <n v="12"/>
    <s v="Y"/>
    <s v="N"/>
    <n v="15.4"/>
    <n v="19.2"/>
    <n v="9.5"/>
    <n v="0.2"/>
    <n v="110794.26"/>
    <n v="72.75516331"/>
    <n v="8060854.4801106006"/>
  </r>
  <r>
    <d v="2018-03-21T00:00:00"/>
    <s v="Wednesday"/>
    <x v="2"/>
    <x v="3"/>
    <n v="12"/>
    <s v="Y"/>
    <s v="N"/>
    <n v="11.2"/>
    <n v="25.1"/>
    <n v="18.3"/>
    <n v="0"/>
    <n v="111254.315"/>
    <n v="71.198345349999997"/>
    <n v="7921123.1410476854"/>
  </r>
  <r>
    <d v="2018-03-22T00:00:00"/>
    <s v="Thursday"/>
    <x v="2"/>
    <x v="3"/>
    <n v="12"/>
    <s v="Y"/>
    <s v="N"/>
    <n v="12.3"/>
    <n v="28.1"/>
    <n v="19"/>
    <n v="0"/>
    <n v="115020.505"/>
    <n v="77.280427599999996"/>
    <n v="8888833.8091679383"/>
  </r>
  <r>
    <d v="2018-03-23T00:00:00"/>
    <s v="Friday"/>
    <x v="2"/>
    <x v="3"/>
    <n v="12"/>
    <s v="Y"/>
    <s v="N"/>
    <n v="15.2"/>
    <n v="29.4"/>
    <n v="18.8"/>
    <n v="0"/>
    <n v="119298.325"/>
    <n v="78.640442410000006"/>
    <n v="9381673.0567719638"/>
  </r>
  <r>
    <d v="2018-03-24T00:00:00"/>
    <s v="Saturday"/>
    <x v="2"/>
    <x v="3"/>
    <n v="12"/>
    <s v="Y"/>
    <s v="N"/>
    <n v="20.2"/>
    <n v="24.2"/>
    <n v="5.4"/>
    <n v="0"/>
    <n v="112312.69500000001"/>
    <n v="71.966619069999993"/>
    <n v="8082764.937790093"/>
  </r>
  <r>
    <d v="2018-03-25T00:00:00"/>
    <s v="Sunday"/>
    <x v="2"/>
    <x v="3"/>
    <n v="13"/>
    <s v="Y"/>
    <s v="N"/>
    <n v="17.8"/>
    <n v="25.4"/>
    <n v="11.6"/>
    <n v="13"/>
    <n v="98918.514999999999"/>
    <n v="40.2567047"/>
    <n v="3982133.4477175204"/>
  </r>
  <r>
    <d v="2018-03-26T00:00:00"/>
    <s v="Monday"/>
    <x v="2"/>
    <x v="3"/>
    <n v="13"/>
    <s v="Y"/>
    <s v="N"/>
    <n v="10.7"/>
    <n v="18.5"/>
    <n v="11.9"/>
    <n v="5.2"/>
    <n v="112488.215"/>
    <n v="70.830680319999999"/>
    <n v="7967616.7964324281"/>
  </r>
  <r>
    <d v="2018-03-27T00:00:00"/>
    <s v="Tuesday"/>
    <x v="2"/>
    <x v="3"/>
    <n v="13"/>
    <s v="Y"/>
    <s v="N"/>
    <n v="9.6"/>
    <n v="22.6"/>
    <n v="14"/>
    <n v="1.2"/>
    <n v="116809.36500000001"/>
    <n v="64.569195899999997"/>
    <n v="7542286.7716396032"/>
  </r>
  <r>
    <d v="2018-03-28T00:00:00"/>
    <s v="Wednesday"/>
    <x v="2"/>
    <x v="3"/>
    <n v="13"/>
    <s v="Y"/>
    <s v="N"/>
    <n v="11.3"/>
    <n v="30.3"/>
    <n v="17.8"/>
    <n v="0"/>
    <n v="117744.005"/>
    <n v="72.111955769999994"/>
    <n v="8490750.4807426594"/>
  </r>
  <r>
    <d v="2018-03-29T00:00:00"/>
    <s v="Thursday"/>
    <x v="2"/>
    <x v="3"/>
    <n v="13"/>
    <s v="N"/>
    <s v="N"/>
    <n v="16.5"/>
    <n v="21.8"/>
    <n v="14.2"/>
    <n v="0"/>
    <n v="116457.26"/>
    <n v="79.365081939999996"/>
    <n v="9242639.9824078828"/>
  </r>
  <r>
    <d v="2018-03-30T00:00:00"/>
    <s v="Friday"/>
    <x v="2"/>
    <x v="3"/>
    <n v="13"/>
    <s v="N"/>
    <s v="Y"/>
    <n v="12.2"/>
    <n v="23.3"/>
    <n v="14.3"/>
    <n v="0"/>
    <n v="97070.345000000001"/>
    <n v="69.452869660000005"/>
    <n v="6741814.0191362333"/>
  </r>
  <r>
    <d v="2018-03-31T00:00:00"/>
    <s v="Saturday"/>
    <x v="2"/>
    <x v="3"/>
    <n v="13"/>
    <s v="N"/>
    <s v="Y"/>
    <n v="13.2"/>
    <n v="22.4"/>
    <n v="16.7"/>
    <n v="0"/>
    <n v="99687.64"/>
    <n v="81.406771699999993"/>
    <n v="8115248.9507917874"/>
  </r>
  <r>
    <d v="2018-04-01T00:00:00"/>
    <s v="Sunday"/>
    <x v="3"/>
    <x v="3"/>
    <n v="14"/>
    <s v="N"/>
    <s v="Y"/>
    <n v="13"/>
    <n v="27.7"/>
    <n v="11"/>
    <n v="0"/>
    <n v="98817.03"/>
    <n v="73.967841899999996"/>
    <n v="7309282.4520675568"/>
  </r>
  <r>
    <d v="2018-04-02T00:00:00"/>
    <s v="Monday"/>
    <x v="3"/>
    <x v="3"/>
    <n v="14"/>
    <s v="N"/>
    <s v="Y"/>
    <n v="14.9"/>
    <n v="20.9"/>
    <n v="14.4"/>
    <n v="0"/>
    <n v="98258.25"/>
    <n v="62.410101240000003"/>
    <n v="6132307.3301652307"/>
  </r>
  <r>
    <d v="2018-04-03T00:00:00"/>
    <s v="Tuesday"/>
    <x v="3"/>
    <x v="3"/>
    <n v="14"/>
    <s v="N"/>
    <s v="N"/>
    <n v="13.4"/>
    <n v="19.8"/>
    <n v="13.9"/>
    <n v="0"/>
    <n v="113381.53"/>
    <n v="80.110737060000005"/>
    <n v="9083077.9372905027"/>
  </r>
  <r>
    <d v="2018-04-04T00:00:00"/>
    <s v="Wednesday"/>
    <x v="3"/>
    <x v="3"/>
    <n v="14"/>
    <s v="N"/>
    <s v="N"/>
    <n v="13.3"/>
    <n v="20.6"/>
    <n v="16.600000000000001"/>
    <n v="0"/>
    <n v="115974.61"/>
    <n v="90.073740799999996"/>
    <n v="10446266.960521087"/>
  </r>
  <r>
    <d v="2018-04-05T00:00:00"/>
    <s v="Thursday"/>
    <x v="3"/>
    <x v="3"/>
    <n v="14"/>
    <s v="N"/>
    <s v="N"/>
    <n v="13.3"/>
    <n v="18.7"/>
    <n v="9"/>
    <n v="0"/>
    <n v="117551.69500000001"/>
    <n v="86.891929590000004"/>
    <n v="10214293.605125155"/>
  </r>
  <r>
    <d v="2018-04-06T00:00:00"/>
    <s v="Friday"/>
    <x v="3"/>
    <x v="3"/>
    <n v="14"/>
    <s v="N"/>
    <s v="N"/>
    <n v="13.8"/>
    <n v="21.2"/>
    <n v="14.8"/>
    <n v="0"/>
    <n v="115979.07"/>
    <n v="85.687904610000004"/>
    <n v="9938003.4869165141"/>
  </r>
  <r>
    <d v="2018-04-07T00:00:00"/>
    <s v="Saturday"/>
    <x v="3"/>
    <x v="3"/>
    <n v="14"/>
    <s v="N"/>
    <s v="N"/>
    <n v="9.8000000000000007"/>
    <n v="21.6"/>
    <n v="16"/>
    <n v="0"/>
    <n v="105938.47500000001"/>
    <n v="84.8974312"/>
    <n v="8993904.3927454203"/>
  </r>
  <r>
    <d v="2018-04-08T00:00:00"/>
    <s v="Sunday"/>
    <x v="3"/>
    <x v="3"/>
    <n v="15"/>
    <s v="N"/>
    <s v="N"/>
    <n v="11.8"/>
    <n v="29.9"/>
    <n v="14.7"/>
    <n v="0"/>
    <n v="100571.16499999999"/>
    <n v="58.238721519999999"/>
    <n v="5857136.07137697"/>
  </r>
  <r>
    <d v="2018-04-09T00:00:00"/>
    <s v="Monday"/>
    <x v="3"/>
    <x v="3"/>
    <n v="15"/>
    <s v="N"/>
    <s v="N"/>
    <n v="15.9"/>
    <n v="25.7"/>
    <n v="13.6"/>
    <n v="0"/>
    <n v="118702.925"/>
    <n v="91.693644509999999"/>
    <n v="10884303.807247192"/>
  </r>
  <r>
    <d v="2018-04-10T00:00:00"/>
    <s v="Tuesday"/>
    <x v="3"/>
    <x v="3"/>
    <n v="15"/>
    <s v="N"/>
    <s v="N"/>
    <n v="14.8"/>
    <n v="28.8"/>
    <n v="5.9"/>
    <n v="0"/>
    <n v="122423.01"/>
    <n v="76.333648019999998"/>
    <n v="9344994.9548889399"/>
  </r>
  <r>
    <d v="2018-04-11T00:00:00"/>
    <s v="Wednesday"/>
    <x v="3"/>
    <x v="3"/>
    <n v="15"/>
    <s v="N"/>
    <s v="N"/>
    <n v="18.100000000000001"/>
    <n v="27.3"/>
    <n v="10.9"/>
    <n v="0"/>
    <n v="121944.995"/>
    <n v="75.040945059999999"/>
    <n v="9150867.6701369733"/>
  </r>
  <r>
    <d v="2018-04-12T00:00:00"/>
    <s v="Thursday"/>
    <x v="3"/>
    <x v="3"/>
    <n v="15"/>
    <s v="N"/>
    <s v="N"/>
    <n v="15.9"/>
    <n v="26.5"/>
    <n v="7.4"/>
    <n v="0"/>
    <n v="119876.63"/>
    <n v="77.714523709999995"/>
    <n v="9316155.2044098973"/>
  </r>
  <r>
    <d v="2018-04-13T00:00:00"/>
    <s v="Friday"/>
    <x v="3"/>
    <x v="3"/>
    <n v="15"/>
    <s v="N"/>
    <s v="N"/>
    <n v="11.9"/>
    <n v="25.9"/>
    <n v="14.4"/>
    <n v="0"/>
    <n v="113609.76"/>
    <n v="69.763201089999995"/>
    <n v="7925780.5326666376"/>
  </r>
  <r>
    <d v="2018-04-14T00:00:00"/>
    <s v="Saturday"/>
    <x v="3"/>
    <x v="3"/>
    <n v="15"/>
    <s v="N"/>
    <s v="N"/>
    <n v="13.5"/>
    <n v="16.100000000000001"/>
    <n v="3.1"/>
    <n v="0"/>
    <n v="105135.30499999999"/>
    <n v="37.741398410000002"/>
    <n v="3967953.4329618649"/>
  </r>
  <r>
    <d v="2018-04-15T00:00:00"/>
    <s v="Sunday"/>
    <x v="3"/>
    <x v="3"/>
    <n v="16"/>
    <s v="N"/>
    <s v="N"/>
    <n v="9.6999999999999993"/>
    <n v="19.100000000000001"/>
    <n v="4.9000000000000004"/>
    <n v="12.2"/>
    <n v="104123.39"/>
    <n v="31.682325389999999"/>
    <n v="3298871.122689872"/>
  </r>
  <r>
    <d v="2018-04-16T00:00:00"/>
    <s v="Monday"/>
    <x v="3"/>
    <x v="3"/>
    <n v="16"/>
    <s v="N"/>
    <s v="N"/>
    <n v="13.1"/>
    <n v="21"/>
    <n v="7.1"/>
    <n v="3"/>
    <n v="115694.64"/>
    <n v="69.360932570000003"/>
    <n v="8024688.1237504249"/>
  </r>
  <r>
    <d v="2018-04-17T00:00:00"/>
    <s v="Tuesday"/>
    <x v="3"/>
    <x v="3"/>
    <n v="16"/>
    <s v="Y"/>
    <s v="N"/>
    <n v="13.2"/>
    <n v="16.600000000000001"/>
    <n v="8.9"/>
    <n v="0.6"/>
    <n v="121092.855"/>
    <n v="86.534392859999997"/>
    <n v="10478696.687109014"/>
  </r>
  <r>
    <d v="2018-04-18T00:00:00"/>
    <s v="Wednesday"/>
    <x v="3"/>
    <x v="3"/>
    <n v="16"/>
    <s v="Y"/>
    <s v="N"/>
    <n v="6.2"/>
    <n v="19.399999999999999"/>
    <n v="14.2"/>
    <n v="0"/>
    <n v="120784.875"/>
    <n v="82.879097999999999"/>
    <n v="10010541.49204275"/>
  </r>
  <r>
    <d v="2018-04-19T00:00:00"/>
    <s v="Thursday"/>
    <x v="3"/>
    <x v="3"/>
    <n v="16"/>
    <s v="Y"/>
    <s v="N"/>
    <n v="11"/>
    <n v="22.3"/>
    <n v="13"/>
    <n v="0"/>
    <n v="120448.935"/>
    <n v="93.533142819999995"/>
    <n v="11265967.439871896"/>
  </r>
  <r>
    <d v="2018-04-20T00:00:00"/>
    <s v="Friday"/>
    <x v="3"/>
    <x v="3"/>
    <n v="16"/>
    <s v="Y"/>
    <s v="N"/>
    <n v="8.9"/>
    <n v="20.2"/>
    <n v="13.7"/>
    <n v="0"/>
    <n v="118324.09"/>
    <n v="95.73201718"/>
    <n v="11327403.816687865"/>
  </r>
  <r>
    <d v="2018-04-21T00:00:00"/>
    <s v="Saturday"/>
    <x v="3"/>
    <x v="3"/>
    <n v="16"/>
    <s v="Y"/>
    <s v="N"/>
    <n v="11.9"/>
    <n v="22.8"/>
    <n v="11.3"/>
    <n v="0"/>
    <n v="107479.26"/>
    <n v="74.439689259999994"/>
    <n v="8000722.7162947468"/>
  </r>
  <r>
    <d v="2018-04-22T00:00:00"/>
    <s v="Sunday"/>
    <x v="3"/>
    <x v="3"/>
    <n v="17"/>
    <s v="Y"/>
    <s v="N"/>
    <n v="11.2"/>
    <n v="20.399999999999999"/>
    <n v="12.6"/>
    <n v="0"/>
    <n v="103662.05"/>
    <n v="76.318245149999996"/>
    <n v="7911305.7446515569"/>
  </r>
  <r>
    <d v="2018-04-23T00:00:00"/>
    <s v="Monday"/>
    <x v="3"/>
    <x v="3"/>
    <n v="17"/>
    <s v="Y"/>
    <s v="N"/>
    <n v="11.9"/>
    <n v="26.9"/>
    <n v="13"/>
    <n v="0"/>
    <n v="117799.97"/>
    <n v="72.740947320000004"/>
    <n v="8568881.412067581"/>
  </r>
  <r>
    <d v="2018-04-24T00:00:00"/>
    <s v="Tuesday"/>
    <x v="3"/>
    <x v="3"/>
    <n v="17"/>
    <s v="Y"/>
    <s v="N"/>
    <n v="13.7"/>
    <n v="24.6"/>
    <n v="5.2"/>
    <n v="0"/>
    <n v="117642.645"/>
    <n v="88.090941540000003"/>
    <n v="10363251.363305975"/>
  </r>
  <r>
    <d v="2018-04-25T00:00:00"/>
    <s v="Wednesday"/>
    <x v="3"/>
    <x v="3"/>
    <n v="17"/>
    <s v="Y"/>
    <s v="Y"/>
    <n v="15.7"/>
    <n v="20.100000000000001"/>
    <n v="7.7"/>
    <n v="0.6"/>
    <n v="106654.955"/>
    <n v="77.461866439999994"/>
    <n v="8261691.8793742098"/>
  </r>
  <r>
    <d v="2018-04-26T00:00:00"/>
    <s v="Thursday"/>
    <x v="3"/>
    <x v="3"/>
    <n v="17"/>
    <s v="Y"/>
    <s v="N"/>
    <n v="11.9"/>
    <n v="17.5"/>
    <n v="7.9"/>
    <n v="0"/>
    <n v="117617.51"/>
    <n v="82.433491849999996"/>
    <n v="9695622.0520022921"/>
  </r>
  <r>
    <d v="2018-04-27T00:00:00"/>
    <s v="Friday"/>
    <x v="3"/>
    <x v="3"/>
    <n v="17"/>
    <s v="Y"/>
    <s v="N"/>
    <n v="11.6"/>
    <n v="17.8"/>
    <n v="8.8000000000000007"/>
    <n v="0"/>
    <n v="119079.465"/>
    <n v="78.214854180000003"/>
    <n v="9313782.9908074141"/>
  </r>
  <r>
    <d v="2018-04-28T00:00:00"/>
    <s v="Saturday"/>
    <x v="3"/>
    <x v="3"/>
    <n v="17"/>
    <s v="Y"/>
    <s v="N"/>
    <n v="7.7"/>
    <n v="18.3"/>
    <n v="11.7"/>
    <n v="0"/>
    <n v="108613.38"/>
    <n v="70.000391410000006"/>
    <n v="7602979.1123630665"/>
  </r>
  <r>
    <d v="2018-04-29T00:00:00"/>
    <s v="Sunday"/>
    <x v="3"/>
    <x v="3"/>
    <n v="18"/>
    <s v="Y"/>
    <s v="N"/>
    <n v="10.5"/>
    <n v="18"/>
    <n v="9.6"/>
    <n v="0"/>
    <n v="105277.715"/>
    <n v="64.158974720000003"/>
    <n v="6754510.2552643651"/>
  </r>
  <r>
    <d v="2018-04-30T00:00:00"/>
    <s v="Monday"/>
    <x v="3"/>
    <x v="3"/>
    <n v="18"/>
    <s v="Y"/>
    <s v="N"/>
    <n v="8.8000000000000007"/>
    <n v="19.600000000000001"/>
    <n v="12.3"/>
    <n v="0"/>
    <n v="121551.685"/>
    <n v="77.969150560000003"/>
    <n v="9477281.6285866946"/>
  </r>
  <r>
    <d v="2018-05-01T00:00:00"/>
    <s v="Tuesday"/>
    <x v="4"/>
    <x v="3"/>
    <n v="18"/>
    <s v="Y"/>
    <s v="N"/>
    <n v="7.2"/>
    <n v="23.4"/>
    <n v="12.3"/>
    <n v="0"/>
    <n v="122642.235"/>
    <n v="73.974820219999998"/>
    <n v="9072437.2855039909"/>
  </r>
  <r>
    <d v="2018-05-02T00:00:00"/>
    <s v="Wednesday"/>
    <x v="4"/>
    <x v="3"/>
    <n v="18"/>
    <s v="Y"/>
    <s v="N"/>
    <n v="10.199999999999999"/>
    <n v="23.2"/>
    <n v="7.2"/>
    <n v="0"/>
    <n v="118716.595"/>
    <n v="67.274902339999997"/>
    <n v="7986647.334762332"/>
  </r>
  <r>
    <d v="2018-05-03T00:00:00"/>
    <s v="Thursday"/>
    <x v="4"/>
    <x v="3"/>
    <n v="18"/>
    <s v="Y"/>
    <s v="N"/>
    <n v="14.5"/>
    <n v="24.4"/>
    <n v="4.4000000000000004"/>
    <n v="0"/>
    <n v="117357.83500000001"/>
    <n v="52.768311670000003"/>
    <n v="6192774.8141964348"/>
  </r>
  <r>
    <d v="2018-05-04T00:00:00"/>
    <s v="Friday"/>
    <x v="4"/>
    <x v="3"/>
    <n v="18"/>
    <s v="Y"/>
    <s v="N"/>
    <n v="11.5"/>
    <n v="17.2"/>
    <n v="7.8"/>
    <n v="6.2"/>
    <n v="116870.46"/>
    <n v="54.639355999999999"/>
    <n v="6385726.6698237602"/>
  </r>
  <r>
    <d v="2018-05-05T00:00:00"/>
    <s v="Saturday"/>
    <x v="4"/>
    <x v="3"/>
    <n v="18"/>
    <s v="Y"/>
    <s v="N"/>
    <n v="12.1"/>
    <n v="21.6"/>
    <n v="6.5"/>
    <n v="2.6"/>
    <n v="106892.995"/>
    <n v="58.574885250000001"/>
    <n v="6261244.916153824"/>
  </r>
  <r>
    <d v="2018-05-06T00:00:00"/>
    <s v="Sunday"/>
    <x v="4"/>
    <x v="3"/>
    <n v="19"/>
    <s v="Y"/>
    <s v="N"/>
    <n v="9.9"/>
    <n v="21.7"/>
    <n v="11"/>
    <n v="0"/>
    <n v="105840.39"/>
    <n v="61.89517764"/>
    <n v="6551009.7405368797"/>
  </r>
  <r>
    <d v="2018-05-07T00:00:00"/>
    <s v="Monday"/>
    <x v="4"/>
    <x v="3"/>
    <n v="19"/>
    <s v="Y"/>
    <s v="N"/>
    <n v="12"/>
    <n v="19.5"/>
    <n v="6.2"/>
    <n v="0"/>
    <n v="118254.55499999999"/>
    <n v="49.41762224"/>
    <n v="5843858.9271493033"/>
  </r>
  <r>
    <d v="2018-05-08T00:00:00"/>
    <s v="Tuesday"/>
    <x v="4"/>
    <x v="3"/>
    <n v="19"/>
    <s v="Y"/>
    <s v="N"/>
    <n v="13.4"/>
    <n v="17.899999999999999"/>
    <n v="10.6"/>
    <n v="0.2"/>
    <n v="122876.86500000001"/>
    <n v="101.2917412"/>
    <n v="12446411.609047338"/>
  </r>
  <r>
    <d v="2018-05-09T00:00:00"/>
    <s v="Wednesday"/>
    <x v="4"/>
    <x v="3"/>
    <n v="19"/>
    <s v="Y"/>
    <s v="N"/>
    <n v="8"/>
    <n v="18.399999999999999"/>
    <n v="7.5"/>
    <n v="0"/>
    <n v="122721.46"/>
    <n v="127.59078030000001"/>
    <n v="15658126.840955239"/>
  </r>
  <r>
    <d v="2018-05-10T00:00:00"/>
    <s v="Thursday"/>
    <x v="4"/>
    <x v="3"/>
    <n v="19"/>
    <s v="Y"/>
    <s v="N"/>
    <n v="9"/>
    <n v="12.8"/>
    <n v="8.5"/>
    <n v="8"/>
    <n v="128518.505"/>
    <n v="62.881023409999997"/>
    <n v="8081375.1215232024"/>
  </r>
  <r>
    <d v="2018-05-11T00:00:00"/>
    <s v="Friday"/>
    <x v="4"/>
    <x v="3"/>
    <n v="19"/>
    <s v="Y"/>
    <s v="N"/>
    <n v="7.4"/>
    <n v="15.1"/>
    <n v="3.7"/>
    <n v="18.600000000000001"/>
    <n v="133467.37"/>
    <n v="63.673069720000001"/>
    <n v="8498277.1553550363"/>
  </r>
  <r>
    <d v="2018-05-12T00:00:00"/>
    <s v="Saturday"/>
    <x v="4"/>
    <x v="3"/>
    <n v="19"/>
    <s v="Y"/>
    <s v="N"/>
    <n v="11"/>
    <n v="16.899999999999999"/>
    <n v="9"/>
    <n v="8.4"/>
    <n v="111273.755"/>
    <n v="62.662214910000003"/>
    <n v="6972659.9496526876"/>
  </r>
  <r>
    <d v="2018-05-13T00:00:00"/>
    <s v="Sunday"/>
    <x v="4"/>
    <x v="3"/>
    <n v="20"/>
    <s v="Y"/>
    <s v="N"/>
    <n v="13"/>
    <n v="16.2"/>
    <n v="10.8"/>
    <n v="4"/>
    <n v="108729.71"/>
    <n v="65.510003979999993"/>
    <n v="7122883.7348442459"/>
  </r>
  <r>
    <d v="2018-05-14T00:00:00"/>
    <s v="Monday"/>
    <x v="4"/>
    <x v="3"/>
    <n v="20"/>
    <s v="Y"/>
    <s v="N"/>
    <n v="6.8"/>
    <n v="15.9"/>
    <n v="8.1999999999999993"/>
    <n v="0"/>
    <n v="129885.955"/>
    <n v="111.6666324"/>
    <n v="14503927.190907942"/>
  </r>
  <r>
    <d v="2018-05-15T00:00:00"/>
    <s v="Tuesday"/>
    <x v="4"/>
    <x v="3"/>
    <n v="20"/>
    <s v="Y"/>
    <s v="N"/>
    <n v="8.9"/>
    <n v="14.6"/>
    <n v="4.5999999999999996"/>
    <n v="0"/>
    <n v="131900.51999999999"/>
    <n v="97.880329009999997"/>
    <n v="12910466.294190085"/>
  </r>
  <r>
    <d v="2018-05-16T00:00:00"/>
    <s v="Wednesday"/>
    <x v="4"/>
    <x v="3"/>
    <n v="20"/>
    <s v="Y"/>
    <s v="N"/>
    <n v="9.4"/>
    <n v="14.3"/>
    <n v="7.6"/>
    <n v="2"/>
    <n v="133399.23000000001"/>
    <n v="124.0856314"/>
    <n v="16552927.682823824"/>
  </r>
  <r>
    <d v="2018-05-17T00:00:00"/>
    <s v="Thursday"/>
    <x v="4"/>
    <x v="3"/>
    <n v="20"/>
    <s v="Y"/>
    <s v="N"/>
    <n v="11.7"/>
    <n v="15"/>
    <n v="6.9"/>
    <n v="0"/>
    <n v="131757.155"/>
    <n v="108.95155010000001"/>
    <n v="14355146.274015967"/>
  </r>
  <r>
    <d v="2018-05-18T00:00:00"/>
    <s v="Friday"/>
    <x v="4"/>
    <x v="3"/>
    <n v="20"/>
    <s v="Y"/>
    <s v="N"/>
    <n v="12.3"/>
    <n v="17.7"/>
    <n v="8"/>
    <n v="0.2"/>
    <n v="127353.575"/>
    <n v="96.161656390000005"/>
    <n v="12246530.719188094"/>
  </r>
  <r>
    <d v="2018-05-19T00:00:00"/>
    <s v="Saturday"/>
    <x v="4"/>
    <x v="3"/>
    <n v="20"/>
    <s v="Y"/>
    <s v="N"/>
    <n v="10.6"/>
    <n v="15.5"/>
    <n v="6.5"/>
    <n v="2.6"/>
    <n v="119262.145"/>
    <n v="93.623434770000003"/>
    <n v="11165731.652937783"/>
  </r>
  <r>
    <d v="2018-05-20T00:00:00"/>
    <s v="Sunday"/>
    <x v="4"/>
    <x v="3"/>
    <n v="21"/>
    <s v="Y"/>
    <s v="N"/>
    <n v="11.8"/>
    <n v="16.2"/>
    <n v="1.7"/>
    <n v="0"/>
    <n v="112349.26"/>
    <n v="78.280735460000002"/>
    <n v="8794782.7011867594"/>
  </r>
  <r>
    <d v="2018-05-21T00:00:00"/>
    <s v="Monday"/>
    <x v="4"/>
    <x v="3"/>
    <n v="21"/>
    <s v="Y"/>
    <s v="N"/>
    <n v="12.6"/>
    <n v="16.7"/>
    <n v="5"/>
    <n v="2.4"/>
    <n v="124046.80499999999"/>
    <n v="82.722971250000001"/>
    <n v="10261520.283669356"/>
  </r>
  <r>
    <d v="2018-05-22T00:00:00"/>
    <s v="Tuesday"/>
    <x v="4"/>
    <x v="3"/>
    <n v="21"/>
    <s v="Y"/>
    <s v="N"/>
    <n v="13"/>
    <n v="17"/>
    <n v="3.6"/>
    <n v="0"/>
    <n v="126922.995"/>
    <n v="91.621182129999994"/>
    <n v="11628834.841380078"/>
  </r>
  <r>
    <d v="2018-05-23T00:00:00"/>
    <s v="Wednesday"/>
    <x v="4"/>
    <x v="3"/>
    <n v="21"/>
    <s v="Y"/>
    <s v="N"/>
    <n v="11.8"/>
    <n v="15.3"/>
    <n v="6.5"/>
    <n v="4.5999999999999996"/>
    <n v="129352.83"/>
    <n v="118.6907459"/>
    <n v="15352983.876975896"/>
  </r>
  <r>
    <d v="2018-05-24T00:00:00"/>
    <s v="Thursday"/>
    <x v="4"/>
    <x v="3"/>
    <n v="21"/>
    <s v="Y"/>
    <s v="N"/>
    <n v="12.9"/>
    <n v="16.100000000000001"/>
    <n v="5.0999999999999996"/>
    <n v="0"/>
    <n v="129553.94"/>
    <n v="99.488060959999999"/>
    <n v="12889070.280328183"/>
  </r>
  <r>
    <d v="2018-05-25T00:00:00"/>
    <s v="Friday"/>
    <x v="4"/>
    <x v="3"/>
    <n v="21"/>
    <s v="Y"/>
    <s v="N"/>
    <n v="9.4"/>
    <n v="14.9"/>
    <n v="9.5"/>
    <n v="0"/>
    <n v="127957.57"/>
    <n v="92.989529200000007"/>
    <n v="11898714.191876046"/>
  </r>
  <r>
    <d v="2018-05-26T00:00:00"/>
    <s v="Saturday"/>
    <x v="4"/>
    <x v="3"/>
    <n v="21"/>
    <s v="Y"/>
    <s v="N"/>
    <n v="5.2"/>
    <n v="20.5"/>
    <n v="9.9"/>
    <n v="0"/>
    <n v="115384.08500000001"/>
    <n v="74.746741069999999"/>
    <n v="8624584.325093871"/>
  </r>
  <r>
    <d v="2018-05-27T00:00:00"/>
    <s v="Sunday"/>
    <x v="4"/>
    <x v="3"/>
    <n v="22"/>
    <s v="Y"/>
    <s v="N"/>
    <n v="7.3"/>
    <n v="20.7"/>
    <n v="8"/>
    <n v="0"/>
    <n v="106044.51"/>
    <n v="54.187031419999997"/>
    <n v="5746237.1952885035"/>
  </r>
  <r>
    <d v="2018-05-28T00:00:00"/>
    <s v="Monday"/>
    <x v="4"/>
    <x v="3"/>
    <n v="22"/>
    <s v="Y"/>
    <s v="N"/>
    <n v="12.9"/>
    <n v="20.5"/>
    <n v="6"/>
    <n v="0"/>
    <n v="119360.265"/>
    <n v="70.171557399999998"/>
    <n v="8375695.6867267108"/>
  </r>
  <r>
    <d v="2018-05-29T00:00:00"/>
    <s v="Tuesday"/>
    <x v="4"/>
    <x v="3"/>
    <n v="22"/>
    <s v="Y"/>
    <s v="N"/>
    <n v="13.7"/>
    <n v="17.899999999999999"/>
    <n v="8.1"/>
    <n v="0.8"/>
    <n v="123142.76"/>
    <n v="81.978399519999996"/>
    <n v="10095046.377275474"/>
  </r>
  <r>
    <d v="2018-05-30T00:00:00"/>
    <s v="Wednesday"/>
    <x v="4"/>
    <x v="3"/>
    <n v="22"/>
    <s v="Y"/>
    <s v="N"/>
    <n v="7.7"/>
    <n v="15.1"/>
    <n v="7.9"/>
    <n v="0"/>
    <n v="127830.62"/>
    <n v="82.535944020000002"/>
    <n v="10550620.896361893"/>
  </r>
  <r>
    <d v="2018-05-31T00:00:00"/>
    <s v="Thursday"/>
    <x v="4"/>
    <x v="3"/>
    <n v="22"/>
    <s v="Y"/>
    <s v="N"/>
    <n v="9.6"/>
    <n v="14.8"/>
    <n v="7.6"/>
    <n v="5"/>
    <n v="131159.94500000001"/>
    <n v="90.357837750000002"/>
    <n v="11851329.029608924"/>
  </r>
  <r>
    <d v="2018-06-01T00:00:00"/>
    <s v="Friday"/>
    <x v="5"/>
    <x v="3"/>
    <n v="22"/>
    <s v="Y"/>
    <s v="N"/>
    <n v="4.0999999999999996"/>
    <n v="13.3"/>
    <n v="9.6"/>
    <n v="0"/>
    <n v="135864.065"/>
    <n v="101.4128802"/>
    <n v="13778366.147330014"/>
  </r>
  <r>
    <d v="2018-06-02T00:00:00"/>
    <s v="Saturday"/>
    <x v="5"/>
    <x v="3"/>
    <n v="22"/>
    <s v="Y"/>
    <s v="N"/>
    <n v="3.5"/>
    <n v="13.6"/>
    <n v="9.6"/>
    <n v="0.2"/>
    <n v="123226.075"/>
    <n v="99.853479250000007"/>
    <n v="12304552.323071444"/>
  </r>
  <r>
    <d v="2018-06-03T00:00:00"/>
    <s v="Sunday"/>
    <x v="5"/>
    <x v="3"/>
    <n v="23"/>
    <s v="Y"/>
    <s v="N"/>
    <n v="4.3"/>
    <n v="13.8"/>
    <n v="8.5"/>
    <n v="0"/>
    <n v="121177.58500000001"/>
    <n v="91.043729630000001"/>
    <n v="11032459.285956344"/>
  </r>
  <r>
    <d v="2018-06-04T00:00:00"/>
    <s v="Monday"/>
    <x v="5"/>
    <x v="3"/>
    <n v="23"/>
    <s v="Y"/>
    <s v="N"/>
    <n v="4.5"/>
    <n v="14.4"/>
    <n v="9.3000000000000007"/>
    <n v="0"/>
    <n v="135385.41"/>
    <n v="120.25203740000001"/>
    <n v="16280371.386734335"/>
  </r>
  <r>
    <d v="2018-06-05T00:00:00"/>
    <s v="Tuesday"/>
    <x v="5"/>
    <x v="3"/>
    <n v="23"/>
    <s v="Y"/>
    <s v="N"/>
    <n v="7.5"/>
    <n v="15"/>
    <n v="8.8000000000000007"/>
    <n v="1.6"/>
    <n v="132975.13"/>
    <n v="105.8039052"/>
    <n v="14069288.048477678"/>
  </r>
  <r>
    <d v="2018-06-06T00:00:00"/>
    <s v="Wednesday"/>
    <x v="5"/>
    <x v="3"/>
    <n v="23"/>
    <s v="Y"/>
    <s v="N"/>
    <n v="5.6"/>
    <n v="19.100000000000001"/>
    <n v="9.4"/>
    <n v="0.4"/>
    <n v="132038.42499999999"/>
    <n v="106.2306746"/>
    <n v="14026530.960871505"/>
  </r>
  <r>
    <d v="2018-06-07T00:00:00"/>
    <s v="Thursday"/>
    <x v="5"/>
    <x v="3"/>
    <n v="23"/>
    <s v="Y"/>
    <s v="N"/>
    <n v="7.7"/>
    <n v="17.8"/>
    <n v="5.7"/>
    <n v="0.2"/>
    <n v="128577.63"/>
    <n v="87.710791130000004"/>
    <n v="11277645.648920422"/>
  </r>
  <r>
    <d v="2018-06-08T00:00:00"/>
    <s v="Friday"/>
    <x v="5"/>
    <x v="3"/>
    <n v="23"/>
    <s v="Y"/>
    <s v="N"/>
    <n v="12.4"/>
    <n v="13.6"/>
    <n v="3.3"/>
    <n v="0.6"/>
    <n v="129910.015"/>
    <n v="130.0827333"/>
    <n v="16899049.834243998"/>
  </r>
  <r>
    <d v="2018-06-09T00:00:00"/>
    <s v="Saturday"/>
    <x v="5"/>
    <x v="3"/>
    <n v="23"/>
    <s v="Y"/>
    <s v="N"/>
    <n v="11.3"/>
    <n v="15.6"/>
    <n v="8"/>
    <n v="3"/>
    <n v="120232.19500000001"/>
    <n v="110.6732404"/>
    <n v="13306486.621054679"/>
  </r>
  <r>
    <d v="2018-06-10T00:00:00"/>
    <s v="Sunday"/>
    <x v="5"/>
    <x v="3"/>
    <n v="24"/>
    <s v="Y"/>
    <s v="N"/>
    <n v="4.0999999999999996"/>
    <n v="15.3"/>
    <n v="9.3000000000000007"/>
    <n v="0"/>
    <n v="117037.86500000001"/>
    <n v="75.51946753"/>
    <n v="8838637.2456480246"/>
  </r>
  <r>
    <d v="2018-06-11T00:00:00"/>
    <s v="Monday"/>
    <x v="5"/>
    <x v="3"/>
    <n v="24"/>
    <s v="Y"/>
    <s v="Y"/>
    <n v="5.3"/>
    <n v="17.600000000000001"/>
    <n v="8.9"/>
    <n v="0.2"/>
    <n v="113420.985"/>
    <n v="56.39994652"/>
    <n v="6396937.4882457219"/>
  </r>
  <r>
    <d v="2018-06-12T00:00:00"/>
    <s v="Tuesday"/>
    <x v="5"/>
    <x v="3"/>
    <n v="24"/>
    <s v="Y"/>
    <s v="N"/>
    <n v="7.9"/>
    <n v="16.600000000000001"/>
    <n v="6.7"/>
    <n v="0.4"/>
    <n v="127261.295"/>
    <n v="78.294416310000003"/>
    <n v="9963848.8108797222"/>
  </r>
  <r>
    <d v="2018-06-13T00:00:00"/>
    <s v="Wednesday"/>
    <x v="5"/>
    <x v="3"/>
    <n v="24"/>
    <s v="Y"/>
    <s v="N"/>
    <n v="9.5"/>
    <n v="14.1"/>
    <n v="7.1"/>
    <n v="0"/>
    <n v="131574.60500000001"/>
    <n v="84.579532720000003"/>
    <n v="11128518.608718578"/>
  </r>
  <r>
    <d v="2018-06-14T00:00:00"/>
    <s v="Thursday"/>
    <x v="5"/>
    <x v="3"/>
    <n v="24"/>
    <s v="Y"/>
    <s v="N"/>
    <n v="8.6"/>
    <n v="14.5"/>
    <n v="7.8"/>
    <n v="5.6"/>
    <n v="130544.485"/>
    <n v="72.49179642"/>
    <n v="9463404.2303737439"/>
  </r>
  <r>
    <d v="2018-06-15T00:00:00"/>
    <s v="Friday"/>
    <x v="5"/>
    <x v="3"/>
    <n v="24"/>
    <s v="Y"/>
    <s v="N"/>
    <n v="9.6"/>
    <n v="14"/>
    <n v="4.4000000000000004"/>
    <n v="4.5999999999999996"/>
    <n v="133009.01"/>
    <n v="74.905585810000005"/>
    <n v="9963117.8120581489"/>
  </r>
  <r>
    <d v="2018-06-16T00:00:00"/>
    <s v="Saturday"/>
    <x v="5"/>
    <x v="3"/>
    <n v="24"/>
    <s v="Y"/>
    <s v="N"/>
    <n v="6.9"/>
    <n v="13.1"/>
    <n v="7.1"/>
    <n v="2.2000000000000002"/>
    <n v="124351.235"/>
    <n v="81.800766879999998"/>
    <n v="10172026.385475097"/>
  </r>
  <r>
    <d v="2018-06-17T00:00:00"/>
    <s v="Sunday"/>
    <x v="5"/>
    <x v="3"/>
    <n v="25"/>
    <s v="Y"/>
    <s v="N"/>
    <n v="8"/>
    <n v="13.1"/>
    <n v="5.0999999999999996"/>
    <n v="15.6"/>
    <n v="120785.595"/>
    <n v="62.272671549999998"/>
    <n v="7521641.6854063217"/>
  </r>
  <r>
    <d v="2018-06-18T00:00:00"/>
    <s v="Monday"/>
    <x v="5"/>
    <x v="3"/>
    <n v="25"/>
    <s v="Y"/>
    <s v="N"/>
    <n v="9.5"/>
    <n v="12"/>
    <n v="5.9"/>
    <n v="7.2"/>
    <n v="138518.73499999999"/>
    <n v="112.5014975"/>
    <n v="15583565.119305661"/>
  </r>
  <r>
    <d v="2018-06-19T00:00:00"/>
    <s v="Tuesday"/>
    <x v="5"/>
    <x v="3"/>
    <n v="25"/>
    <s v="Y"/>
    <s v="N"/>
    <n v="3"/>
    <n v="14.5"/>
    <n v="9"/>
    <n v="0.4"/>
    <n v="143830.12"/>
    <n v="110.05619040000001"/>
    <n v="15829395.071974847"/>
  </r>
  <r>
    <d v="2018-06-20T00:00:00"/>
    <s v="Wednesday"/>
    <x v="5"/>
    <x v="3"/>
    <n v="25"/>
    <s v="Y"/>
    <s v="N"/>
    <n v="4.3"/>
    <n v="15.3"/>
    <n v="8"/>
    <n v="0.2"/>
    <n v="141305.88"/>
    <n v="91.289341919999998"/>
    <n v="12899720.794626489"/>
  </r>
  <r>
    <d v="2018-06-21T00:00:00"/>
    <s v="Thursday"/>
    <x v="5"/>
    <x v="3"/>
    <n v="25"/>
    <s v="Y"/>
    <s v="N"/>
    <n v="4"/>
    <n v="15.1"/>
    <n v="9.1"/>
    <n v="0"/>
    <n v="143542.01999999999"/>
    <n v="141.55697810000001"/>
    <n v="20319374.581569761"/>
  </r>
  <r>
    <d v="2018-06-22T00:00:00"/>
    <s v="Friday"/>
    <x v="5"/>
    <x v="3"/>
    <n v="25"/>
    <s v="Y"/>
    <s v="N"/>
    <n v="4.3"/>
    <n v="15"/>
    <n v="8.5"/>
    <n v="0"/>
    <n v="140296.4"/>
    <n v="131.5621328"/>
    <n v="18457693.608161919"/>
  </r>
  <r>
    <d v="2018-06-23T00:00:00"/>
    <s v="Saturday"/>
    <x v="5"/>
    <x v="3"/>
    <n v="25"/>
    <s v="Y"/>
    <s v="N"/>
    <n v="6"/>
    <n v="12.8"/>
    <n v="3.9"/>
    <n v="0"/>
    <n v="132165.42499999999"/>
    <n v="98.836365509999993"/>
    <n v="13062750.25308449"/>
  </r>
  <r>
    <d v="2018-06-24T00:00:00"/>
    <s v="Sunday"/>
    <x v="5"/>
    <x v="3"/>
    <n v="26"/>
    <s v="Y"/>
    <s v="N"/>
    <n v="9"/>
    <n v="13.1"/>
    <n v="5.7"/>
    <n v="0"/>
    <n v="125850.58"/>
    <n v="95.155970719999999"/>
    <n v="11975434.105575018"/>
  </r>
  <r>
    <d v="2018-06-25T00:00:00"/>
    <s v="Monday"/>
    <x v="5"/>
    <x v="3"/>
    <n v="26"/>
    <s v="Y"/>
    <s v="N"/>
    <n v="8.4"/>
    <n v="12.6"/>
    <n v="7.8"/>
    <n v="0"/>
    <n v="141972.715"/>
    <n v="120.2781698"/>
    <n v="17076218.321737006"/>
  </r>
  <r>
    <d v="2018-06-26T00:00:00"/>
    <s v="Tuesday"/>
    <x v="5"/>
    <x v="3"/>
    <n v="26"/>
    <s v="Y"/>
    <s v="N"/>
    <n v="8.4"/>
    <n v="14.1"/>
    <n v="6.6"/>
    <n v="0"/>
    <n v="142842.4"/>
    <n v="102.3492036"/>
    <n v="14619805.880312638"/>
  </r>
  <r>
    <d v="2018-06-27T00:00:00"/>
    <s v="Wednesday"/>
    <x v="5"/>
    <x v="3"/>
    <n v="26"/>
    <s v="Y"/>
    <s v="N"/>
    <n v="4.8"/>
    <n v="11.2"/>
    <n v="6"/>
    <n v="0.2"/>
    <n v="148100.13"/>
    <n v="102.4178146"/>
    <n v="15168091.656575898"/>
  </r>
  <r>
    <d v="2018-06-28T00:00:00"/>
    <s v="Thursday"/>
    <x v="5"/>
    <x v="3"/>
    <n v="26"/>
    <s v="Y"/>
    <s v="N"/>
    <n v="5.3"/>
    <n v="10.6"/>
    <n v="5.2"/>
    <n v="0"/>
    <n v="150445.47"/>
    <n v="112.8005434"/>
    <n v="16970330.768068396"/>
  </r>
  <r>
    <d v="2018-06-29T00:00:00"/>
    <s v="Friday"/>
    <x v="5"/>
    <x v="3"/>
    <n v="26"/>
    <s v="N"/>
    <s v="N"/>
    <n v="6.1"/>
    <n v="12.5"/>
    <n v="6.1"/>
    <n v="0.2"/>
    <n v="139188.48000000001"/>
    <n v="78.806642740000001"/>
    <n v="10968976.816883637"/>
  </r>
  <r>
    <d v="2018-06-30T00:00:00"/>
    <s v="Saturday"/>
    <x v="5"/>
    <x v="3"/>
    <n v="26"/>
    <s v="N"/>
    <s v="N"/>
    <n v="9.4"/>
    <n v="14.2"/>
    <n v="4.9000000000000004"/>
    <n v="0.4"/>
    <n v="125394.425"/>
    <n v="72.963672560000006"/>
    <n v="9149237.7665494792"/>
  </r>
  <r>
    <d v="2018-07-01T00:00:00"/>
    <s v="Sunday"/>
    <x v="6"/>
    <x v="3"/>
    <n v="27"/>
    <s v="N"/>
    <s v="N"/>
    <n v="3.5"/>
    <n v="14.7"/>
    <n v="8.8000000000000007"/>
    <n v="0.4"/>
    <n v="124313.07"/>
    <n v="83.374992370000001"/>
    <n v="10364601.262741277"/>
  </r>
  <r>
    <d v="2018-07-02T00:00:00"/>
    <s v="Monday"/>
    <x v="6"/>
    <x v="3"/>
    <n v="27"/>
    <s v="N"/>
    <s v="N"/>
    <n v="2.4"/>
    <n v="14.6"/>
    <n v="9.4"/>
    <n v="0"/>
    <n v="140713.255"/>
    <n v="87.324295090000007"/>
    <n v="12287685.802694419"/>
  </r>
  <r>
    <d v="2018-07-03T00:00:00"/>
    <s v="Tuesday"/>
    <x v="6"/>
    <x v="3"/>
    <n v="27"/>
    <s v="N"/>
    <s v="N"/>
    <n v="4.0999999999999996"/>
    <n v="14.3"/>
    <n v="6.7"/>
    <n v="0"/>
    <n v="135759.27499999999"/>
    <n v="64.592088889999999"/>
    <n v="8768975.1584419552"/>
  </r>
  <r>
    <d v="2018-07-04T00:00:00"/>
    <s v="Wednesday"/>
    <x v="6"/>
    <x v="3"/>
    <n v="27"/>
    <s v="N"/>
    <s v="N"/>
    <n v="10.4"/>
    <n v="17.100000000000001"/>
    <n v="6"/>
    <n v="0"/>
    <n v="128580.97500000001"/>
    <n v="57.008099029999997"/>
    <n v="7330156.9561739545"/>
  </r>
  <r>
    <d v="2018-07-05T00:00:00"/>
    <s v="Thursday"/>
    <x v="6"/>
    <x v="3"/>
    <n v="27"/>
    <s v="N"/>
    <s v="N"/>
    <n v="12.7"/>
    <n v="18.7"/>
    <n v="2.8"/>
    <n v="0.4"/>
    <n v="125861.6"/>
    <n v="52.743567519999999"/>
    <n v="6638389.7977752322"/>
  </r>
  <r>
    <d v="2018-07-06T00:00:00"/>
    <s v="Friday"/>
    <x v="6"/>
    <x v="3"/>
    <n v="27"/>
    <s v="N"/>
    <s v="N"/>
    <n v="12.5"/>
    <n v="15.2"/>
    <n v="8.3000000000000007"/>
    <n v="0"/>
    <n v="124242.52"/>
    <n v="52.97184575"/>
    <n v="6581355.6050312901"/>
  </r>
  <r>
    <d v="2018-07-07T00:00:00"/>
    <s v="Saturday"/>
    <x v="6"/>
    <x v="3"/>
    <n v="27"/>
    <s v="N"/>
    <s v="N"/>
    <n v="9.6"/>
    <n v="12.9"/>
    <n v="6.5"/>
    <n v="1.2"/>
    <n v="119717.435"/>
    <n v="45.21171494"/>
    <n v="5412630.5445679789"/>
  </r>
  <r>
    <d v="2018-07-08T00:00:00"/>
    <s v="Sunday"/>
    <x v="6"/>
    <x v="3"/>
    <n v="28"/>
    <s v="N"/>
    <s v="N"/>
    <n v="9.3000000000000007"/>
    <n v="13.9"/>
    <n v="6.2"/>
    <n v="0.8"/>
    <n v="114562.215"/>
    <n v="47.891623060000001"/>
    <n v="5486570.4176986776"/>
  </r>
  <r>
    <d v="2018-07-09T00:00:00"/>
    <s v="Monday"/>
    <x v="6"/>
    <x v="3"/>
    <n v="28"/>
    <s v="N"/>
    <s v="N"/>
    <n v="10.1"/>
    <n v="13.8"/>
    <n v="8.1"/>
    <n v="1.2"/>
    <n v="133874.47500000001"/>
    <n v="80.825556750000004"/>
    <n v="10820478.976488957"/>
  </r>
  <r>
    <d v="2018-07-10T00:00:00"/>
    <s v="Tuesday"/>
    <x v="6"/>
    <x v="3"/>
    <n v="28"/>
    <s v="N"/>
    <s v="N"/>
    <n v="9.3000000000000007"/>
    <n v="11.5"/>
    <n v="5.4"/>
    <n v="0"/>
    <n v="140342.995"/>
    <n v="94.623885849999994"/>
    <n v="13279799.53872712"/>
  </r>
  <r>
    <d v="2018-07-11T00:00:00"/>
    <s v="Wednesday"/>
    <x v="6"/>
    <x v="3"/>
    <n v="28"/>
    <s v="N"/>
    <s v="N"/>
    <n v="6.6"/>
    <n v="11.6"/>
    <n v="6"/>
    <n v="0"/>
    <n v="143461.125"/>
    <n v="81.952519140000007"/>
    <n v="11757000.592408434"/>
  </r>
  <r>
    <d v="2018-07-12T00:00:00"/>
    <s v="Thursday"/>
    <x v="6"/>
    <x v="3"/>
    <n v="28"/>
    <s v="N"/>
    <s v="N"/>
    <n v="4.3"/>
    <n v="11.3"/>
    <n v="7.5"/>
    <n v="0"/>
    <n v="145767.1"/>
    <n v="111.82051679999999"/>
    <n v="16299752.45443728"/>
  </r>
  <r>
    <d v="2018-07-13T00:00:00"/>
    <s v="Friday"/>
    <x v="6"/>
    <x v="3"/>
    <n v="28"/>
    <s v="N"/>
    <s v="N"/>
    <n v="5.8"/>
    <n v="13.9"/>
    <n v="9.3000000000000007"/>
    <n v="0.2"/>
    <n v="140542.95000000001"/>
    <n v="104.6546578"/>
    <n v="14708474.338452511"/>
  </r>
  <r>
    <d v="2018-07-14T00:00:00"/>
    <s v="Saturday"/>
    <x v="6"/>
    <x v="3"/>
    <n v="28"/>
    <s v="N"/>
    <s v="N"/>
    <n v="4.4000000000000004"/>
    <n v="15.5"/>
    <n v="10"/>
    <n v="0"/>
    <n v="124491.53"/>
    <n v="85.800950819999997"/>
    <n v="10681491.643036554"/>
  </r>
  <r>
    <d v="2018-07-15T00:00:00"/>
    <s v="Sunday"/>
    <x v="6"/>
    <x v="3"/>
    <n v="29"/>
    <s v="N"/>
    <s v="N"/>
    <n v="6"/>
    <n v="13.8"/>
    <n v="9.8000000000000007"/>
    <n v="0"/>
    <n v="119464.315"/>
    <n v="67.790909940000006"/>
    <n v="8098594.6192087922"/>
  </r>
  <r>
    <d v="2018-07-16T00:00:00"/>
    <s v="Monday"/>
    <x v="6"/>
    <x v="3"/>
    <n v="29"/>
    <s v="N"/>
    <s v="N"/>
    <n v="7.9"/>
    <n v="12.6"/>
    <n v="4.5"/>
    <n v="0"/>
    <n v="137446.75"/>
    <n v="87.634657079999997"/>
    <n v="12045098.80301049"/>
  </r>
  <r>
    <d v="2018-07-17T00:00:00"/>
    <s v="Tuesday"/>
    <x v="6"/>
    <x v="3"/>
    <n v="29"/>
    <s v="Y"/>
    <s v="N"/>
    <n v="9.1"/>
    <n v="17.5"/>
    <n v="9.1999999999999993"/>
    <n v="0"/>
    <n v="131367.09"/>
    <n v="71.116373879999998"/>
    <n v="9342351.0879676081"/>
  </r>
  <r>
    <d v="2018-07-18T00:00:00"/>
    <s v="Wednesday"/>
    <x v="6"/>
    <x v="3"/>
    <n v="29"/>
    <s v="Y"/>
    <s v="N"/>
    <n v="6.2"/>
    <n v="15.2"/>
    <n v="10.3"/>
    <n v="1.2"/>
    <n v="132856.72"/>
    <n v="72.337153369999996"/>
    <n v="9610476.9308751468"/>
  </r>
  <r>
    <d v="2018-07-19T00:00:00"/>
    <s v="Thursday"/>
    <x v="6"/>
    <x v="3"/>
    <n v="29"/>
    <s v="Y"/>
    <s v="N"/>
    <n v="8.6999999999999993"/>
    <n v="17.600000000000001"/>
    <n v="8.5"/>
    <n v="0"/>
    <n v="133778.44500000001"/>
    <n v="83.930959619999996"/>
    <n v="11228153.265321391"/>
  </r>
  <r>
    <d v="2018-07-20T00:00:00"/>
    <s v="Friday"/>
    <x v="6"/>
    <x v="3"/>
    <n v="29"/>
    <s v="Y"/>
    <s v="N"/>
    <n v="7.2"/>
    <n v="12.1"/>
    <n v="7.2"/>
    <n v="4.4000000000000004"/>
    <n v="135728.405"/>
    <n v="88.908711729999993"/>
    <n v="12067437.63371769"/>
  </r>
  <r>
    <d v="2018-07-21T00:00:00"/>
    <s v="Saturday"/>
    <x v="6"/>
    <x v="3"/>
    <n v="29"/>
    <s v="Y"/>
    <s v="N"/>
    <n v="6.7"/>
    <n v="14"/>
    <n v="7.2"/>
    <n v="0.2"/>
    <n v="125928.62"/>
    <n v="91.699455979999996"/>
    <n v="11547585.946312146"/>
  </r>
  <r>
    <d v="2018-07-22T00:00:00"/>
    <s v="Sunday"/>
    <x v="6"/>
    <x v="3"/>
    <n v="30"/>
    <s v="Y"/>
    <s v="N"/>
    <n v="8"/>
    <n v="14.8"/>
    <n v="10.5"/>
    <n v="0"/>
    <n v="114186.8"/>
    <n v="73.13566324"/>
    <n v="8351127.351253232"/>
  </r>
  <r>
    <d v="2018-07-23T00:00:00"/>
    <s v="Monday"/>
    <x v="6"/>
    <x v="3"/>
    <n v="30"/>
    <s v="Y"/>
    <s v="N"/>
    <n v="8.4"/>
    <n v="15.4"/>
    <n v="6.9"/>
    <n v="0.2"/>
    <n v="134664.655"/>
    <n v="80.355436100000006"/>
    <n v="10821037.079781046"/>
  </r>
  <r>
    <d v="2018-07-24T00:00:00"/>
    <s v="Tuesday"/>
    <x v="6"/>
    <x v="3"/>
    <n v="30"/>
    <s v="Y"/>
    <s v="N"/>
    <n v="8.6"/>
    <n v="15.6"/>
    <n v="7.1"/>
    <n v="0.6"/>
    <n v="132967.19"/>
    <n v="71.115294320000004"/>
    <n v="9456000.8517533615"/>
  </r>
  <r>
    <d v="2018-07-25T00:00:00"/>
    <s v="Wednesday"/>
    <x v="6"/>
    <x v="3"/>
    <n v="30"/>
    <s v="Y"/>
    <s v="N"/>
    <n v="8.3000000000000007"/>
    <n v="15.7"/>
    <n v="9.3000000000000007"/>
    <n v="6.2"/>
    <n v="135308.29500000001"/>
    <n v="76.472503250000003"/>
    <n v="10347364.029139461"/>
  </r>
  <r>
    <d v="2018-07-26T00:00:00"/>
    <s v="Thursday"/>
    <x v="6"/>
    <x v="3"/>
    <n v="30"/>
    <s v="Y"/>
    <s v="N"/>
    <n v="7.7"/>
    <n v="15.1"/>
    <n v="8.9"/>
    <n v="0"/>
    <n v="137634.125"/>
    <n v="86.406594089999999"/>
    <n v="11892495.971807322"/>
  </r>
  <r>
    <d v="2018-07-27T00:00:00"/>
    <s v="Friday"/>
    <x v="6"/>
    <x v="3"/>
    <n v="30"/>
    <s v="Y"/>
    <s v="N"/>
    <n v="9.1999999999999993"/>
    <n v="19.5"/>
    <n v="10.3"/>
    <n v="0"/>
    <n v="130119.5"/>
    <n v="71.869816619999995"/>
    <n v="9351664.6036860887"/>
  </r>
  <r>
    <d v="2018-07-28T00:00:00"/>
    <s v="Saturday"/>
    <x v="6"/>
    <x v="3"/>
    <n v="30"/>
    <s v="Y"/>
    <s v="N"/>
    <n v="8.4"/>
    <n v="18.600000000000001"/>
    <n v="9.3000000000000007"/>
    <n v="0"/>
    <n v="116942.94"/>
    <n v="57.98204775"/>
    <n v="6780591.1311053848"/>
  </r>
  <r>
    <d v="2018-07-29T00:00:00"/>
    <s v="Sunday"/>
    <x v="6"/>
    <x v="3"/>
    <n v="31"/>
    <s v="Y"/>
    <s v="N"/>
    <n v="10.8"/>
    <n v="14.6"/>
    <n v="10"/>
    <n v="2"/>
    <n v="111555"/>
    <n v="29.414282669999999"/>
    <n v="3281310.30325185"/>
  </r>
  <r>
    <d v="2018-07-30T00:00:00"/>
    <s v="Monday"/>
    <x v="6"/>
    <x v="3"/>
    <n v="31"/>
    <s v="Y"/>
    <s v="N"/>
    <n v="8.1999999999999993"/>
    <n v="12.6"/>
    <n v="7.3"/>
    <n v="0.4"/>
    <n v="135422.13500000001"/>
    <n v="60.040308160000002"/>
    <n v="8130786.7170851221"/>
  </r>
  <r>
    <d v="2018-07-31T00:00:00"/>
    <s v="Tuesday"/>
    <x v="6"/>
    <x v="3"/>
    <n v="31"/>
    <s v="Y"/>
    <s v="N"/>
    <n v="8.3000000000000007"/>
    <n v="16.2"/>
    <n v="10.199999999999999"/>
    <n v="0"/>
    <n v="129519.995"/>
    <n v="60.905552239999999"/>
    <n v="7888486.8215970388"/>
  </r>
  <r>
    <d v="2018-08-01T00:00:00"/>
    <s v="Wednesday"/>
    <x v="7"/>
    <x v="3"/>
    <n v="31"/>
    <s v="Y"/>
    <s v="N"/>
    <n v="9.9"/>
    <n v="14.8"/>
    <n v="11.4"/>
    <n v="1.6"/>
    <n v="134004.96"/>
    <n v="78.761641850000004"/>
    <n v="10554450.665643577"/>
  </r>
  <r>
    <d v="2018-08-02T00:00:00"/>
    <s v="Thursday"/>
    <x v="7"/>
    <x v="3"/>
    <n v="31"/>
    <s v="Y"/>
    <s v="N"/>
    <n v="4.9000000000000004"/>
    <n v="16.100000000000001"/>
    <n v="11.7"/>
    <n v="0"/>
    <n v="129025"/>
    <n v="68.077372269999998"/>
    <n v="8783682.9571367502"/>
  </r>
  <r>
    <d v="2018-08-03T00:00:00"/>
    <s v="Friday"/>
    <x v="7"/>
    <x v="3"/>
    <n v="31"/>
    <s v="Y"/>
    <s v="N"/>
    <n v="7.8"/>
    <n v="18.399999999999999"/>
    <n v="6.3"/>
    <n v="0"/>
    <n v="129740.315"/>
    <n v="79.407081439999999"/>
    <n v="10302299.759256253"/>
  </r>
  <r>
    <d v="2018-08-04T00:00:00"/>
    <s v="Saturday"/>
    <x v="7"/>
    <x v="3"/>
    <n v="31"/>
    <s v="Y"/>
    <s v="N"/>
    <n v="8"/>
    <n v="15.3"/>
    <n v="8.6999999999999993"/>
    <n v="1.6"/>
    <n v="116238.175"/>
    <n v="44.889044869999999"/>
    <n v="5217820.6531819124"/>
  </r>
  <r>
    <d v="2018-08-05T00:00:00"/>
    <s v="Sunday"/>
    <x v="7"/>
    <x v="3"/>
    <n v="32"/>
    <s v="Y"/>
    <s v="N"/>
    <n v="10.6"/>
    <n v="17.600000000000001"/>
    <n v="11.2"/>
    <n v="0"/>
    <n v="104912.38"/>
    <n v="37.44398417"/>
    <n v="3928337.4959570249"/>
  </r>
  <r>
    <d v="2018-08-06T00:00:00"/>
    <s v="Monday"/>
    <x v="7"/>
    <x v="3"/>
    <n v="32"/>
    <s v="Y"/>
    <s v="N"/>
    <n v="9.4"/>
    <n v="13.8"/>
    <n v="8.5"/>
    <n v="0"/>
    <n v="127198.78"/>
    <n v="83.712090750000002"/>
    <n v="10648075.814649286"/>
  </r>
  <r>
    <d v="2018-08-07T00:00:00"/>
    <s v="Tuesday"/>
    <x v="7"/>
    <x v="3"/>
    <n v="32"/>
    <s v="Y"/>
    <s v="N"/>
    <n v="7.3"/>
    <n v="14.8"/>
    <n v="9.6"/>
    <n v="0"/>
    <n v="131851.01500000001"/>
    <n v="75.541241439999993"/>
    <n v="9960189.3582240622"/>
  </r>
  <r>
    <d v="2018-08-08T00:00:00"/>
    <s v="Wednesday"/>
    <x v="7"/>
    <x v="3"/>
    <n v="32"/>
    <s v="Y"/>
    <s v="N"/>
    <n v="9.6"/>
    <n v="16"/>
    <n v="7.2"/>
    <n v="1"/>
    <n v="131939.5"/>
    <n v="89.686836400000004"/>
    <n v="11833236.3511978"/>
  </r>
  <r>
    <d v="2018-08-09T00:00:00"/>
    <s v="Thursday"/>
    <x v="7"/>
    <x v="3"/>
    <n v="32"/>
    <s v="Y"/>
    <s v="N"/>
    <n v="5.6"/>
    <n v="15.4"/>
    <n v="8.6"/>
    <n v="2.2000000000000002"/>
    <n v="135670.99"/>
    <n v="82.760846979999997"/>
    <n v="11228246.043015109"/>
  </r>
  <r>
    <d v="2018-08-10T00:00:00"/>
    <s v="Friday"/>
    <x v="7"/>
    <x v="3"/>
    <n v="32"/>
    <s v="Y"/>
    <s v="N"/>
    <n v="9.4"/>
    <n v="20"/>
    <n v="11.8"/>
    <n v="0"/>
    <n v="121875.355"/>
    <n v="58.050358019999997"/>
    <n v="7074907.991564597"/>
  </r>
  <r>
    <d v="2018-08-11T00:00:00"/>
    <s v="Saturday"/>
    <x v="7"/>
    <x v="3"/>
    <n v="32"/>
    <s v="Y"/>
    <s v="N"/>
    <n v="8.1"/>
    <n v="14.7"/>
    <n v="7.4"/>
    <n v="10.4"/>
    <n v="119988.735"/>
    <n v="64.602342530000001"/>
    <n v="7751553.3582114"/>
  </r>
  <r>
    <d v="2018-08-12T00:00:00"/>
    <s v="Sunday"/>
    <x v="7"/>
    <x v="3"/>
    <n v="33"/>
    <s v="Y"/>
    <s v="N"/>
    <n v="5.4"/>
    <n v="14.8"/>
    <n v="10.4"/>
    <n v="4.5999999999999996"/>
    <n v="115231.85"/>
    <n v="48.788940629999999"/>
    <n v="5622039.8883350659"/>
  </r>
  <r>
    <d v="2018-08-13T00:00:00"/>
    <s v="Monday"/>
    <x v="7"/>
    <x v="3"/>
    <n v="33"/>
    <s v="Y"/>
    <s v="N"/>
    <n v="7.9"/>
    <n v="14.9"/>
    <n v="8.6"/>
    <n v="0"/>
    <n v="127541.57"/>
    <n v="79.759066959999998"/>
    <n v="10172596.621813528"/>
  </r>
  <r>
    <d v="2018-08-14T00:00:00"/>
    <s v="Tuesday"/>
    <x v="7"/>
    <x v="3"/>
    <n v="33"/>
    <s v="Y"/>
    <s v="N"/>
    <n v="9.4"/>
    <n v="16.7"/>
    <n v="13.2"/>
    <n v="0.2"/>
    <n v="121073.45"/>
    <n v="69.127751180000004"/>
    <n v="8369535.3261041716"/>
  </r>
  <r>
    <d v="2018-08-15T00:00:00"/>
    <s v="Wednesday"/>
    <x v="7"/>
    <x v="3"/>
    <n v="33"/>
    <s v="Y"/>
    <s v="N"/>
    <n v="11.5"/>
    <n v="18.399999999999999"/>
    <n v="10.1"/>
    <n v="0"/>
    <n v="122602.11500000001"/>
    <n v="67.796604759999994"/>
    <n v="8312007.1333950674"/>
  </r>
  <r>
    <d v="2018-08-16T00:00:00"/>
    <s v="Thursday"/>
    <x v="7"/>
    <x v="3"/>
    <n v="33"/>
    <s v="Y"/>
    <s v="N"/>
    <n v="8.6999999999999993"/>
    <n v="14.7"/>
    <n v="9.1999999999999993"/>
    <n v="0.2"/>
    <n v="131137.065"/>
    <n v="95.267104889999999"/>
    <n v="12493048.526321748"/>
  </r>
  <r>
    <d v="2018-08-17T00:00:00"/>
    <s v="Friday"/>
    <x v="7"/>
    <x v="3"/>
    <n v="33"/>
    <s v="Y"/>
    <s v="N"/>
    <n v="7.7"/>
    <n v="15.9"/>
    <n v="12.2"/>
    <n v="0"/>
    <n v="125189.54"/>
    <n v="77.617767220000005"/>
    <n v="9716932.5740988795"/>
  </r>
  <r>
    <d v="2018-08-18T00:00:00"/>
    <s v="Saturday"/>
    <x v="7"/>
    <x v="3"/>
    <n v="33"/>
    <s v="Y"/>
    <s v="N"/>
    <n v="8.9"/>
    <n v="13.8"/>
    <n v="10.4"/>
    <n v="2.2000000000000002"/>
    <n v="116571.26"/>
    <n v="38.301147139999998"/>
    <n v="4464812.9815551955"/>
  </r>
  <r>
    <d v="2018-08-19T00:00:00"/>
    <s v="Sunday"/>
    <x v="7"/>
    <x v="3"/>
    <n v="34"/>
    <s v="Y"/>
    <s v="N"/>
    <n v="6.7"/>
    <n v="11.9"/>
    <n v="9.3000000000000007"/>
    <n v="9.1999999999999993"/>
    <n v="119707.93"/>
    <n v="50.446948470000002"/>
    <n v="6038899.7761603668"/>
  </r>
  <r>
    <d v="2018-08-20T00:00:00"/>
    <s v="Monday"/>
    <x v="7"/>
    <x v="3"/>
    <n v="34"/>
    <s v="Y"/>
    <s v="N"/>
    <n v="5.5"/>
    <n v="12.4"/>
    <n v="6.5"/>
    <n v="2"/>
    <n v="138918.38500000001"/>
    <n v="102.3388107"/>
    <n v="14216742.305264721"/>
  </r>
  <r>
    <d v="2018-08-21T00:00:00"/>
    <s v="Tuesday"/>
    <x v="7"/>
    <x v="3"/>
    <n v="34"/>
    <s v="Y"/>
    <s v="N"/>
    <n v="8.6"/>
    <n v="12.4"/>
    <n v="7.7"/>
    <n v="1.2"/>
    <n v="138424.25"/>
    <n v="119.2284324"/>
    <n v="16504106.3336457"/>
  </r>
  <r>
    <d v="2018-08-22T00:00:00"/>
    <s v="Wednesday"/>
    <x v="7"/>
    <x v="3"/>
    <n v="34"/>
    <s v="Y"/>
    <s v="N"/>
    <n v="8.6999999999999993"/>
    <n v="14"/>
    <n v="8.5"/>
    <n v="1"/>
    <n v="136240.845"/>
    <n v="104.8161592"/>
    <n v="14280242.099062525"/>
  </r>
  <r>
    <d v="2018-08-23T00:00:00"/>
    <s v="Thursday"/>
    <x v="7"/>
    <x v="3"/>
    <n v="34"/>
    <s v="Y"/>
    <s v="N"/>
    <n v="5.6"/>
    <n v="16"/>
    <n v="11.1"/>
    <n v="0"/>
    <n v="131956.72500000001"/>
    <n v="89.579370560000001"/>
    <n v="11820600.366659017"/>
  </r>
  <r>
    <d v="2018-08-24T00:00:00"/>
    <s v="Friday"/>
    <x v="7"/>
    <x v="3"/>
    <n v="34"/>
    <s v="Y"/>
    <s v="N"/>
    <n v="4.8"/>
    <n v="15.4"/>
    <n v="14.7"/>
    <n v="0"/>
    <n v="130210.94"/>
    <n v="97.467844349999993"/>
    <n v="12691379.632587189"/>
  </r>
  <r>
    <d v="2018-08-25T00:00:00"/>
    <s v="Saturday"/>
    <x v="7"/>
    <x v="3"/>
    <n v="34"/>
    <s v="Y"/>
    <s v="N"/>
    <n v="3.9"/>
    <n v="15.2"/>
    <n v="14.9"/>
    <n v="0"/>
    <n v="116471.77499999999"/>
    <n v="118.4878363"/>
    <n v="13800488.609770432"/>
  </r>
  <r>
    <d v="2018-08-26T00:00:00"/>
    <s v="Sunday"/>
    <x v="7"/>
    <x v="3"/>
    <n v="35"/>
    <s v="Y"/>
    <s v="N"/>
    <n v="4.9000000000000004"/>
    <n v="14.7"/>
    <n v="12.3"/>
    <n v="0"/>
    <n v="111436.265"/>
    <n v="105.4622088"/>
    <n v="11752314.647322131"/>
  </r>
  <r>
    <d v="2018-08-27T00:00:00"/>
    <s v="Monday"/>
    <x v="7"/>
    <x v="3"/>
    <n v="35"/>
    <s v="Y"/>
    <s v="N"/>
    <n v="6.8"/>
    <n v="12.9"/>
    <n v="12.4"/>
    <n v="3.6"/>
    <n v="131280.85"/>
    <n v="105.01180309999999"/>
    <n v="13786038.771000635"/>
  </r>
  <r>
    <d v="2018-08-28T00:00:00"/>
    <s v="Tuesday"/>
    <x v="7"/>
    <x v="3"/>
    <n v="35"/>
    <s v="Y"/>
    <s v="N"/>
    <n v="1.9"/>
    <n v="11.2"/>
    <n v="11.7"/>
    <n v="0.2"/>
    <n v="139563.095"/>
    <n v="119.82307369999999"/>
    <n v="16722879.017985102"/>
  </r>
  <r>
    <d v="2018-08-29T00:00:00"/>
    <s v="Wednesday"/>
    <x v="7"/>
    <x v="3"/>
    <n v="35"/>
    <s v="Y"/>
    <s v="N"/>
    <n v="0.8"/>
    <n v="12.5"/>
    <n v="15.5"/>
    <n v="0"/>
    <n v="136032.16"/>
    <n v="118.3790102"/>
    <n v="16103352.456168031"/>
  </r>
  <r>
    <d v="2018-08-30T00:00:00"/>
    <s v="Thursday"/>
    <x v="7"/>
    <x v="3"/>
    <n v="35"/>
    <s v="Y"/>
    <s v="N"/>
    <n v="4.8"/>
    <n v="16.7"/>
    <n v="5.0999999999999996"/>
    <n v="0"/>
    <n v="139752.54500000001"/>
    <n v="97.166418829999998"/>
    <n v="13579254.320028422"/>
  </r>
  <r>
    <d v="2018-08-31T00:00:00"/>
    <s v="Friday"/>
    <x v="7"/>
    <x v="3"/>
    <n v="35"/>
    <s v="Y"/>
    <s v="N"/>
    <n v="8.9"/>
    <n v="16"/>
    <n v="6.8"/>
    <n v="1.6"/>
    <n v="130466.91499999999"/>
    <n v="122.4259917"/>
    <n v="15972541.452914605"/>
  </r>
  <r>
    <d v="2018-09-01T00:00:00"/>
    <s v="Saturday"/>
    <x v="8"/>
    <x v="3"/>
    <n v="35"/>
    <s v="Y"/>
    <s v="N"/>
    <n v="10.5"/>
    <n v="13.4"/>
    <n v="7.4"/>
    <n v="2.2000000000000002"/>
    <n v="116344.565"/>
    <n v="104.0260614"/>
    <n v="12102866.862246292"/>
  </r>
  <r>
    <d v="2018-09-02T00:00:00"/>
    <s v="Sunday"/>
    <x v="8"/>
    <x v="3"/>
    <n v="36"/>
    <s v="Y"/>
    <s v="N"/>
    <n v="5"/>
    <n v="12.3"/>
    <n v="11.2"/>
    <n v="3"/>
    <n v="118402.905"/>
    <n v="137.1315117"/>
    <n v="16236769.352321489"/>
  </r>
  <r>
    <d v="2018-09-03T00:00:00"/>
    <s v="Monday"/>
    <x v="8"/>
    <x v="3"/>
    <n v="36"/>
    <s v="Y"/>
    <s v="N"/>
    <n v="5"/>
    <n v="13.1"/>
    <n v="14.7"/>
    <n v="0"/>
    <n v="131448.995"/>
    <n v="139.51638489999999"/>
    <n v="18339288.581138175"/>
  </r>
  <r>
    <d v="2018-09-04T00:00:00"/>
    <s v="Tuesday"/>
    <x v="8"/>
    <x v="3"/>
    <n v="36"/>
    <s v="Y"/>
    <s v="N"/>
    <n v="3.4"/>
    <n v="19.5"/>
    <n v="14.7"/>
    <n v="0"/>
    <n v="128192.08500000001"/>
    <n v="119.57434360000001"/>
    <n v="15328484.418590408"/>
  </r>
  <r>
    <d v="2018-09-05T00:00:00"/>
    <s v="Wednesday"/>
    <x v="8"/>
    <x v="3"/>
    <n v="36"/>
    <s v="Y"/>
    <s v="N"/>
    <n v="8.1"/>
    <n v="20.2"/>
    <n v="14.5"/>
    <n v="0"/>
    <n v="118307.155"/>
    <n v="111.54075349999999"/>
    <n v="13196069.213141292"/>
  </r>
  <r>
    <d v="2018-09-06T00:00:00"/>
    <s v="Thursday"/>
    <x v="8"/>
    <x v="3"/>
    <n v="36"/>
    <s v="Y"/>
    <s v="N"/>
    <n v="13.8"/>
    <n v="20.6"/>
    <n v="9.5"/>
    <n v="0"/>
    <n v="116467.37"/>
    <n v="138.90753839999999"/>
    <n v="16178195.670622006"/>
  </r>
  <r>
    <d v="2018-09-07T00:00:00"/>
    <s v="Friday"/>
    <x v="8"/>
    <x v="3"/>
    <n v="36"/>
    <s v="Y"/>
    <s v="N"/>
    <n v="8.6999999999999993"/>
    <n v="15.1"/>
    <n v="14.7"/>
    <n v="3.4"/>
    <n v="123583.52"/>
    <n v="161.5068282"/>
    <n v="19959582.332991265"/>
  </r>
  <r>
    <d v="2018-09-08T00:00:00"/>
    <s v="Saturday"/>
    <x v="8"/>
    <x v="3"/>
    <n v="36"/>
    <s v="Y"/>
    <s v="N"/>
    <n v="4.2"/>
    <n v="17.5"/>
    <n v="16.2"/>
    <n v="0.2"/>
    <n v="109948.61500000001"/>
    <n v="109.29377119999999"/>
    <n v="12016698.771566888"/>
  </r>
  <r>
    <d v="2018-09-09T00:00:00"/>
    <s v="Sunday"/>
    <x v="8"/>
    <x v="3"/>
    <n v="37"/>
    <s v="Y"/>
    <s v="N"/>
    <n v="8.6"/>
    <n v="18.100000000000001"/>
    <n v="7.3"/>
    <n v="0"/>
    <n v="107838.95"/>
    <n v="67.615591249999994"/>
    <n v="7291594.3640291868"/>
  </r>
  <r>
    <d v="2018-09-10T00:00:00"/>
    <s v="Monday"/>
    <x v="8"/>
    <x v="3"/>
    <n v="37"/>
    <s v="Y"/>
    <s v="N"/>
    <n v="13.4"/>
    <n v="18"/>
    <n v="10.199999999999999"/>
    <n v="0"/>
    <n v="123132.625"/>
    <n v="92.615982560000006"/>
    <n v="11404049.049567021"/>
  </r>
  <r>
    <d v="2018-09-11T00:00:00"/>
    <s v="Tuesday"/>
    <x v="8"/>
    <x v="3"/>
    <n v="37"/>
    <s v="Y"/>
    <s v="N"/>
    <n v="9.1"/>
    <n v="24.2"/>
    <n v="17.7"/>
    <n v="0"/>
    <n v="111096.53"/>
    <n v="67.333252150000007"/>
    <n v="7480490.6674800403"/>
  </r>
  <r>
    <d v="2018-09-12T00:00:00"/>
    <s v="Wednesday"/>
    <x v="8"/>
    <x v="3"/>
    <n v="37"/>
    <s v="Y"/>
    <s v="N"/>
    <n v="11.7"/>
    <n v="18.5"/>
    <n v="15.8"/>
    <n v="0"/>
    <n v="112935.03999999999"/>
    <n v="83.694892069999995"/>
    <n v="9452085.9837211315"/>
  </r>
  <r>
    <d v="2018-09-13T00:00:00"/>
    <s v="Thursday"/>
    <x v="8"/>
    <x v="3"/>
    <n v="37"/>
    <s v="Y"/>
    <s v="N"/>
    <n v="7.1"/>
    <n v="19.7"/>
    <n v="18.2"/>
    <n v="0"/>
    <n v="117880.565"/>
    <n v="84.978278599999996"/>
    <n v="10017287.494095409"/>
  </r>
  <r>
    <d v="2018-09-14T00:00:00"/>
    <s v="Friday"/>
    <x v="8"/>
    <x v="3"/>
    <n v="37"/>
    <s v="Y"/>
    <s v="N"/>
    <n v="10.9"/>
    <n v="22.7"/>
    <n v="18.2"/>
    <n v="0"/>
    <n v="111213.15"/>
    <n v="35.224262940000003"/>
    <n v="3917401.2379856613"/>
  </r>
  <r>
    <d v="2018-09-15T00:00:00"/>
    <s v="Saturday"/>
    <x v="8"/>
    <x v="3"/>
    <n v="37"/>
    <s v="Y"/>
    <s v="N"/>
    <n v="10.199999999999999"/>
    <n v="13.7"/>
    <n v="6.3"/>
    <n v="0.2"/>
    <n v="108632.355"/>
    <n v="14.67358758"/>
    <n v="1594026.3751141508"/>
  </r>
  <r>
    <d v="2018-09-16T00:00:00"/>
    <s v="Sunday"/>
    <x v="8"/>
    <x v="3"/>
    <n v="38"/>
    <s v="Y"/>
    <s v="N"/>
    <n v="5.5"/>
    <n v="14"/>
    <n v="15.3"/>
    <n v="2"/>
    <n v="113030.005"/>
    <n v="81.637617719999994"/>
    <n v="9227500.3390796892"/>
  </r>
  <r>
    <d v="2018-09-17T00:00:00"/>
    <s v="Monday"/>
    <x v="8"/>
    <x v="3"/>
    <n v="38"/>
    <s v="Y"/>
    <s v="N"/>
    <n v="6.7"/>
    <n v="18.100000000000001"/>
    <n v="18.7"/>
    <n v="0"/>
    <n v="118208.24"/>
    <n v="70.685303939999997"/>
    <n v="8355585.3726124652"/>
  </r>
  <r>
    <d v="2018-09-18T00:00:00"/>
    <s v="Tuesday"/>
    <x v="8"/>
    <x v="3"/>
    <n v="38"/>
    <s v="Y"/>
    <s v="N"/>
    <n v="11"/>
    <n v="20.3"/>
    <n v="8"/>
    <n v="0"/>
    <n v="119622.285"/>
    <n v="85.452468640000006"/>
    <n v="10222019.557607643"/>
  </r>
  <r>
    <d v="2018-09-19T00:00:00"/>
    <s v="Wednesday"/>
    <x v="8"/>
    <x v="3"/>
    <n v="38"/>
    <s v="Y"/>
    <s v="N"/>
    <n v="8.5"/>
    <n v="14.7"/>
    <n v="16.100000000000001"/>
    <n v="3"/>
    <n v="123787.77"/>
    <n v="101.0040489"/>
    <n v="12503065.974301953"/>
  </r>
  <r>
    <d v="2018-09-20T00:00:00"/>
    <s v="Thursday"/>
    <x v="8"/>
    <x v="3"/>
    <n v="38"/>
    <s v="Y"/>
    <s v="N"/>
    <n v="3.8"/>
    <n v="17.399999999999999"/>
    <n v="18.5"/>
    <n v="0.8"/>
    <n v="125335.57"/>
    <n v="115.429534"/>
    <n v="14467426.438724382"/>
  </r>
  <r>
    <d v="2018-09-21T00:00:00"/>
    <s v="Friday"/>
    <x v="8"/>
    <x v="3"/>
    <n v="38"/>
    <s v="N"/>
    <s v="N"/>
    <n v="8.3000000000000007"/>
    <n v="18.899999999999999"/>
    <n v="16.600000000000001"/>
    <n v="0"/>
    <n v="120372.48"/>
    <n v="110.8134668"/>
    <n v="13338891.816113664"/>
  </r>
  <r>
    <d v="2018-09-22T00:00:00"/>
    <s v="Saturday"/>
    <x v="8"/>
    <x v="3"/>
    <n v="38"/>
    <s v="N"/>
    <s v="N"/>
    <n v="6.8"/>
    <n v="17.3"/>
    <n v="19.7"/>
    <n v="0"/>
    <n v="107731.72"/>
    <n v="83.493593180000005"/>
    <n v="8994908.4022616707"/>
  </r>
  <r>
    <d v="2018-09-23T00:00:00"/>
    <s v="Sunday"/>
    <x v="8"/>
    <x v="3"/>
    <n v="39"/>
    <s v="N"/>
    <s v="N"/>
    <n v="10.4"/>
    <n v="13.7"/>
    <n v="11.6"/>
    <n v="0.2"/>
    <n v="107332.1"/>
    <n v="79.780017569999998"/>
    <n v="8562956.823824998"/>
  </r>
  <r>
    <d v="2018-09-24T00:00:00"/>
    <s v="Monday"/>
    <x v="8"/>
    <x v="3"/>
    <n v="39"/>
    <s v="N"/>
    <s v="N"/>
    <n v="4.5999999999999996"/>
    <n v="14.9"/>
    <n v="17.2"/>
    <n v="0"/>
    <n v="119535.715"/>
    <n v="93.755130829999999"/>
    <n v="11207086.598682594"/>
  </r>
  <r>
    <d v="2018-09-25T00:00:00"/>
    <s v="Tuesday"/>
    <x v="8"/>
    <x v="3"/>
    <n v="39"/>
    <s v="N"/>
    <s v="N"/>
    <n v="8.6"/>
    <n v="13.6"/>
    <n v="12.2"/>
    <n v="0"/>
    <n v="124797.08500000001"/>
    <n v="118.656356"/>
    <n v="14807967.34552226"/>
  </r>
  <r>
    <d v="2018-09-26T00:00:00"/>
    <s v="Wednesday"/>
    <x v="8"/>
    <x v="3"/>
    <n v="39"/>
    <s v="N"/>
    <s v="N"/>
    <n v="6.4"/>
    <n v="17.600000000000001"/>
    <n v="20.8"/>
    <n v="0"/>
    <n v="119238.345"/>
    <n v="120.8612104"/>
    <n v="14411290.702792788"/>
  </r>
  <r>
    <d v="2018-09-27T00:00:00"/>
    <s v="Thursday"/>
    <x v="8"/>
    <x v="3"/>
    <n v="39"/>
    <s v="N"/>
    <s v="N"/>
    <n v="9.1999999999999993"/>
    <n v="24.2"/>
    <n v="20.8"/>
    <n v="0"/>
    <n v="110878.67"/>
    <n v="99.286997249999999"/>
    <n v="11008810.203373658"/>
  </r>
  <r>
    <d v="2018-09-28T00:00:00"/>
    <s v="Friday"/>
    <x v="8"/>
    <x v="3"/>
    <n v="39"/>
    <s v="N"/>
    <s v="Y"/>
    <n v="10.7"/>
    <n v="15.2"/>
    <n v="10.199999999999999"/>
    <n v="0"/>
    <n v="108622.42"/>
    <n v="90.212995460000002"/>
    <n v="9799153.8823142126"/>
  </r>
  <r>
    <d v="2018-09-29T00:00:00"/>
    <s v="Saturday"/>
    <x v="8"/>
    <x v="3"/>
    <n v="39"/>
    <s v="N"/>
    <s v="N"/>
    <n v="5.5"/>
    <n v="14"/>
    <n v="17"/>
    <n v="1.2"/>
    <n v="109315.065"/>
    <n v="86.164086429999998"/>
    <n v="9419032.7087610681"/>
  </r>
  <r>
    <d v="2018-09-30T00:00:00"/>
    <s v="Sunday"/>
    <x v="8"/>
    <x v="3"/>
    <n v="40"/>
    <s v="N"/>
    <s v="N"/>
    <n v="6.8"/>
    <n v="16.5"/>
    <n v="19.8"/>
    <n v="0.2"/>
    <n v="106236.23"/>
    <n v="86.884516410000003"/>
    <n v="9230283.468771534"/>
  </r>
  <r>
    <d v="2018-10-01T00:00:00"/>
    <s v="Monday"/>
    <x v="9"/>
    <x v="3"/>
    <n v="40"/>
    <s v="N"/>
    <s v="N"/>
    <n v="4.7"/>
    <n v="23.3"/>
    <n v="21.4"/>
    <n v="0"/>
    <n v="114466.64"/>
    <n v="111.1212712"/>
    <n v="12719678.546792768"/>
  </r>
  <r>
    <d v="2018-10-02T00:00:00"/>
    <s v="Tuesday"/>
    <x v="9"/>
    <x v="3"/>
    <n v="40"/>
    <s v="N"/>
    <s v="N"/>
    <n v="11.4"/>
    <n v="25.8"/>
    <n v="13.4"/>
    <n v="0"/>
    <n v="114458.205"/>
    <n v="104.9424003"/>
    <n v="12011518.766729463"/>
  </r>
  <r>
    <d v="2018-10-03T00:00:00"/>
    <s v="Wednesday"/>
    <x v="9"/>
    <x v="3"/>
    <n v="40"/>
    <s v="N"/>
    <s v="N"/>
    <n v="14.7"/>
    <n v="18.100000000000001"/>
    <n v="10.9"/>
    <n v="0"/>
    <n v="115490.83500000001"/>
    <n v="122.0868375"/>
    <n v="14099910.805384314"/>
  </r>
  <r>
    <d v="2018-10-04T00:00:00"/>
    <s v="Thursday"/>
    <x v="9"/>
    <x v="3"/>
    <n v="40"/>
    <s v="N"/>
    <s v="N"/>
    <n v="10.9"/>
    <n v="14.6"/>
    <n v="12.5"/>
    <n v="0"/>
    <n v="115294.12"/>
    <n v="97.499455749999996"/>
    <n v="11241113.951175189"/>
  </r>
  <r>
    <d v="2018-10-05T00:00:00"/>
    <s v="Friday"/>
    <x v="9"/>
    <x v="3"/>
    <n v="40"/>
    <s v="N"/>
    <s v="N"/>
    <n v="9.1"/>
    <n v="20.5"/>
    <n v="22.5"/>
    <n v="0"/>
    <n v="112576.545"/>
    <n v="105.2909812"/>
    <n v="11853294.883155955"/>
  </r>
  <r>
    <d v="2018-10-06T00:00:00"/>
    <s v="Saturday"/>
    <x v="9"/>
    <x v="3"/>
    <n v="40"/>
    <s v="N"/>
    <s v="N"/>
    <n v="8.3000000000000007"/>
    <n v="23.8"/>
    <n v="22.7"/>
    <n v="0"/>
    <n v="102988.145"/>
    <n v="100.10292629999999"/>
    <n v="10309414.688708713"/>
  </r>
  <r>
    <d v="2018-10-07T00:00:00"/>
    <s v="Sunday"/>
    <x v="9"/>
    <x v="3"/>
    <n v="41"/>
    <s v="N"/>
    <s v="N"/>
    <n v="10.3"/>
    <n v="24.7"/>
    <n v="21.2"/>
    <n v="0"/>
    <n v="100476.705"/>
    <n v="87.871654219999996"/>
    <n v="8829054.2789249457"/>
  </r>
  <r>
    <d v="2018-10-08T00:00:00"/>
    <s v="Monday"/>
    <x v="9"/>
    <x v="3"/>
    <n v="41"/>
    <s v="N"/>
    <s v="N"/>
    <n v="13.5"/>
    <n v="28.2"/>
    <n v="22.7"/>
    <n v="0"/>
    <n v="113945.5"/>
    <n v="87.101261609999995"/>
    <n v="9924796.8047822546"/>
  </r>
  <r>
    <d v="2018-10-09T00:00:00"/>
    <s v="Tuesday"/>
    <x v="9"/>
    <x v="3"/>
    <n v="41"/>
    <s v="Y"/>
    <s v="N"/>
    <n v="16.100000000000001"/>
    <n v="17.899999999999999"/>
    <n v="7.2"/>
    <m/>
    <n v="116449.31"/>
    <n v="99.00074936"/>
    <n v="11528568.952454941"/>
  </r>
  <r>
    <d v="2018-10-10T00:00:00"/>
    <s v="Wednesday"/>
    <x v="9"/>
    <x v="3"/>
    <n v="41"/>
    <s v="Y"/>
    <s v="N"/>
    <n v="10.1"/>
    <n v="16.5"/>
    <n v="20"/>
    <m/>
    <n v="109551.08"/>
    <n v="73.539697610000005"/>
    <n v="8056353.2960489197"/>
  </r>
  <r>
    <d v="2018-10-11T00:00:00"/>
    <s v="Thursday"/>
    <x v="9"/>
    <x v="3"/>
    <n v="41"/>
    <s v="Y"/>
    <s v="N"/>
    <n v="6.4"/>
    <n v="20.7"/>
    <n v="23.7"/>
    <n v="0"/>
    <n v="110432.33"/>
    <n v="85.630408540000005"/>
    <n v="9456365.5339240991"/>
  </r>
  <r>
    <d v="2018-10-12T00:00:00"/>
    <s v="Friday"/>
    <x v="9"/>
    <x v="3"/>
    <n v="41"/>
    <s v="Y"/>
    <s v="N"/>
    <n v="8.6999999999999993"/>
    <n v="22.7"/>
    <n v="23.9"/>
    <n v="0"/>
    <n v="110457.33500000001"/>
    <n v="88.472364569999996"/>
    <n v="9772421.6115506217"/>
  </r>
  <r>
    <d v="2018-10-13T00:00:00"/>
    <s v="Saturday"/>
    <x v="9"/>
    <x v="3"/>
    <n v="41"/>
    <s v="Y"/>
    <s v="N"/>
    <n v="10.5"/>
    <n v="24.9"/>
    <n v="23.2"/>
    <n v="0"/>
    <n v="96584.744999999995"/>
    <n v="74.616600149999996"/>
    <n v="7206825.2982547106"/>
  </r>
  <r>
    <d v="2018-10-14T00:00:00"/>
    <s v="Sunday"/>
    <x v="9"/>
    <x v="3"/>
    <n v="42"/>
    <s v="Y"/>
    <s v="N"/>
    <n v="12.4"/>
    <n v="27.3"/>
    <n v="22.1"/>
    <n v="0"/>
    <n v="90918.615000000005"/>
    <n v="56.864164340000002"/>
    <n v="5170011.0649251891"/>
  </r>
  <r>
    <d v="2018-10-15T00:00:00"/>
    <s v="Monday"/>
    <x v="9"/>
    <x v="3"/>
    <n v="42"/>
    <s v="Y"/>
    <s v="N"/>
    <n v="19.5"/>
    <n v="27.5"/>
    <n v="19.399999999999999"/>
    <n v="0"/>
    <n v="108070.27499999999"/>
    <n v="79.182454410000005"/>
    <n v="8557269.6232636627"/>
  </r>
  <r>
    <d v="2018-10-16T00:00:00"/>
    <s v="Tuesday"/>
    <x v="9"/>
    <x v="3"/>
    <n v="42"/>
    <s v="Y"/>
    <s v="N"/>
    <n v="20"/>
    <n v="23.1"/>
    <n v="6.1"/>
    <n v="0.2"/>
    <n v="113889.41"/>
    <n v="89.02524597"/>
    <n v="10139032.738628179"/>
  </r>
  <r>
    <d v="2018-10-17T00:00:00"/>
    <s v="Wednesday"/>
    <x v="9"/>
    <x v="3"/>
    <n v="42"/>
    <s v="Y"/>
    <s v="N"/>
    <n v="16.100000000000001"/>
    <n v="22.6"/>
    <n v="15.1"/>
    <n v="5.2"/>
    <n v="112592.26"/>
    <n v="122.20067"/>
    <n v="13758849.6088142"/>
  </r>
  <r>
    <d v="2018-10-18T00:00:00"/>
    <s v="Thursday"/>
    <x v="9"/>
    <x v="3"/>
    <n v="42"/>
    <s v="Y"/>
    <s v="N"/>
    <n v="14.7"/>
    <n v="20.7"/>
    <n v="10.5"/>
    <n v="2"/>
    <n v="112806.58500000001"/>
    <n v="165.77970980000001"/>
    <n v="18701042.924829036"/>
  </r>
  <r>
    <d v="2018-10-19T00:00:00"/>
    <s v="Friday"/>
    <x v="9"/>
    <x v="3"/>
    <n v="42"/>
    <s v="Y"/>
    <s v="N"/>
    <n v="12.8"/>
    <n v="27.4"/>
    <n v="23"/>
    <n v="0"/>
    <n v="107940.16"/>
    <n v="101.6603803"/>
    <n v="10973237.715242848"/>
  </r>
  <r>
    <d v="2018-10-20T00:00:00"/>
    <s v="Saturday"/>
    <x v="9"/>
    <x v="3"/>
    <n v="42"/>
    <s v="Y"/>
    <s v="N"/>
    <n v="11.7"/>
    <n v="16.100000000000001"/>
    <n v="9.8000000000000007"/>
    <n v="5"/>
    <n v="99368.854999999996"/>
    <n v="96.292242040000005"/>
    <n v="9568449.8368976638"/>
  </r>
  <r>
    <d v="2018-10-21T00:00:00"/>
    <s v="Sunday"/>
    <x v="9"/>
    <x v="3"/>
    <n v="43"/>
    <s v="Y"/>
    <s v="N"/>
    <n v="7.6"/>
    <n v="19.2"/>
    <n v="22.7"/>
    <n v="5.6"/>
    <n v="98427.53"/>
    <n v="81.920924420000006"/>
    <n v="8063274.2459772835"/>
  </r>
  <r>
    <d v="2018-10-22T00:00:00"/>
    <s v="Monday"/>
    <x v="9"/>
    <x v="3"/>
    <n v="43"/>
    <s v="Y"/>
    <s v="N"/>
    <n v="8.9"/>
    <n v="27"/>
    <n v="25.7"/>
    <n v="0"/>
    <n v="105893.61500000001"/>
    <n v="84.175390419999999"/>
    <n v="8913636.3856101688"/>
  </r>
  <r>
    <d v="2018-10-23T00:00:00"/>
    <s v="Tuesday"/>
    <x v="9"/>
    <x v="3"/>
    <n v="43"/>
    <s v="Y"/>
    <s v="N"/>
    <n v="13"/>
    <n v="18.8"/>
    <n v="16.7"/>
    <n v="0"/>
    <n v="109241.565"/>
    <n v="90.935335870000003"/>
    <n v="9933918.4042394366"/>
  </r>
  <r>
    <d v="2018-10-24T00:00:00"/>
    <s v="Wednesday"/>
    <x v="9"/>
    <x v="3"/>
    <n v="43"/>
    <s v="Y"/>
    <s v="N"/>
    <n v="9.1999999999999993"/>
    <n v="15.5"/>
    <n v="19.7"/>
    <n v="0"/>
    <n v="111423.36500000001"/>
    <n v="93.344752569999997"/>
    <n v="10400786.436441798"/>
  </r>
  <r>
    <d v="2018-10-25T00:00:00"/>
    <s v="Thursday"/>
    <x v="9"/>
    <x v="3"/>
    <n v="43"/>
    <s v="Y"/>
    <s v="N"/>
    <n v="6.4"/>
    <n v="19.5"/>
    <n v="25"/>
    <n v="0"/>
    <n v="112414.39"/>
    <n v="115.427252"/>
    <n v="12975684.12295628"/>
  </r>
  <r>
    <d v="2018-10-26T00:00:00"/>
    <s v="Friday"/>
    <x v="9"/>
    <x v="3"/>
    <n v="43"/>
    <s v="Y"/>
    <s v="N"/>
    <n v="9.6"/>
    <n v="18.3"/>
    <n v="23.7"/>
    <n v="0"/>
    <n v="111145.12"/>
    <n v="111.2042443"/>
    <n v="12359809.077232815"/>
  </r>
  <r>
    <d v="2018-10-27T00:00:00"/>
    <s v="Saturday"/>
    <x v="9"/>
    <x v="3"/>
    <n v="43"/>
    <s v="Y"/>
    <s v="N"/>
    <n v="11.3"/>
    <n v="19.600000000000001"/>
    <n v="20.5"/>
    <n v="0"/>
    <n v="97973.985000000001"/>
    <n v="98.832267079999994"/>
    <n v="9682991.0524119139"/>
  </r>
  <r>
    <d v="2018-10-28T00:00:00"/>
    <s v="Sunday"/>
    <x v="9"/>
    <x v="3"/>
    <n v="44"/>
    <s v="Y"/>
    <s v="N"/>
    <n v="9.3000000000000007"/>
    <n v="15.9"/>
    <n v="22.8"/>
    <n v="0"/>
    <n v="95624.014999999999"/>
    <n v="110.2151781"/>
    <n v="10539217.843862072"/>
  </r>
  <r>
    <d v="2018-10-29T00:00:00"/>
    <s v="Monday"/>
    <x v="9"/>
    <x v="3"/>
    <n v="44"/>
    <s v="Y"/>
    <s v="N"/>
    <n v="9.1"/>
    <n v="17"/>
    <n v="25.6"/>
    <n v="0"/>
    <n v="110196.61500000001"/>
    <n v="142.33806010000001"/>
    <n v="15685172.408686563"/>
  </r>
  <r>
    <d v="2018-10-30T00:00:00"/>
    <s v="Tuesday"/>
    <x v="9"/>
    <x v="3"/>
    <n v="44"/>
    <s v="Y"/>
    <s v="N"/>
    <n v="8.3000000000000007"/>
    <n v="25.2"/>
    <n v="25.8"/>
    <n v="0"/>
    <n v="113459.02499999999"/>
    <n v="149.08062029999999"/>
    <n v="16914541.825633205"/>
  </r>
  <r>
    <d v="2018-10-31T00:00:00"/>
    <s v="Wednesday"/>
    <x v="9"/>
    <x v="3"/>
    <n v="44"/>
    <s v="Y"/>
    <s v="N"/>
    <n v="13"/>
    <n v="19.5"/>
    <n v="16.7"/>
    <n v="0"/>
    <n v="114402.745"/>
    <n v="121.6154276"/>
    <n v="13913138.751788761"/>
  </r>
  <r>
    <d v="2018-11-01T00:00:00"/>
    <s v="Thursday"/>
    <x v="10"/>
    <x v="3"/>
    <n v="44"/>
    <s v="Y"/>
    <s v="N"/>
    <n v="12.8"/>
    <n v="34.299999999999997"/>
    <n v="14.2"/>
    <n v="0"/>
    <n v="119350.66499999999"/>
    <n v="101.7889277"/>
    <n v="12148576.21063192"/>
  </r>
  <r>
    <d v="2018-11-02T00:00:00"/>
    <s v="Friday"/>
    <x v="10"/>
    <x v="3"/>
    <n v="44"/>
    <s v="Y"/>
    <s v="N"/>
    <n v="16.3"/>
    <n v="31.6"/>
    <n v="13.4"/>
    <n v="0"/>
    <n v="116793.855"/>
    <n v="79.019020170000005"/>
    <n v="9228935.9839770552"/>
  </r>
  <r>
    <d v="2018-11-03T00:00:00"/>
    <s v="Saturday"/>
    <x v="10"/>
    <x v="3"/>
    <n v="44"/>
    <s v="Y"/>
    <s v="N"/>
    <n v="12.6"/>
    <n v="20.9"/>
    <n v="19.899999999999999"/>
    <n v="0.2"/>
    <n v="93859.285000000003"/>
    <n v="74.729665089999997"/>
    <n v="7014072.9336368609"/>
  </r>
  <r>
    <d v="2018-11-04T00:00:00"/>
    <s v="Sunday"/>
    <x v="10"/>
    <x v="3"/>
    <n v="45"/>
    <s v="Y"/>
    <s v="N"/>
    <n v="9.1999999999999993"/>
    <n v="20.9"/>
    <n v="19.7"/>
    <n v="0"/>
    <n v="96432.625"/>
    <n v="90.901472760000004"/>
    <n v="8765867.634612795"/>
  </r>
  <r>
    <d v="2018-11-05T00:00:00"/>
    <s v="Monday"/>
    <x v="10"/>
    <x v="3"/>
    <n v="45"/>
    <s v="Y"/>
    <s v="N"/>
    <n v="14.5"/>
    <n v="28.6"/>
    <n v="15.8"/>
    <n v="2.8"/>
    <n v="107014.075"/>
    <n v="104.6322227"/>
    <n v="11197120.527434502"/>
  </r>
  <r>
    <d v="2018-11-06T00:00:00"/>
    <s v="Tuesday"/>
    <x v="10"/>
    <x v="3"/>
    <n v="45"/>
    <s v="Y"/>
    <s v="Y"/>
    <n v="16.3"/>
    <n v="21.4"/>
    <n v="7.8"/>
    <n v="4.4000000000000004"/>
    <n v="100696.565"/>
    <n v="115.778035"/>
    <n v="11658450.426949775"/>
  </r>
  <r>
    <d v="2018-11-07T00:00:00"/>
    <s v="Wednesday"/>
    <x v="10"/>
    <x v="3"/>
    <n v="45"/>
    <s v="Y"/>
    <s v="N"/>
    <n v="11.1"/>
    <n v="17.2"/>
    <n v="18.2"/>
    <n v="35.799999999999997"/>
    <n v="106387.19500000001"/>
    <n v="95.569564769999999"/>
    <n v="10167377.92325112"/>
  </r>
  <r>
    <d v="2018-11-08T00:00:00"/>
    <s v="Thursday"/>
    <x v="10"/>
    <x v="3"/>
    <n v="45"/>
    <s v="Y"/>
    <s v="N"/>
    <n v="7.7"/>
    <n v="17"/>
    <n v="22.7"/>
    <n v="3"/>
    <n v="109430.37"/>
    <n v="91.884517419999995"/>
    <n v="10054956.738542045"/>
  </r>
  <r>
    <d v="2018-11-09T00:00:00"/>
    <s v="Friday"/>
    <x v="10"/>
    <x v="3"/>
    <n v="45"/>
    <s v="Y"/>
    <s v="N"/>
    <n v="8"/>
    <n v="20"/>
    <n v="14.8"/>
    <n v="0"/>
    <n v="112506.95"/>
    <n v="101.7347422"/>
    <n v="11445865.553958289"/>
  </r>
  <r>
    <d v="2018-11-10T00:00:00"/>
    <s v="Saturday"/>
    <x v="10"/>
    <x v="3"/>
    <n v="45"/>
    <s v="Y"/>
    <s v="N"/>
    <n v="9"/>
    <n v="20.3"/>
    <n v="27.3"/>
    <n v="0"/>
    <n v="100203.55"/>
    <n v="86.725271390000003"/>
    <n v="8690180.0679914355"/>
  </r>
  <r>
    <d v="2018-11-11T00:00:00"/>
    <s v="Sunday"/>
    <x v="10"/>
    <x v="3"/>
    <n v="46"/>
    <s v="Y"/>
    <s v="N"/>
    <n v="9.3000000000000007"/>
    <n v="19.600000000000001"/>
    <n v="29.1"/>
    <n v="0.2"/>
    <n v="94602.89"/>
    <n v="76.672204399999998"/>
    <n v="7253412.1189107159"/>
  </r>
  <r>
    <d v="2018-11-12T00:00:00"/>
    <s v="Monday"/>
    <x v="10"/>
    <x v="3"/>
    <n v="46"/>
    <s v="Y"/>
    <s v="N"/>
    <n v="10.9"/>
    <n v="30.2"/>
    <n v="17.5"/>
    <n v="0"/>
    <n v="114159.595"/>
    <n v="105.4518321"/>
    <n v="12038338.444544001"/>
  </r>
  <r>
    <d v="2018-11-13T00:00:00"/>
    <s v="Tuesday"/>
    <x v="10"/>
    <x v="3"/>
    <n v="46"/>
    <s v="Y"/>
    <s v="N"/>
    <n v="16.899999999999999"/>
    <n v="30.5"/>
    <n v="18.399999999999999"/>
    <n v="0"/>
    <n v="120185.265"/>
    <n v="111.5733647"/>
    <n v="13409474.403411146"/>
  </r>
  <r>
    <d v="2018-11-14T00:00:00"/>
    <s v="Wednesday"/>
    <x v="10"/>
    <x v="3"/>
    <n v="46"/>
    <s v="Y"/>
    <s v="N"/>
    <n v="14.8"/>
    <n v="17.3"/>
    <n v="7.2"/>
    <n v="6.2"/>
    <n v="116487.58"/>
    <n v="119.62472270000001"/>
    <n v="13934794.455494067"/>
  </r>
  <r>
    <d v="2018-11-15T00:00:00"/>
    <s v="Thursday"/>
    <x v="10"/>
    <x v="3"/>
    <n v="46"/>
    <s v="Y"/>
    <s v="N"/>
    <n v="13.7"/>
    <n v="18.100000000000001"/>
    <n v="23.8"/>
    <n v="0.2"/>
    <n v="108628.34"/>
    <n v="96.501965749999997"/>
    <n v="10482848.346159354"/>
  </r>
  <r>
    <d v="2018-11-16T00:00:00"/>
    <s v="Friday"/>
    <x v="10"/>
    <x v="3"/>
    <n v="46"/>
    <s v="Y"/>
    <s v="N"/>
    <n v="8.3000000000000007"/>
    <n v="19"/>
    <n v="29.8"/>
    <n v="0"/>
    <n v="107405.925"/>
    <n v="97.767081950000005"/>
    <n v="10500763.871390555"/>
  </r>
  <r>
    <d v="2018-11-17T00:00:00"/>
    <s v="Saturday"/>
    <x v="10"/>
    <x v="3"/>
    <n v="46"/>
    <s v="Y"/>
    <s v="N"/>
    <n v="9.6"/>
    <n v="18.100000000000001"/>
    <n v="29.9"/>
    <n v="0"/>
    <n v="90498.92"/>
    <n v="83.267081379999993"/>
    <n v="7535580.9364421088"/>
  </r>
  <r>
    <d v="2018-11-18T00:00:00"/>
    <s v="Sunday"/>
    <x v="10"/>
    <x v="3"/>
    <n v="47"/>
    <s v="Y"/>
    <s v="N"/>
    <n v="9.8000000000000007"/>
    <n v="26.6"/>
    <n v="30.1"/>
    <n v="0"/>
    <n v="92043.13"/>
    <n v="89.24819359"/>
    <n v="8214683.0848695375"/>
  </r>
  <r>
    <d v="2018-11-19T00:00:00"/>
    <s v="Monday"/>
    <x v="10"/>
    <x v="3"/>
    <n v="47"/>
    <s v="Y"/>
    <s v="N"/>
    <n v="15.4"/>
    <n v="30.9"/>
    <n v="27.5"/>
    <n v="0"/>
    <n v="113978.535"/>
    <n v="104.47126299999999"/>
    <n v="11907481.506339705"/>
  </r>
  <r>
    <d v="2018-11-20T00:00:00"/>
    <s v="Tuesday"/>
    <x v="10"/>
    <x v="3"/>
    <n v="47"/>
    <s v="Y"/>
    <s v="N"/>
    <n v="22.5"/>
    <n v="27.6"/>
    <n v="5.5"/>
    <n v="0"/>
    <n v="118330.625"/>
    <n v="110.715976"/>
    <n v="13101090.637565"/>
  </r>
  <r>
    <d v="2018-11-21T00:00:00"/>
    <s v="Wednesday"/>
    <x v="10"/>
    <x v="3"/>
    <n v="47"/>
    <s v="Y"/>
    <s v="N"/>
    <n v="12.3"/>
    <n v="23.2"/>
    <n v="24.2"/>
    <n v="24.2"/>
    <n v="106618.19500000001"/>
    <n v="100.42825310000001"/>
    <n v="10707479.072525157"/>
  </r>
  <r>
    <d v="2018-11-22T00:00:00"/>
    <s v="Thursday"/>
    <x v="10"/>
    <x v="3"/>
    <n v="47"/>
    <s v="Y"/>
    <s v="N"/>
    <n v="9.6999999999999993"/>
    <n v="16.399999999999999"/>
    <n v="20.3"/>
    <n v="6.2"/>
    <n v="107278.83"/>
    <n v="77.208902539999997"/>
    <n v="8282880.730075228"/>
  </r>
  <r>
    <d v="2018-11-23T00:00:00"/>
    <s v="Friday"/>
    <x v="10"/>
    <x v="3"/>
    <n v="47"/>
    <s v="Y"/>
    <s v="N"/>
    <n v="11"/>
    <n v="14.5"/>
    <n v="3.5"/>
    <n v="6"/>
    <n v="113582.6"/>
    <n v="93.528906469999995"/>
    <n v="10623256.372019421"/>
  </r>
  <r>
    <d v="2018-11-24T00:00:00"/>
    <s v="Saturday"/>
    <x v="10"/>
    <x v="3"/>
    <n v="47"/>
    <s v="Y"/>
    <s v="N"/>
    <n v="11.1"/>
    <n v="16.899999999999999"/>
    <n v="15.8"/>
    <n v="7"/>
    <n v="101352.12"/>
    <n v="110.5056773"/>
    <n v="11199984.666390875"/>
  </r>
  <r>
    <d v="2018-11-25T00:00:00"/>
    <s v="Sunday"/>
    <x v="10"/>
    <x v="3"/>
    <n v="48"/>
    <s v="Y"/>
    <s v="N"/>
    <n v="12.7"/>
    <n v="18.8"/>
    <n v="20.5"/>
    <n v="0.8"/>
    <n v="96240.41"/>
    <n v="116.4628124"/>
    <n v="11208428.815129085"/>
  </r>
  <r>
    <d v="2018-11-26T00:00:00"/>
    <s v="Monday"/>
    <x v="10"/>
    <x v="3"/>
    <n v="48"/>
    <s v="Y"/>
    <s v="N"/>
    <n v="11.9"/>
    <n v="18.600000000000001"/>
    <n v="25.5"/>
    <n v="0"/>
    <n v="110547.605"/>
    <n v="112.20926300000001"/>
    <n v="12404465.283465115"/>
  </r>
  <r>
    <d v="2018-11-27T00:00:00"/>
    <s v="Tuesday"/>
    <x v="10"/>
    <x v="3"/>
    <n v="48"/>
    <s v="Y"/>
    <s v="N"/>
    <n v="14.4"/>
    <n v="20"/>
    <n v="23.3"/>
    <n v="0.2"/>
    <n v="109706.42"/>
    <n v="109.76169760000001"/>
    <n v="12041562.896818593"/>
  </r>
  <r>
    <d v="2018-11-28T00:00:00"/>
    <s v="Wednesday"/>
    <x v="10"/>
    <x v="3"/>
    <n v="48"/>
    <s v="Y"/>
    <s v="N"/>
    <n v="14.4"/>
    <n v="20.8"/>
    <n v="18"/>
    <n v="0"/>
    <n v="106684.825"/>
    <n v="98.178259999999995"/>
    <n v="10474130.4869045"/>
  </r>
  <r>
    <d v="2018-11-29T00:00:00"/>
    <s v="Thursday"/>
    <x v="10"/>
    <x v="3"/>
    <n v="48"/>
    <s v="Y"/>
    <s v="N"/>
    <n v="13.9"/>
    <n v="18.7"/>
    <n v="21.1"/>
    <n v="0.6"/>
    <n v="112586.74"/>
    <n v="116.3293321"/>
    <n v="13097140.267516354"/>
  </r>
  <r>
    <d v="2018-11-30T00:00:00"/>
    <s v="Friday"/>
    <x v="10"/>
    <x v="3"/>
    <n v="48"/>
    <s v="Y"/>
    <s v="N"/>
    <n v="14.7"/>
    <n v="20.8"/>
    <n v="28"/>
    <n v="0"/>
    <n v="110031.82"/>
    <n v="106.2941526"/>
    <n v="11695739.065935733"/>
  </r>
  <r>
    <d v="2018-12-01T00:00:00"/>
    <s v="Saturday"/>
    <x v="11"/>
    <x v="3"/>
    <n v="48"/>
    <s v="Y"/>
    <s v="N"/>
    <n v="10.3"/>
    <n v="31.7"/>
    <n v="30.8"/>
    <n v="0"/>
    <n v="100725.24"/>
    <n v="71.104740500000005"/>
    <n v="7162042.0520002209"/>
  </r>
  <r>
    <d v="2018-12-02T00:00:00"/>
    <s v="Sunday"/>
    <x v="11"/>
    <x v="3"/>
    <n v="49"/>
    <s v="Y"/>
    <s v="N"/>
    <n v="12.2"/>
    <n v="19.5"/>
    <n v="18.899999999999999"/>
    <n v="10.4"/>
    <n v="88903.065000000002"/>
    <n v="24.455382029999999"/>
    <n v="2174158.4182129218"/>
  </r>
  <r>
    <d v="2018-12-03T00:00:00"/>
    <s v="Monday"/>
    <x v="11"/>
    <x v="3"/>
    <n v="49"/>
    <s v="Y"/>
    <s v="N"/>
    <n v="13.3"/>
    <n v="23.6"/>
    <n v="13.4"/>
    <n v="0"/>
    <n v="107666.30499999999"/>
    <n v="71.126198709999997"/>
    <n v="7657895.003801466"/>
  </r>
  <r>
    <d v="2018-12-04T00:00:00"/>
    <s v="Tuesday"/>
    <x v="11"/>
    <x v="3"/>
    <n v="49"/>
    <s v="Y"/>
    <s v="N"/>
    <n v="13.4"/>
    <n v="20.5"/>
    <n v="28.2"/>
    <n v="0"/>
    <n v="111718.075"/>
    <n v="92.945548959999996"/>
    <n v="10383697.809629451"/>
  </r>
  <r>
    <d v="2018-12-05T00:00:00"/>
    <s v="Wednesday"/>
    <x v="11"/>
    <x v="3"/>
    <n v="49"/>
    <s v="Y"/>
    <s v="N"/>
    <n v="13.4"/>
    <n v="25.2"/>
    <n v="31.1"/>
    <n v="0"/>
    <n v="114225.12"/>
    <n v="86.814999110000002"/>
    <n v="9916453.6911396421"/>
  </r>
  <r>
    <d v="2018-12-06T00:00:00"/>
    <s v="Thursday"/>
    <x v="11"/>
    <x v="3"/>
    <n v="49"/>
    <s v="Y"/>
    <s v="N"/>
    <n v="14.5"/>
    <n v="35.5"/>
    <n v="31.3"/>
    <n v="0"/>
    <n v="135452.26"/>
    <n v="125.30810839999999"/>
    <n v="16973266.479104985"/>
  </r>
  <r>
    <d v="2018-12-07T00:00:00"/>
    <s v="Friday"/>
    <x v="11"/>
    <x v="3"/>
    <n v="49"/>
    <s v="Y"/>
    <s v="N"/>
    <n v="25.1"/>
    <n v="38"/>
    <n v="27.1"/>
    <n v="0"/>
    <n v="156648.405"/>
    <n v="177.86181680000001"/>
    <n v="27861769.912122205"/>
  </r>
  <r>
    <d v="2018-12-08T00:00:00"/>
    <s v="Saturday"/>
    <x v="11"/>
    <x v="3"/>
    <n v="49"/>
    <s v="Y"/>
    <s v="N"/>
    <n v="22.7"/>
    <n v="30.3"/>
    <n v="11"/>
    <n v="0"/>
    <n v="121237.47"/>
    <n v="113.36703300000001"/>
    <n v="13744332.262326511"/>
  </r>
  <r>
    <d v="2018-12-09T00:00:00"/>
    <s v="Sunday"/>
    <x v="11"/>
    <x v="3"/>
    <n v="50"/>
    <s v="Y"/>
    <s v="N"/>
    <n v="16"/>
    <n v="20.100000000000001"/>
    <n v="11.8"/>
    <n v="1.2"/>
    <n v="102161.11500000001"/>
    <n v="80.188787649999995"/>
    <n v="8192175.9568222295"/>
  </r>
  <r>
    <d v="2018-12-10T00:00:00"/>
    <s v="Monday"/>
    <x v="11"/>
    <x v="3"/>
    <n v="50"/>
    <s v="Y"/>
    <s v="N"/>
    <n v="15.8"/>
    <n v="20.6"/>
    <n v="28.5"/>
    <n v="0"/>
    <n v="110803.765"/>
    <n v="95.225723139999999"/>
    <n v="10551368.648759622"/>
  </r>
  <r>
    <d v="2018-12-11T00:00:00"/>
    <s v="Tuesday"/>
    <x v="11"/>
    <x v="3"/>
    <n v="50"/>
    <s v="Y"/>
    <s v="N"/>
    <n v="13"/>
    <n v="23.6"/>
    <n v="31.6"/>
    <n v="0"/>
    <n v="114413.785"/>
    <n v="118.6444142"/>
    <n v="13574556.497729747"/>
  </r>
  <r>
    <d v="2018-12-12T00:00:00"/>
    <s v="Wednesday"/>
    <x v="11"/>
    <x v="3"/>
    <n v="50"/>
    <s v="Y"/>
    <s v="N"/>
    <n v="16"/>
    <n v="33.6"/>
    <n v="29.4"/>
    <n v="0"/>
    <n v="129715.465"/>
    <n v="199.184327"/>
    <n v="25837287.597517055"/>
  </r>
  <r>
    <d v="2018-12-13T00:00:00"/>
    <s v="Thursday"/>
    <x v="11"/>
    <x v="3"/>
    <n v="50"/>
    <s v="Y"/>
    <s v="N"/>
    <n v="16.899999999999999"/>
    <n v="21.1"/>
    <n v="6"/>
    <n v="16.2"/>
    <n v="114986.33"/>
    <n v="101.8597212"/>
    <n v="11712475.515611196"/>
  </r>
  <r>
    <d v="2018-12-14T00:00:00"/>
    <s v="Friday"/>
    <x v="11"/>
    <x v="3"/>
    <n v="50"/>
    <s v="Y"/>
    <s v="N"/>
    <n v="16.399999999999999"/>
    <n v="22.7"/>
    <n v="13.7"/>
    <n v="16.600000000000001"/>
    <n v="110025.465"/>
    <n v="92.958029269999997"/>
    <n v="10227750.395915359"/>
  </r>
  <r>
    <d v="2018-12-15T00:00:00"/>
    <s v="Saturday"/>
    <x v="11"/>
    <x v="3"/>
    <n v="50"/>
    <s v="Y"/>
    <s v="N"/>
    <n v="17.2"/>
    <n v="24.8"/>
    <n v="17.5"/>
    <n v="41.2"/>
    <n v="102577.145"/>
    <n v="101.632949"/>
    <n v="10425217.746350605"/>
  </r>
  <r>
    <d v="2018-12-16T00:00:00"/>
    <s v="Sunday"/>
    <x v="11"/>
    <x v="3"/>
    <n v="51"/>
    <s v="Y"/>
    <s v="N"/>
    <n v="15.8"/>
    <n v="23.5"/>
    <n v="16.3"/>
    <n v="3.8"/>
    <n v="99110.774999999994"/>
    <n v="101.4492327"/>
    <n v="10054712.076052342"/>
  </r>
  <r>
    <d v="2018-12-17T00:00:00"/>
    <s v="Monday"/>
    <x v="11"/>
    <x v="3"/>
    <n v="51"/>
    <s v="Y"/>
    <s v="N"/>
    <n v="15.6"/>
    <n v="21.8"/>
    <n v="23.2"/>
    <n v="2"/>
    <n v="112804.4"/>
    <n v="101.40388849999999"/>
    <n v="11438804.799909398"/>
  </r>
  <r>
    <d v="2018-12-18T00:00:00"/>
    <s v="Tuesday"/>
    <x v="11"/>
    <x v="3"/>
    <n v="51"/>
    <s v="Y"/>
    <s v="N"/>
    <n v="16.7"/>
    <n v="20.8"/>
    <n v="21.1"/>
    <n v="0"/>
    <n v="113485.105"/>
    <n v="104.7225562"/>
    <n v="11884450.286225401"/>
  </r>
  <r>
    <d v="2018-12-19T00:00:00"/>
    <s v="Wednesday"/>
    <x v="11"/>
    <x v="3"/>
    <n v="51"/>
    <s v="Y"/>
    <s v="N"/>
    <n v="16.8"/>
    <n v="26.9"/>
    <n v="16.600000000000001"/>
    <n v="0"/>
    <n v="119907.245"/>
    <n v="117.70772239999999"/>
    <n v="14114008.708208786"/>
  </r>
  <r>
    <d v="2018-12-20T00:00:00"/>
    <s v="Thursday"/>
    <x v="11"/>
    <x v="3"/>
    <n v="51"/>
    <s v="Y"/>
    <s v="N"/>
    <n v="16.899999999999999"/>
    <n v="21.2"/>
    <n v="14.8"/>
    <n v="0"/>
    <n v="111880.52499999999"/>
    <n v="75.555462689999999"/>
    <n v="8453184.8323751111"/>
  </r>
  <r>
    <d v="2018-12-21T00:00:00"/>
    <s v="Friday"/>
    <x v="11"/>
    <x v="3"/>
    <n v="51"/>
    <s v="N"/>
    <s v="N"/>
    <n v="15.4"/>
    <n v="20.9"/>
    <n v="9.6"/>
    <n v="1"/>
    <n v="102075.925"/>
    <n v="65.932437969999995"/>
    <n v="6730114.5932928715"/>
  </r>
  <r>
    <d v="2018-12-22T00:00:00"/>
    <s v="Saturday"/>
    <x v="11"/>
    <x v="3"/>
    <n v="51"/>
    <s v="N"/>
    <s v="N"/>
    <n v="14.1"/>
    <n v="19.100000000000001"/>
    <n v="27.8"/>
    <n v="9.8000000000000007"/>
    <n v="92725.74"/>
    <n v="69.250457960000006"/>
    <n v="6421299.9596798914"/>
  </r>
  <r>
    <d v="2018-12-23T00:00:00"/>
    <s v="Sunday"/>
    <x v="11"/>
    <x v="3"/>
    <n v="52"/>
    <s v="N"/>
    <s v="N"/>
    <n v="11.5"/>
    <n v="26.9"/>
    <n v="32.299999999999997"/>
    <n v="0"/>
    <n v="94938.395000000004"/>
    <n v="65.612248190000003"/>
    <n v="6229121.5355002554"/>
  </r>
  <r>
    <d v="2018-12-24T00:00:00"/>
    <s v="Monday"/>
    <x v="11"/>
    <x v="3"/>
    <n v="52"/>
    <s v="N"/>
    <s v="N"/>
    <n v="14.3"/>
    <n v="34.200000000000003"/>
    <n v="32.299999999999997"/>
    <n v="0"/>
    <n v="112358.815"/>
    <n v="96.817179359999997"/>
    <n v="10878263.544532059"/>
  </r>
  <r>
    <d v="2018-12-25T00:00:00"/>
    <s v="Tuesday"/>
    <x v="11"/>
    <x v="3"/>
    <n v="52"/>
    <s v="N"/>
    <s v="Y"/>
    <n v="15.8"/>
    <n v="23.9"/>
    <n v="32.200000000000003"/>
    <n v="0"/>
    <n v="98191.654999999999"/>
    <n v="55.238545299999998"/>
    <n v="5423964.1827994715"/>
  </r>
  <r>
    <d v="2018-12-26T00:00:00"/>
    <s v="Wednesday"/>
    <x v="11"/>
    <x v="3"/>
    <n v="52"/>
    <s v="N"/>
    <s v="Y"/>
    <n v="13.3"/>
    <n v="23.8"/>
    <n v="32.299999999999997"/>
    <n v="0"/>
    <n v="100017.19500000001"/>
    <n v="77.578354779999998"/>
    <n v="7759169.4378104424"/>
  </r>
  <r>
    <d v="2018-12-27T00:00:00"/>
    <s v="Thursday"/>
    <x v="11"/>
    <x v="3"/>
    <n v="52"/>
    <s v="N"/>
    <s v="N"/>
    <n v="16.2"/>
    <n v="37.4"/>
    <n v="29.3"/>
    <n v="0"/>
    <n v="129749.14"/>
    <n v="102.3108963"/>
    <n v="13274750.807554182"/>
  </r>
  <r>
    <d v="2018-12-28T00:00:00"/>
    <s v="Friday"/>
    <x v="11"/>
    <x v="3"/>
    <n v="52"/>
    <s v="N"/>
    <s v="N"/>
    <n v="21.9"/>
    <n v="36.4"/>
    <n v="19.100000000000001"/>
    <n v="0"/>
    <n v="133831.375"/>
    <n v="121.46071910000001"/>
    <n v="16255255.045641763"/>
  </r>
  <r>
    <d v="2018-12-29T00:00:00"/>
    <s v="Saturday"/>
    <x v="11"/>
    <x v="3"/>
    <n v="52"/>
    <s v="N"/>
    <s v="N"/>
    <n v="21"/>
    <n v="23.9"/>
    <n v="5.7"/>
    <n v="1.2"/>
    <n v="108290.11"/>
    <n v="91.7235266"/>
    <n v="9932750.785101926"/>
  </r>
  <r>
    <d v="2018-12-30T00:00:00"/>
    <s v="Sunday"/>
    <x v="11"/>
    <x v="3"/>
    <n v="53"/>
    <s v="N"/>
    <s v="N"/>
    <n v="18.2"/>
    <n v="22.7"/>
    <n v="9.9"/>
    <n v="0.6"/>
    <n v="99613.865000000005"/>
    <n v="84.166495269999999"/>
    <n v="8384149.897348919"/>
  </r>
  <r>
    <d v="2018-12-31T00:00:00"/>
    <s v="Monday"/>
    <x v="11"/>
    <x v="3"/>
    <n v="53"/>
    <s v="N"/>
    <s v="N"/>
    <n v="17.3"/>
    <n v="23.5"/>
    <n v="31.3"/>
    <n v="0.8"/>
    <n v="103381.91499999999"/>
    <n v="84.897997059999994"/>
    <n v="8776917.5157271679"/>
  </r>
  <r>
    <d v="2019-01-01T00:00:00"/>
    <s v="Tuesday"/>
    <x v="0"/>
    <x v="4"/>
    <n v="1"/>
    <s v="N"/>
    <s v="Y"/>
    <n v="15.5"/>
    <n v="26.2"/>
    <n v="31.7"/>
    <n v="0"/>
    <n v="98933.06"/>
    <n v="78.560978969999994"/>
    <n v="7772278.0460977471"/>
  </r>
  <r>
    <d v="2019-01-02T00:00:00"/>
    <s v="Wednesday"/>
    <x v="0"/>
    <x v="4"/>
    <n v="1"/>
    <s v="N"/>
    <s v="N"/>
    <n v="18.399999999999999"/>
    <n v="22.2"/>
    <n v="26.3"/>
    <n v="0"/>
    <n v="106470.675"/>
    <n v="92.202011200000001"/>
    <n v="9816810.3688215595"/>
  </r>
  <r>
    <d v="2019-01-03T00:00:00"/>
    <s v="Thursday"/>
    <x v="0"/>
    <x v="4"/>
    <n v="1"/>
    <s v="N"/>
    <s v="N"/>
    <n v="15.9"/>
    <n v="29.5"/>
    <n v="27.6"/>
    <n v="0"/>
    <n v="118789.605"/>
    <n v="127.38030259999999"/>
    <n v="15131455.830634471"/>
  </r>
  <r>
    <d v="2019-01-04T00:00:00"/>
    <s v="Friday"/>
    <x v="0"/>
    <x v="4"/>
    <n v="1"/>
    <s v="N"/>
    <s v="N"/>
    <n v="18"/>
    <n v="42.6"/>
    <n v="27.4"/>
    <n v="0"/>
    <n v="133288.46"/>
    <n v="121.0209967"/>
    <n v="16130702.277808081"/>
  </r>
  <r>
    <d v="2019-01-05T00:00:00"/>
    <s v="Saturday"/>
    <x v="0"/>
    <x v="4"/>
    <n v="1"/>
    <s v="N"/>
    <s v="N"/>
    <n v="17.399999999999999"/>
    <n v="21.2"/>
    <n v="12.9"/>
    <n v="0.4"/>
    <n v="97262.79"/>
    <n v="83.493520489999995"/>
    <n v="8120812.7497795662"/>
  </r>
  <r>
    <d v="2019-01-06T00:00:00"/>
    <s v="Sunday"/>
    <x v="0"/>
    <x v="4"/>
    <n v="2"/>
    <s v="N"/>
    <s v="N"/>
    <n v="14.6"/>
    <n v="22.1"/>
    <n v="30.9"/>
    <n v="1.4"/>
    <n v="93606.214999999997"/>
    <n v="65.766406979999999"/>
    <n v="6156144.4315473801"/>
  </r>
  <r>
    <d v="2019-01-07T00:00:00"/>
    <s v="Monday"/>
    <x v="0"/>
    <x v="4"/>
    <n v="2"/>
    <s v="N"/>
    <s v="N"/>
    <n v="17.100000000000001"/>
    <n v="23.1"/>
    <n v="30.2"/>
    <n v="0"/>
    <n v="109874.9"/>
    <n v="85.07795745"/>
    <n v="9347932.0670230053"/>
  </r>
  <r>
    <d v="2019-01-08T00:00:00"/>
    <s v="Tuesday"/>
    <x v="0"/>
    <x v="4"/>
    <n v="2"/>
    <s v="N"/>
    <s v="N"/>
    <n v="16.7"/>
    <n v="24.1"/>
    <n v="28.9"/>
    <n v="0"/>
    <n v="113446.1"/>
    <n v="104.9077815"/>
    <n v="11901378.67082715"/>
  </r>
  <r>
    <d v="2019-01-09T00:00:00"/>
    <s v="Wednesday"/>
    <x v="0"/>
    <x v="4"/>
    <n v="2"/>
    <s v="N"/>
    <s v="N"/>
    <n v="16.100000000000001"/>
    <n v="20.5"/>
    <n v="28.4"/>
    <n v="0.6"/>
    <n v="105483.435"/>
    <n v="91.851546720000002"/>
    <n v="9688816.6580885835"/>
  </r>
  <r>
    <d v="2019-01-10T00:00:00"/>
    <s v="Thursday"/>
    <x v="0"/>
    <x v="4"/>
    <n v="2"/>
    <s v="N"/>
    <s v="N"/>
    <n v="13.5"/>
    <n v="21.4"/>
    <n v="25.8"/>
    <n v="0"/>
    <n v="108078.69500000001"/>
    <n v="96.413742569999997"/>
    <n v="10420271.477031546"/>
  </r>
  <r>
    <d v="2019-01-11T00:00:00"/>
    <s v="Friday"/>
    <x v="0"/>
    <x v="4"/>
    <n v="2"/>
    <s v="N"/>
    <s v="N"/>
    <n v="12.9"/>
    <n v="30.4"/>
    <n v="31.5"/>
    <n v="0"/>
    <n v="119728.63499999999"/>
    <n v="116.3056708"/>
    <n v="13925119.207643358"/>
  </r>
  <r>
    <d v="2019-01-12T00:00:00"/>
    <s v="Saturday"/>
    <x v="0"/>
    <x v="4"/>
    <n v="2"/>
    <s v="N"/>
    <s v="N"/>
    <n v="17.7"/>
    <n v="24.7"/>
    <n v="28.6"/>
    <n v="0"/>
    <n v="108628.96"/>
    <n v="88.996642809999997"/>
    <n v="9667612.7519417778"/>
  </r>
  <r>
    <d v="2019-01-13T00:00:00"/>
    <s v="Sunday"/>
    <x v="0"/>
    <x v="4"/>
    <n v="3"/>
    <s v="N"/>
    <s v="N"/>
    <n v="14.4"/>
    <n v="30.5"/>
    <n v="31.3"/>
    <n v="0"/>
    <n v="101853.24"/>
    <n v="75.273023879999997"/>
    <n v="7666801.3667753711"/>
  </r>
  <r>
    <d v="2019-01-14T00:00:00"/>
    <s v="Monday"/>
    <x v="0"/>
    <x v="4"/>
    <n v="3"/>
    <s v="N"/>
    <s v="N"/>
    <n v="18.7"/>
    <n v="32.299999999999997"/>
    <n v="31.1"/>
    <n v="0"/>
    <n v="147070.535"/>
    <n v="188.19764950000001"/>
    <n v="27678328.997707486"/>
  </r>
  <r>
    <d v="2019-01-15T00:00:00"/>
    <s v="Tuesday"/>
    <x v="0"/>
    <x v="4"/>
    <n v="3"/>
    <s v="N"/>
    <s v="N"/>
    <n v="19.399999999999999"/>
    <n v="30.4"/>
    <n v="22.3"/>
    <n v="0"/>
    <n v="152496.245"/>
    <n v="222.43841900000001"/>
    <n v="33921023.641236655"/>
  </r>
  <r>
    <d v="2019-01-16T00:00:00"/>
    <s v="Wednesday"/>
    <x v="0"/>
    <x v="4"/>
    <n v="3"/>
    <s v="N"/>
    <s v="N"/>
    <n v="19.8"/>
    <n v="26.7"/>
    <n v="17.5"/>
    <n v="0"/>
    <n v="136971.755"/>
    <n v="178.07967540000001"/>
    <n v="24391885.66936833"/>
  </r>
  <r>
    <d v="2019-01-17T00:00:00"/>
    <s v="Thursday"/>
    <x v="0"/>
    <x v="4"/>
    <n v="3"/>
    <s v="N"/>
    <s v="N"/>
    <n v="20.7"/>
    <n v="32.5"/>
    <n v="6"/>
    <n v="0"/>
    <n v="145211.49"/>
    <n v="175.35289299999999"/>
    <n v="25463254.868340567"/>
  </r>
  <r>
    <d v="2019-01-18T00:00:00"/>
    <s v="Friday"/>
    <x v="0"/>
    <x v="4"/>
    <n v="3"/>
    <s v="N"/>
    <s v="N"/>
    <n v="22.3"/>
    <n v="28.7"/>
    <n v="2.6"/>
    <n v="0.2"/>
    <n v="134898.21"/>
    <n v="137.8500262"/>
    <n v="18595721.782833099"/>
  </r>
  <r>
    <d v="2019-01-19T00:00:00"/>
    <s v="Saturday"/>
    <x v="0"/>
    <x v="4"/>
    <n v="3"/>
    <s v="N"/>
    <s v="N"/>
    <n v="16.5"/>
    <n v="23.5"/>
    <n v="30.2"/>
    <n v="2"/>
    <n v="101692.45"/>
    <n v="80.786252489999995"/>
    <n v="8215351.9420266999"/>
  </r>
  <r>
    <d v="2019-01-20T00:00:00"/>
    <s v="Sunday"/>
    <x v="0"/>
    <x v="4"/>
    <n v="4"/>
    <s v="N"/>
    <s v="N"/>
    <n v="15.2"/>
    <n v="22.9"/>
    <n v="29.2"/>
    <n v="0"/>
    <n v="102283.13"/>
    <n v="86.607900729999997"/>
    <n v="8858527.1693936847"/>
  </r>
  <r>
    <d v="2019-01-21T00:00:00"/>
    <s v="Monday"/>
    <x v="0"/>
    <x v="4"/>
    <n v="4"/>
    <s v="N"/>
    <s v="N"/>
    <n v="18.399999999999999"/>
    <n v="25.1"/>
    <n v="28.2"/>
    <n v="0"/>
    <n v="130517.97"/>
    <n v="176.68995000000001"/>
    <n v="23061213.593401503"/>
  </r>
  <r>
    <d v="2019-01-22T00:00:00"/>
    <s v="Tuesday"/>
    <x v="0"/>
    <x v="4"/>
    <n v="4"/>
    <s v="N"/>
    <s v="N"/>
    <n v="19"/>
    <n v="26.8"/>
    <n v="29.3"/>
    <n v="0"/>
    <n v="141444.78"/>
    <n v="278.77774349999999"/>
    <n v="39431656.598253928"/>
  </r>
  <r>
    <d v="2019-01-23T00:00:00"/>
    <s v="Wednesday"/>
    <x v="0"/>
    <x v="4"/>
    <n v="4"/>
    <s v="N"/>
    <s v="N"/>
    <n v="18.7"/>
    <n v="23.9"/>
    <n v="27.4"/>
    <n v="0"/>
    <n v="125501.15"/>
    <n v="154.47314489999999"/>
    <n v="19386557.329066634"/>
  </r>
  <r>
    <d v="2019-01-24T00:00:00"/>
    <s v="Thursday"/>
    <x v="0"/>
    <x v="4"/>
    <n v="4"/>
    <s v="N"/>
    <s v="N"/>
    <n v="17.3"/>
    <n v="40.799999999999997"/>
    <n v="30"/>
    <n v="0"/>
    <n v="155891.345"/>
    <n v="4549.6451049999996"/>
    <n v="709250294.69111621"/>
  </r>
  <r>
    <d v="2019-01-25T00:00:00"/>
    <s v="Friday"/>
    <x v="0"/>
    <x v="4"/>
    <n v="4"/>
    <s v="N"/>
    <s v="N"/>
    <n v="21.1"/>
    <n v="42.8"/>
    <n v="25.3"/>
    <n v="0"/>
    <n v="168894.845"/>
    <n v="906.43723230000001"/>
    <n v="153092575.8515375"/>
  </r>
  <r>
    <d v="2019-01-26T00:00:00"/>
    <s v="Saturday"/>
    <x v="0"/>
    <x v="4"/>
    <n v="4"/>
    <s v="N"/>
    <s v="Y"/>
    <n v="19.899999999999999"/>
    <n v="26.1"/>
    <n v="27.7"/>
    <n v="0"/>
    <n v="114818.66499999999"/>
    <n v="163.73362520000001"/>
    <n v="18799676.261074357"/>
  </r>
  <r>
    <d v="2019-01-27T00:00:00"/>
    <s v="Sunday"/>
    <x v="0"/>
    <x v="4"/>
    <n v="5"/>
    <s v="N"/>
    <s v="N"/>
    <n v="18.399999999999999"/>
    <n v="27.8"/>
    <n v="21.1"/>
    <n v="0"/>
    <n v="99801.574999999997"/>
    <n v="86.396224309999994"/>
    <n v="8622479.2601912878"/>
  </r>
  <r>
    <d v="2019-01-28T00:00:00"/>
    <s v="Monday"/>
    <x v="0"/>
    <x v="4"/>
    <n v="5"/>
    <s v="N"/>
    <s v="Y"/>
    <n v="15.5"/>
    <n v="34.5"/>
    <n v="29.4"/>
    <n v="0"/>
    <n v="112374.63"/>
    <n v="150.94848010000001"/>
    <n v="16962779.600299865"/>
  </r>
  <r>
    <d v="2019-01-29T00:00:00"/>
    <s v="Tuesday"/>
    <x v="0"/>
    <x v="4"/>
    <n v="5"/>
    <s v="N"/>
    <s v="N"/>
    <n v="17.5"/>
    <n v="36.799999999999997"/>
    <n v="27.7"/>
    <n v="0"/>
    <n v="138455.45499999999"/>
    <n v="183.4002093"/>
    <n v="25392759.42572673"/>
  </r>
  <r>
    <d v="2019-01-30T00:00:00"/>
    <s v="Wednesday"/>
    <x v="0"/>
    <x v="4"/>
    <n v="5"/>
    <s v="N"/>
    <s v="N"/>
    <n v="18"/>
    <n v="38.1"/>
    <n v="19.899999999999999"/>
    <n v="0"/>
    <n v="142113.375"/>
    <n v="188.74241950000001"/>
    <n v="26822822.240810815"/>
  </r>
  <r>
    <d v="2019-01-31T00:00:00"/>
    <s v="Thursday"/>
    <x v="0"/>
    <x v="4"/>
    <n v="5"/>
    <s v="Y"/>
    <s v="N"/>
    <n v="17.2"/>
    <n v="21.5"/>
    <n v="27.8"/>
    <n v="6.6"/>
    <n v="110277.21"/>
    <n v="107.5212334"/>
    <n v="11857141.635110814"/>
  </r>
  <r>
    <d v="2019-02-01T00:00:00"/>
    <s v="Friday"/>
    <x v="1"/>
    <x v="4"/>
    <n v="5"/>
    <s v="Y"/>
    <s v="N"/>
    <n v="12.6"/>
    <n v="24.2"/>
    <n v="28.8"/>
    <n v="0"/>
    <n v="104422.79"/>
    <n v="117.68273910000001"/>
    <n v="12288759.951664088"/>
  </r>
  <r>
    <d v="2019-02-02T00:00:00"/>
    <s v="Saturday"/>
    <x v="1"/>
    <x v="4"/>
    <n v="5"/>
    <s v="Y"/>
    <s v="N"/>
    <n v="15"/>
    <n v="34.4"/>
    <n v="27.5"/>
    <n v="0"/>
    <n v="124749.065"/>
    <n v="240.9545239"/>
    <n v="30058851.564045154"/>
  </r>
  <r>
    <d v="2019-02-03T00:00:00"/>
    <s v="Sunday"/>
    <x v="1"/>
    <x v="4"/>
    <n v="6"/>
    <s v="Y"/>
    <s v="N"/>
    <n v="19.100000000000001"/>
    <n v="38.200000000000003"/>
    <n v="26.1"/>
    <n v="0"/>
    <n v="133287.58499999999"/>
    <n v="186.91763220000001"/>
    <n v="24913799.789856236"/>
  </r>
  <r>
    <d v="2019-02-04T00:00:00"/>
    <s v="Monday"/>
    <x v="1"/>
    <x v="4"/>
    <n v="6"/>
    <s v="Y"/>
    <s v="N"/>
    <n v="20"/>
    <n v="22.7"/>
    <n v="9.3000000000000007"/>
    <n v="0"/>
    <n v="119168.96000000001"/>
    <n v="110.1512267"/>
    <n v="13126607.128563233"/>
  </r>
  <r>
    <d v="2019-02-05T00:00:00"/>
    <s v="Tuesday"/>
    <x v="1"/>
    <x v="4"/>
    <n v="6"/>
    <s v="Y"/>
    <s v="N"/>
    <n v="17.7"/>
    <n v="26.9"/>
    <n v="14.6"/>
    <n v="0"/>
    <n v="119702.045"/>
    <n v="92.701339529999998"/>
    <n v="11096539.915980339"/>
  </r>
  <r>
    <d v="2019-02-06T00:00:00"/>
    <s v="Wednesday"/>
    <x v="1"/>
    <x v="4"/>
    <n v="6"/>
    <s v="Y"/>
    <s v="N"/>
    <n v="18.5"/>
    <n v="34.700000000000003"/>
    <n v="22.8"/>
    <n v="0"/>
    <n v="140497.815"/>
    <n v="143.45505610000001"/>
    <n v="20155121.932752423"/>
  </r>
  <r>
    <d v="2019-02-07T00:00:00"/>
    <s v="Thursday"/>
    <x v="1"/>
    <x v="4"/>
    <n v="6"/>
    <s v="Y"/>
    <s v="N"/>
    <n v="20.7"/>
    <n v="28.3"/>
    <n v="25.1"/>
    <n v="11"/>
    <n v="141593.54500000001"/>
    <n v="147.68790949999999"/>
    <n v="20911654.659744177"/>
  </r>
  <r>
    <d v="2019-02-08T00:00:00"/>
    <s v="Friday"/>
    <x v="1"/>
    <x v="4"/>
    <n v="6"/>
    <s v="Y"/>
    <s v="N"/>
    <n v="18.100000000000001"/>
    <n v="23.1"/>
    <n v="21.1"/>
    <n v="0"/>
    <n v="117327.495"/>
    <n v="107.8491587"/>
    <n v="12653671.628128456"/>
  </r>
  <r>
    <d v="2019-02-09T00:00:00"/>
    <s v="Saturday"/>
    <x v="1"/>
    <x v="4"/>
    <n v="6"/>
    <s v="Y"/>
    <s v="N"/>
    <n v="14.6"/>
    <n v="19.7"/>
    <n v="13.6"/>
    <n v="0"/>
    <n v="95668.77"/>
    <n v="44.176311859999998"/>
    <n v="4226293.4187826123"/>
  </r>
  <r>
    <d v="2019-02-10T00:00:00"/>
    <s v="Sunday"/>
    <x v="1"/>
    <x v="4"/>
    <n v="7"/>
    <s v="Y"/>
    <s v="N"/>
    <n v="13"/>
    <n v="23.3"/>
    <n v="23.5"/>
    <n v="4.8"/>
    <n v="94786.72"/>
    <n v="86.435775870000001"/>
    <n v="8192963.6853724467"/>
  </r>
  <r>
    <d v="2019-02-11T00:00:00"/>
    <s v="Monday"/>
    <x v="1"/>
    <x v="4"/>
    <n v="7"/>
    <s v="Y"/>
    <s v="N"/>
    <n v="14.4"/>
    <n v="27.5"/>
    <n v="18.600000000000001"/>
    <n v="0"/>
    <n v="114085.645"/>
    <n v="97.715089509999999"/>
    <n v="11147889.012981085"/>
  </r>
  <r>
    <d v="2019-02-12T00:00:00"/>
    <s v="Tuesday"/>
    <x v="1"/>
    <x v="4"/>
    <n v="7"/>
    <s v="Y"/>
    <s v="N"/>
    <n v="18.399999999999999"/>
    <n v="21.5"/>
    <n v="12.4"/>
    <n v="0"/>
    <n v="107697.205"/>
    <n v="57.338211940000001"/>
    <n v="6175165.1656356277"/>
  </r>
  <r>
    <d v="2019-02-13T00:00:00"/>
    <s v="Wednesday"/>
    <x v="1"/>
    <x v="4"/>
    <n v="7"/>
    <s v="Y"/>
    <s v="N"/>
    <n v="11.8"/>
    <n v="19.2"/>
    <n v="23.7"/>
    <n v="2.8"/>
    <n v="106692.845"/>
    <n v="85.981483069999996"/>
    <n v="9173609.0460576341"/>
  </r>
  <r>
    <d v="2019-02-14T00:00:00"/>
    <s v="Thursday"/>
    <x v="1"/>
    <x v="4"/>
    <n v="7"/>
    <s v="Y"/>
    <s v="N"/>
    <n v="12.3"/>
    <n v="23.2"/>
    <n v="24.2"/>
    <n v="0"/>
    <n v="107655.08"/>
    <n v="108.29071519999999"/>
    <n v="11658045.608113216"/>
  </r>
  <r>
    <d v="2019-02-15T00:00:00"/>
    <s v="Friday"/>
    <x v="1"/>
    <x v="4"/>
    <n v="7"/>
    <s v="Y"/>
    <s v="N"/>
    <n v="14.8"/>
    <n v="22.8"/>
    <n v="23.1"/>
    <n v="0"/>
    <n v="113910.46"/>
    <n v="114.7685038"/>
    <n v="13073333.061369749"/>
  </r>
  <r>
    <d v="2019-02-16T00:00:00"/>
    <s v="Saturday"/>
    <x v="1"/>
    <x v="4"/>
    <n v="7"/>
    <s v="Y"/>
    <s v="N"/>
    <n v="16.100000000000001"/>
    <n v="23.2"/>
    <n v="24.2"/>
    <n v="0"/>
    <n v="106467.235"/>
    <n v="127.4802754"/>
    <n v="13572472.438876519"/>
  </r>
  <r>
    <d v="2019-02-17T00:00:00"/>
    <s v="Sunday"/>
    <x v="1"/>
    <x v="4"/>
    <n v="8"/>
    <s v="Y"/>
    <s v="N"/>
    <n v="15"/>
    <n v="29"/>
    <n v="20"/>
    <n v="0"/>
    <n v="108470.925"/>
    <n v="110.4895928"/>
    <n v="11984908.333889339"/>
  </r>
  <r>
    <d v="2019-02-18T00:00:00"/>
    <s v="Monday"/>
    <x v="1"/>
    <x v="4"/>
    <n v="8"/>
    <s v="Y"/>
    <s v="N"/>
    <n v="18"/>
    <n v="23.6"/>
    <n v="16.899999999999999"/>
    <n v="0"/>
    <n v="116995.065"/>
    <n v="104.4634554"/>
    <n v="12221708.754647601"/>
  </r>
  <r>
    <d v="2019-02-19T00:00:00"/>
    <s v="Tuesday"/>
    <x v="1"/>
    <x v="4"/>
    <n v="8"/>
    <s v="Y"/>
    <s v="N"/>
    <n v="13.7"/>
    <n v="20.2"/>
    <n v="21.4"/>
    <n v="0"/>
    <n v="110531.6"/>
    <n v="105.09817820000001"/>
    <n v="11616669.793531122"/>
  </r>
  <r>
    <d v="2019-02-20T00:00:00"/>
    <s v="Wednesday"/>
    <x v="1"/>
    <x v="4"/>
    <n v="8"/>
    <s v="Y"/>
    <s v="N"/>
    <n v="13.5"/>
    <n v="23.2"/>
    <n v="20.8"/>
    <n v="0"/>
    <n v="108972.30499999999"/>
    <n v="111.0460243"/>
    <n v="12100941.22905701"/>
  </r>
  <r>
    <d v="2019-02-21T00:00:00"/>
    <s v="Thursday"/>
    <x v="1"/>
    <x v="4"/>
    <n v="8"/>
    <s v="Y"/>
    <s v="N"/>
    <n v="14"/>
    <n v="20.399999999999999"/>
    <n v="16.2"/>
    <n v="0"/>
    <n v="110235.33500000001"/>
    <n v="114.360572"/>
    <n v="12606575.965211621"/>
  </r>
  <r>
    <d v="2019-02-22T00:00:00"/>
    <s v="Friday"/>
    <x v="1"/>
    <x v="4"/>
    <n v="8"/>
    <s v="Y"/>
    <s v="N"/>
    <n v="15.5"/>
    <n v="21.2"/>
    <n v="23.9"/>
    <n v="0"/>
    <n v="109901.75999999999"/>
    <n v="103.0440629"/>
    <n v="11324723.870260704"/>
  </r>
  <r>
    <d v="2019-02-23T00:00:00"/>
    <s v="Saturday"/>
    <x v="1"/>
    <x v="4"/>
    <n v="8"/>
    <s v="Y"/>
    <s v="N"/>
    <n v="16.399999999999999"/>
    <n v="25.8"/>
    <n v="24"/>
    <n v="0"/>
    <n v="99890.25"/>
    <n v="77.031403220000001"/>
    <n v="7694686.1254966054"/>
  </r>
  <r>
    <d v="2019-02-24T00:00:00"/>
    <s v="Sunday"/>
    <x v="1"/>
    <x v="4"/>
    <n v="9"/>
    <s v="Y"/>
    <s v="N"/>
    <n v="13.8"/>
    <n v="32.9"/>
    <n v="24.6"/>
    <n v="0"/>
    <n v="106877.86500000001"/>
    <n v="87.180913380000007"/>
    <n v="9317709.8908043355"/>
  </r>
  <r>
    <d v="2019-02-25T00:00:00"/>
    <s v="Monday"/>
    <x v="1"/>
    <x v="4"/>
    <n v="9"/>
    <s v="Y"/>
    <s v="N"/>
    <n v="18"/>
    <n v="34.200000000000003"/>
    <n v="24.4"/>
    <n v="0"/>
    <n v="133476.60500000001"/>
    <n v="139.95597699999999"/>
    <n v="18680848.659418084"/>
  </r>
  <r>
    <d v="2019-02-26T00:00:00"/>
    <s v="Tuesday"/>
    <x v="1"/>
    <x v="4"/>
    <n v="9"/>
    <s v="Y"/>
    <s v="N"/>
    <n v="17.899999999999999"/>
    <n v="22.3"/>
    <n v="21"/>
    <n v="0"/>
    <n v="123114.11500000001"/>
    <n v="115.9396033"/>
    <n v="14273801.653730581"/>
  </r>
  <r>
    <d v="2019-02-27T00:00:00"/>
    <s v="Wednesday"/>
    <x v="1"/>
    <x v="4"/>
    <n v="9"/>
    <s v="Y"/>
    <s v="N"/>
    <n v="12.9"/>
    <n v="25.7"/>
    <n v="24"/>
    <n v="0"/>
    <n v="125272.27"/>
    <n v="123.7875391"/>
    <n v="15507146.020770758"/>
  </r>
  <r>
    <d v="2019-02-28T00:00:00"/>
    <s v="Thursday"/>
    <x v="1"/>
    <x v="4"/>
    <n v="9"/>
    <s v="Y"/>
    <s v="N"/>
    <n v="16.3"/>
    <n v="36.799999999999997"/>
    <n v="23.4"/>
    <n v="0"/>
    <n v="150472.255"/>
    <n v="160.93844870000001"/>
    <n v="24216771.292090822"/>
  </r>
  <r>
    <d v="2019-03-01T00:00:00"/>
    <s v="Friday"/>
    <x v="2"/>
    <x v="4"/>
    <n v="9"/>
    <s v="Y"/>
    <s v="N"/>
    <n v="22.6"/>
    <n v="38.1"/>
    <n v="22.3"/>
    <n v="0"/>
    <n v="163682.04"/>
    <n v="1284.799876"/>
    <n v="210298664.69542706"/>
  </r>
  <r>
    <d v="2019-03-02T00:00:00"/>
    <s v="Saturday"/>
    <x v="2"/>
    <x v="4"/>
    <n v="9"/>
    <s v="Y"/>
    <s v="N"/>
    <n v="22.3"/>
    <n v="36.299999999999997"/>
    <n v="23.4"/>
    <n v="0"/>
    <n v="146265.11499999999"/>
    <n v="132.49259040000001"/>
    <n v="19379043.971503895"/>
  </r>
  <r>
    <d v="2019-03-03T00:00:00"/>
    <s v="Sunday"/>
    <x v="2"/>
    <x v="4"/>
    <n v="10"/>
    <s v="Y"/>
    <s v="N"/>
    <n v="25.1"/>
    <n v="36"/>
    <n v="14.4"/>
    <n v="0"/>
    <n v="138597.69"/>
    <n v="153.7842958"/>
    <n v="21314148.1561567"/>
  </r>
  <r>
    <d v="2019-03-04T00:00:00"/>
    <s v="Monday"/>
    <x v="2"/>
    <x v="4"/>
    <n v="10"/>
    <s v="Y"/>
    <s v="N"/>
    <n v="19"/>
    <n v="24.6"/>
    <n v="21.8"/>
    <n v="0"/>
    <n v="136528.81"/>
    <n v="135.2064474"/>
    <n v="18459575.367849592"/>
  </r>
  <r>
    <d v="2019-03-05T00:00:00"/>
    <s v="Tuesday"/>
    <x v="2"/>
    <x v="4"/>
    <n v="10"/>
    <s v="Y"/>
    <s v="N"/>
    <n v="18"/>
    <n v="24.3"/>
    <n v="15.5"/>
    <n v="0"/>
    <n v="126073.53"/>
    <n v="118.26194460000001"/>
    <n v="14909700.82038644"/>
  </r>
  <r>
    <d v="2019-03-06T00:00:00"/>
    <s v="Wednesday"/>
    <x v="2"/>
    <x v="4"/>
    <n v="10"/>
    <s v="Y"/>
    <s v="N"/>
    <n v="13.2"/>
    <n v="17.2"/>
    <n v="19.5"/>
    <n v="1.6"/>
    <n v="108723.61500000001"/>
    <n v="75.981191370000005"/>
    <n v="8260949.7977532037"/>
  </r>
  <r>
    <d v="2019-03-07T00:00:00"/>
    <s v="Thursday"/>
    <x v="2"/>
    <x v="4"/>
    <n v="10"/>
    <s v="Y"/>
    <s v="N"/>
    <n v="9.6999999999999993"/>
    <n v="22.1"/>
    <n v="21.2"/>
    <n v="2"/>
    <n v="114519.86500000001"/>
    <n v="103.1975585"/>
    <n v="11818170.467749603"/>
  </r>
  <r>
    <d v="2019-03-08T00:00:00"/>
    <s v="Friday"/>
    <x v="2"/>
    <x v="4"/>
    <n v="10"/>
    <s v="Y"/>
    <s v="N"/>
    <n v="11.3"/>
    <n v="26.8"/>
    <n v="10.199999999999999"/>
    <n v="0"/>
    <n v="117281.2"/>
    <n v="106.9388027"/>
    <n v="12541911.10721924"/>
  </r>
  <r>
    <d v="2019-03-09T00:00:00"/>
    <s v="Saturday"/>
    <x v="2"/>
    <x v="4"/>
    <n v="10"/>
    <s v="Y"/>
    <s v="N"/>
    <n v="13.9"/>
    <n v="24.7"/>
    <n v="20"/>
    <n v="0"/>
    <n v="106854.935"/>
    <n v="95.078424589999997"/>
    <n v="10159598.87946685"/>
  </r>
  <r>
    <d v="2019-03-10T00:00:00"/>
    <s v="Sunday"/>
    <x v="2"/>
    <x v="4"/>
    <n v="11"/>
    <s v="Y"/>
    <s v="N"/>
    <n v="14.3"/>
    <n v="23.7"/>
    <n v="10.1"/>
    <n v="0"/>
    <n v="101994.05499999999"/>
    <n v="74.374932029999997"/>
    <n v="7585800.9080890808"/>
  </r>
  <r>
    <d v="2019-03-11T00:00:00"/>
    <s v="Monday"/>
    <x v="2"/>
    <x v="4"/>
    <n v="11"/>
    <s v="Y"/>
    <s v="Y"/>
    <n v="15.9"/>
    <n v="21.8"/>
    <n v="18.600000000000001"/>
    <n v="0.2"/>
    <n v="103219.08"/>
    <n v="81.472040070000006"/>
    <n v="8409469.0217485372"/>
  </r>
  <r>
    <d v="2019-03-12T00:00:00"/>
    <s v="Tuesday"/>
    <x v="2"/>
    <x v="4"/>
    <n v="11"/>
    <s v="Y"/>
    <s v="N"/>
    <n v="15.8"/>
    <n v="19.2"/>
    <n v="10.8"/>
    <n v="0"/>
    <n v="110086.7"/>
    <n v="76.971547959999995"/>
    <n v="8473543.7088081315"/>
  </r>
  <r>
    <d v="2019-03-13T00:00:00"/>
    <s v="Wednesday"/>
    <x v="2"/>
    <x v="4"/>
    <n v="11"/>
    <s v="Y"/>
    <s v="N"/>
    <n v="11.9"/>
    <n v="18.600000000000001"/>
    <n v="15.1"/>
    <n v="0"/>
    <n v="114740.52"/>
    <n v="122.2385811"/>
    <n v="14025718.359476173"/>
  </r>
  <r>
    <d v="2019-03-14T00:00:00"/>
    <s v="Thursday"/>
    <x v="2"/>
    <x v="4"/>
    <n v="11"/>
    <s v="Y"/>
    <s v="N"/>
    <n v="12.1"/>
    <n v="20.8"/>
    <n v="20.6"/>
    <n v="0.2"/>
    <n v="112785.78"/>
    <n v="126.7859571"/>
    <n v="14299653.064570038"/>
  </r>
  <r>
    <d v="2019-03-15T00:00:00"/>
    <s v="Friday"/>
    <x v="2"/>
    <x v="4"/>
    <n v="11"/>
    <s v="Y"/>
    <s v="N"/>
    <n v="11.7"/>
    <n v="22.2"/>
    <n v="18.7"/>
    <n v="0"/>
    <n v="111179.125"/>
    <n v="102.60851510000001"/>
    <n v="11407924.926367288"/>
  </r>
  <r>
    <d v="2019-03-16T00:00:00"/>
    <s v="Saturday"/>
    <x v="2"/>
    <x v="4"/>
    <n v="11"/>
    <s v="Y"/>
    <s v="N"/>
    <n v="12.2"/>
    <n v="25.6"/>
    <n v="20.100000000000001"/>
    <n v="0"/>
    <n v="105119.48"/>
    <n v="95.251187810000005"/>
    <n v="10012755.331969539"/>
  </r>
  <r>
    <d v="2019-03-17T00:00:00"/>
    <s v="Sunday"/>
    <x v="2"/>
    <x v="4"/>
    <n v="12"/>
    <s v="Y"/>
    <s v="N"/>
    <n v="14.2"/>
    <n v="25.6"/>
    <n v="19.2"/>
    <n v="0"/>
    <n v="105669.045"/>
    <n v="103.9571924"/>
    <n v="10985057.241789257"/>
  </r>
  <r>
    <d v="2019-03-18T00:00:00"/>
    <s v="Monday"/>
    <x v="2"/>
    <x v="4"/>
    <n v="12"/>
    <s v="Y"/>
    <s v="N"/>
    <n v="16.5"/>
    <n v="28.2"/>
    <n v="18.899999999999999"/>
    <n v="0"/>
    <n v="121954.38499999999"/>
    <n v="111.14979460000001"/>
    <n v="13555204.843319321"/>
  </r>
  <r>
    <d v="2019-03-19T00:00:00"/>
    <s v="Tuesday"/>
    <x v="2"/>
    <x v="4"/>
    <n v="12"/>
    <s v="Y"/>
    <s v="N"/>
    <n v="16.899999999999999"/>
    <n v="23.4"/>
    <n v="12.7"/>
    <n v="0"/>
    <n v="123290.83500000001"/>
    <n v="113.64477429999999"/>
    <n v="14011359.11683354"/>
  </r>
  <r>
    <d v="2019-03-20T00:00:00"/>
    <s v="Wednesday"/>
    <x v="2"/>
    <x v="4"/>
    <n v="12"/>
    <s v="Y"/>
    <s v="N"/>
    <n v="19.3"/>
    <n v="23.4"/>
    <n v="11.1"/>
    <n v="0"/>
    <n v="123994.3"/>
    <n v="127.27659920000001"/>
    <n v="15781572.824184561"/>
  </r>
  <r>
    <d v="2019-03-21T00:00:00"/>
    <s v="Thursday"/>
    <x v="2"/>
    <x v="4"/>
    <n v="12"/>
    <s v="Y"/>
    <s v="N"/>
    <n v="18.2"/>
    <n v="24.3"/>
    <n v="12.5"/>
    <n v="0"/>
    <n v="124181.405"/>
    <n v="115.460165"/>
    <n v="14338005.511231825"/>
  </r>
  <r>
    <d v="2019-03-22T00:00:00"/>
    <s v="Friday"/>
    <x v="2"/>
    <x v="4"/>
    <n v="12"/>
    <s v="Y"/>
    <s v="N"/>
    <n v="18.7"/>
    <n v="28.6"/>
    <n v="15.3"/>
    <n v="0"/>
    <n v="128305.64"/>
    <n v="111.2407066"/>
    <n v="14272810.054365223"/>
  </r>
  <r>
    <d v="2019-03-23T00:00:00"/>
    <s v="Saturday"/>
    <x v="2"/>
    <x v="4"/>
    <n v="12"/>
    <s v="Y"/>
    <s v="N"/>
    <n v="19.899999999999999"/>
    <n v="31.3"/>
    <n v="13.6"/>
    <n v="1.8"/>
    <n v="109147.65"/>
    <n v="98.954731719999998"/>
    <n v="10800676.423618456"/>
  </r>
  <r>
    <d v="2019-03-24T00:00:00"/>
    <s v="Sunday"/>
    <x v="2"/>
    <x v="4"/>
    <n v="13"/>
    <s v="Y"/>
    <s v="N"/>
    <n v="16.5"/>
    <n v="29.3"/>
    <n v="16.899999999999999"/>
    <n v="2"/>
    <n v="104226.83"/>
    <n v="97.857599649999997"/>
    <n v="10199387.402928609"/>
  </r>
  <r>
    <d v="2019-03-25T00:00:00"/>
    <s v="Monday"/>
    <x v="2"/>
    <x v="4"/>
    <n v="13"/>
    <s v="Y"/>
    <s v="N"/>
    <n v="14.8"/>
    <n v="19"/>
    <n v="13.6"/>
    <n v="0.2"/>
    <n v="107583.935"/>
    <n v="80.292927370000001"/>
    <n v="8638229.0791338012"/>
  </r>
  <r>
    <d v="2019-03-26T00:00:00"/>
    <s v="Tuesday"/>
    <x v="2"/>
    <x v="4"/>
    <n v="13"/>
    <s v="Y"/>
    <s v="N"/>
    <n v="12.3"/>
    <n v="20.3"/>
    <n v="15.9"/>
    <n v="0"/>
    <n v="108840.18"/>
    <n v="95.567893560000002"/>
    <n v="10401626.737291241"/>
  </r>
  <r>
    <d v="2019-03-27T00:00:00"/>
    <s v="Wednesday"/>
    <x v="2"/>
    <x v="4"/>
    <n v="13"/>
    <s v="Y"/>
    <s v="N"/>
    <n v="11.1"/>
    <n v="21.7"/>
    <n v="17.8"/>
    <n v="0"/>
    <n v="113307.595"/>
    <n v="114.1613715"/>
    <n v="12935350.446566543"/>
  </r>
  <r>
    <d v="2019-03-28T00:00:00"/>
    <s v="Thursday"/>
    <x v="2"/>
    <x v="4"/>
    <n v="13"/>
    <s v="Y"/>
    <s v="N"/>
    <n v="11.6"/>
    <n v="27.9"/>
    <n v="17.8"/>
    <n v="0"/>
    <n v="113923.16"/>
    <n v="108.460275"/>
    <n v="12356137.262468999"/>
  </r>
  <r>
    <d v="2019-03-29T00:00:00"/>
    <s v="Friday"/>
    <x v="2"/>
    <x v="4"/>
    <n v="13"/>
    <s v="Y"/>
    <s v="N"/>
    <n v="14.6"/>
    <n v="28.5"/>
    <n v="4.9000000000000004"/>
    <n v="0"/>
    <n v="110768.285"/>
    <n v="83.989537740000003"/>
    <n v="9303377.0534025766"/>
  </r>
  <r>
    <d v="2019-03-30T00:00:00"/>
    <s v="Saturday"/>
    <x v="2"/>
    <x v="4"/>
    <n v="13"/>
    <s v="Y"/>
    <s v="N"/>
    <n v="9.1"/>
    <n v="15.6"/>
    <n v="11.4"/>
    <n v="1.8"/>
    <n v="101262.655"/>
    <n v="85.165934859999993"/>
    <n v="8624128.6794806533"/>
  </r>
  <r>
    <d v="2019-03-31T00:00:00"/>
    <s v="Sunday"/>
    <x v="2"/>
    <x v="4"/>
    <n v="14"/>
    <s v="Y"/>
    <s v="N"/>
    <n v="9.4"/>
    <n v="18.5"/>
    <n v="8"/>
    <n v="2.2000000000000002"/>
    <n v="101119.83500000001"/>
    <n v="94.389588230000001"/>
    <n v="9544659.5875355434"/>
  </r>
  <r>
    <d v="2019-04-01T00:00:00"/>
    <s v="Monday"/>
    <x v="3"/>
    <x v="4"/>
    <n v="14"/>
    <s v="Y"/>
    <s v="N"/>
    <n v="13"/>
    <n v="17.100000000000001"/>
    <n v="6.6"/>
    <n v="0.2"/>
    <n v="116817.43"/>
    <n v="131.3335309"/>
    <n v="15342045.552563585"/>
  </r>
  <r>
    <d v="2019-04-02T00:00:00"/>
    <s v="Tuesday"/>
    <x v="3"/>
    <x v="4"/>
    <n v="14"/>
    <s v="Y"/>
    <s v="N"/>
    <n v="7.4"/>
    <n v="25.9"/>
    <n v="16.600000000000001"/>
    <n v="0"/>
    <n v="114927.205"/>
    <n v="119.3975507"/>
    <n v="13722026.785796793"/>
  </r>
  <r>
    <d v="2019-04-03T00:00:00"/>
    <s v="Wednesday"/>
    <x v="3"/>
    <x v="4"/>
    <n v="14"/>
    <s v="Y"/>
    <s v="N"/>
    <n v="9.4"/>
    <n v="24.7"/>
    <n v="10.9"/>
    <n v="0"/>
    <n v="115188.76"/>
    <n v="112.9080676"/>
    <n v="13005740.300840175"/>
  </r>
  <r>
    <d v="2019-04-04T00:00:00"/>
    <s v="Thursday"/>
    <x v="3"/>
    <x v="4"/>
    <n v="14"/>
    <s v="Y"/>
    <s v="N"/>
    <n v="13.3"/>
    <n v="21.9"/>
    <n v="13.9"/>
    <n v="0"/>
    <n v="113763.83500000001"/>
    <n v="116.75648839999999"/>
    <n v="13282665.881517014"/>
  </r>
  <r>
    <d v="2019-04-05T00:00:00"/>
    <s v="Friday"/>
    <x v="3"/>
    <x v="4"/>
    <n v="14"/>
    <s v="N"/>
    <s v="N"/>
    <n v="14.4"/>
    <n v="28.5"/>
    <n v="15.3"/>
    <n v="0"/>
    <n v="111484.73"/>
    <n v="98.530301969999996"/>
    <n v="10984624.111943917"/>
  </r>
  <r>
    <d v="2019-04-06T00:00:00"/>
    <s v="Saturday"/>
    <x v="3"/>
    <x v="4"/>
    <n v="14"/>
    <s v="N"/>
    <s v="N"/>
    <n v="16.5"/>
    <n v="20.100000000000001"/>
    <n v="12.4"/>
    <n v="0"/>
    <n v="102229.645"/>
    <n v="103.2729949"/>
    <n v="10557561.606713811"/>
  </r>
  <r>
    <d v="2019-04-07T00:00:00"/>
    <s v="Sunday"/>
    <x v="3"/>
    <x v="4"/>
    <n v="15"/>
    <s v="N"/>
    <s v="N"/>
    <n v="9.5"/>
    <n v="26.5"/>
    <n v="15.9"/>
    <n v="0"/>
    <n v="93590.425000000003"/>
    <n v="86.802686010000002"/>
    <n v="8123900.2748174546"/>
  </r>
  <r>
    <d v="2019-04-08T00:00:00"/>
    <s v="Monday"/>
    <x v="3"/>
    <x v="4"/>
    <n v="15"/>
    <s v="N"/>
    <s v="N"/>
    <n v="12.5"/>
    <n v="23.1"/>
    <n v="9"/>
    <n v="0"/>
    <n v="108543.63499999999"/>
    <n v="113.1340539"/>
    <n v="12279981.452591926"/>
  </r>
  <r>
    <d v="2019-04-09T00:00:00"/>
    <s v="Tuesday"/>
    <x v="3"/>
    <x v="4"/>
    <n v="15"/>
    <s v="N"/>
    <s v="N"/>
    <n v="11.1"/>
    <n v="16.3"/>
    <n v="13.9"/>
    <n v="1.6"/>
    <n v="111999.03999999999"/>
    <n v="106.3359468"/>
    <n v="11909523.959091071"/>
  </r>
  <r>
    <d v="2019-04-10T00:00:00"/>
    <s v="Wednesday"/>
    <x v="3"/>
    <x v="4"/>
    <n v="15"/>
    <s v="N"/>
    <s v="N"/>
    <n v="10.7"/>
    <n v="15.8"/>
    <n v="4.8"/>
    <n v="1.4"/>
    <n v="120858.98"/>
    <n v="121.87513629999999"/>
    <n v="14729704.660578974"/>
  </r>
  <r>
    <d v="2019-04-11T00:00:00"/>
    <s v="Thursday"/>
    <x v="3"/>
    <x v="4"/>
    <n v="15"/>
    <s v="N"/>
    <s v="N"/>
    <n v="11.3"/>
    <n v="17.3"/>
    <n v="14.4"/>
    <n v="0"/>
    <n v="116890.61"/>
    <n v="126.8896051"/>
    <n v="14832203.34279811"/>
  </r>
  <r>
    <d v="2019-04-12T00:00:00"/>
    <s v="Friday"/>
    <x v="3"/>
    <x v="4"/>
    <n v="15"/>
    <s v="N"/>
    <s v="N"/>
    <n v="6.7"/>
    <n v="24.9"/>
    <n v="15.3"/>
    <n v="0.2"/>
    <n v="114848.77"/>
    <n v="128.7232047"/>
    <n v="14783701.73025322"/>
  </r>
  <r>
    <d v="2019-04-13T00:00:00"/>
    <s v="Saturday"/>
    <x v="3"/>
    <x v="4"/>
    <n v="15"/>
    <s v="N"/>
    <s v="N"/>
    <n v="10.5"/>
    <n v="20.7"/>
    <n v="10"/>
    <n v="0"/>
    <n v="105963.55499999999"/>
    <n v="122.44216059999999"/>
    <n v="12974406.619056931"/>
  </r>
  <r>
    <d v="2019-04-14T00:00:00"/>
    <s v="Sunday"/>
    <x v="3"/>
    <x v="4"/>
    <n v="16"/>
    <s v="N"/>
    <s v="N"/>
    <n v="11.8"/>
    <n v="22.5"/>
    <n v="14.4"/>
    <n v="0"/>
    <n v="98680"/>
    <n v="111.731646"/>
    <n v="11025678.82728"/>
  </r>
  <r>
    <d v="2019-04-15T00:00:00"/>
    <s v="Monday"/>
    <x v="3"/>
    <x v="4"/>
    <n v="16"/>
    <s v="N"/>
    <s v="N"/>
    <n v="12.9"/>
    <n v="27.4"/>
    <n v="10.9"/>
    <n v="0"/>
    <n v="114194.955"/>
    <n v="113.1121728"/>
    <n v="12916839.482848223"/>
  </r>
  <r>
    <d v="2019-04-16T00:00:00"/>
    <s v="Tuesday"/>
    <x v="3"/>
    <x v="4"/>
    <n v="16"/>
    <s v="N"/>
    <s v="N"/>
    <n v="17.100000000000001"/>
    <n v="30.3"/>
    <n v="14.4"/>
    <n v="0"/>
    <n v="115392.875"/>
    <n v="100.00561740000001"/>
    <n v="11539935.707936026"/>
  </r>
  <r>
    <d v="2019-04-17T00:00:00"/>
    <s v="Wednesday"/>
    <x v="3"/>
    <x v="4"/>
    <n v="16"/>
    <s v="N"/>
    <s v="N"/>
    <n v="22.1"/>
    <n v="30"/>
    <n v="12.8"/>
    <n v="0"/>
    <n v="117281.13"/>
    <n v="100.1096387"/>
    <n v="11740971.550627733"/>
  </r>
  <r>
    <d v="2019-04-18T00:00:00"/>
    <s v="Thursday"/>
    <x v="3"/>
    <x v="4"/>
    <n v="16"/>
    <s v="N"/>
    <s v="N"/>
    <n v="13.2"/>
    <n v="17.7"/>
    <n v="12.8"/>
    <n v="0"/>
    <n v="111360.065"/>
    <n v="84.833863710000003"/>
    <n v="9447104.576946741"/>
  </r>
  <r>
    <d v="2019-04-19T00:00:00"/>
    <s v="Friday"/>
    <x v="3"/>
    <x v="4"/>
    <n v="16"/>
    <s v="N"/>
    <s v="Y"/>
    <n v="8.6"/>
    <n v="22.1"/>
    <n v="14"/>
    <n v="0"/>
    <n v="95967.404999999999"/>
    <n v="78.14244558"/>
    <n v="7499127.7226663195"/>
  </r>
  <r>
    <d v="2019-04-20T00:00:00"/>
    <s v="Saturday"/>
    <x v="3"/>
    <x v="4"/>
    <n v="16"/>
    <s v="N"/>
    <s v="Y"/>
    <n v="10.199999999999999"/>
    <n v="30.2"/>
    <n v="13.9"/>
    <n v="0"/>
    <n v="95654.36"/>
    <n v="66.874813889999999"/>
    <n v="6396867.5227670604"/>
  </r>
  <r>
    <d v="2019-04-21T00:00:00"/>
    <s v="Sunday"/>
    <x v="3"/>
    <x v="4"/>
    <n v="17"/>
    <s v="N"/>
    <s v="Y"/>
    <n v="14.8"/>
    <n v="27"/>
    <n v="7.5"/>
    <n v="0"/>
    <n v="94810.664999999994"/>
    <n v="80.076258480000007"/>
    <n v="7592083.3172006896"/>
  </r>
  <r>
    <d v="2019-04-22T00:00:00"/>
    <s v="Monday"/>
    <x v="3"/>
    <x v="4"/>
    <n v="17"/>
    <s v="N"/>
    <s v="Y"/>
    <n v="13.7"/>
    <n v="17.600000000000001"/>
    <n v="6"/>
    <n v="0.8"/>
    <n v="100246.51"/>
    <n v="95.107386919999996"/>
    <n v="9534183.613949649"/>
  </r>
  <r>
    <d v="2019-04-23T00:00:00"/>
    <s v="Tuesday"/>
    <x v="3"/>
    <x v="4"/>
    <n v="17"/>
    <s v="N"/>
    <s v="N"/>
    <n v="11.1"/>
    <n v="18.5"/>
    <n v="8"/>
    <n v="0"/>
    <n v="114240.88499999999"/>
    <n v="89.628985839999999"/>
    <n v="10239294.664014068"/>
  </r>
  <r>
    <d v="2019-04-24T00:00:00"/>
    <s v="Wednesday"/>
    <x v="3"/>
    <x v="4"/>
    <n v="17"/>
    <s v="Y"/>
    <s v="N"/>
    <n v="14.6"/>
    <n v="23.2"/>
    <n v="8.1999999999999993"/>
    <n v="0"/>
    <n v="113264.23"/>
    <n v="86.749292839999995"/>
    <n v="9825591.8565671127"/>
  </r>
  <r>
    <d v="2019-04-25T00:00:00"/>
    <s v="Thursday"/>
    <x v="3"/>
    <x v="4"/>
    <n v="17"/>
    <s v="Y"/>
    <s v="Y"/>
    <n v="10.199999999999999"/>
    <n v="21.5"/>
    <n v="10.6"/>
    <n v="0"/>
    <n v="98112.464999999997"/>
    <n v="62.60573067"/>
    <n v="6142402.5591598013"/>
  </r>
  <r>
    <d v="2019-04-26T00:00:00"/>
    <s v="Friday"/>
    <x v="3"/>
    <x v="4"/>
    <n v="17"/>
    <s v="Y"/>
    <s v="N"/>
    <n v="11.9"/>
    <n v="15.8"/>
    <n v="6.9"/>
    <n v="3"/>
    <n v="107226.59"/>
    <n v="60.918382540000003"/>
    <n v="6532070.4280797383"/>
  </r>
  <r>
    <d v="2019-04-27T00:00:00"/>
    <s v="Saturday"/>
    <x v="3"/>
    <x v="4"/>
    <n v="17"/>
    <s v="Y"/>
    <s v="N"/>
    <n v="8.6999999999999993"/>
    <n v="16.2"/>
    <n v="8.5"/>
    <n v="0"/>
    <n v="105374.93"/>
    <n v="79.620085979999999"/>
    <n v="8389960.9867364801"/>
  </r>
  <r>
    <d v="2019-04-28T00:00:00"/>
    <s v="Sunday"/>
    <x v="3"/>
    <x v="4"/>
    <n v="18"/>
    <s v="Y"/>
    <s v="N"/>
    <n v="12.4"/>
    <n v="17.399999999999999"/>
    <n v="5.2"/>
    <n v="0"/>
    <n v="101057.43"/>
    <n v="86.022860620000003"/>
    <n v="8693249.2155054063"/>
  </r>
  <r>
    <d v="2019-04-29T00:00:00"/>
    <s v="Monday"/>
    <x v="3"/>
    <x v="4"/>
    <n v="18"/>
    <s v="Y"/>
    <s v="N"/>
    <n v="11.5"/>
    <n v="18.100000000000001"/>
    <n v="8.4"/>
    <n v="0"/>
    <n v="118307.52499999999"/>
    <n v="121.0296417"/>
    <n v="14318717.361163791"/>
  </r>
  <r>
    <d v="2019-04-30T00:00:00"/>
    <s v="Tuesday"/>
    <x v="3"/>
    <x v="4"/>
    <n v="18"/>
    <s v="Y"/>
    <s v="N"/>
    <n v="7.9"/>
    <n v="23.1"/>
    <n v="11.7"/>
    <n v="0"/>
    <n v="110515.6"/>
    <n v="96.951705770000004"/>
    <n v="10714675.934195014"/>
  </r>
  <r>
    <d v="2019-05-01T00:00:00"/>
    <s v="Wednesday"/>
    <x v="4"/>
    <x v="4"/>
    <n v="18"/>
    <s v="Y"/>
    <s v="N"/>
    <n v="15.6"/>
    <n v="22.8"/>
    <n v="7.8"/>
    <n v="0"/>
    <n v="111462.38499999999"/>
    <n v="90.563836899999998"/>
    <n v="10094461.255625006"/>
  </r>
  <r>
    <d v="2019-05-02T00:00:00"/>
    <s v="Thursday"/>
    <x v="4"/>
    <x v="4"/>
    <n v="18"/>
    <s v="Y"/>
    <s v="N"/>
    <n v="17.100000000000001"/>
    <n v="20.2"/>
    <n v="6.2"/>
    <n v="3.6"/>
    <n v="112948.4"/>
    <n v="103.58661480000001"/>
    <n v="11699942.403076321"/>
  </r>
  <r>
    <d v="2019-05-03T00:00:00"/>
    <s v="Friday"/>
    <x v="4"/>
    <x v="4"/>
    <n v="18"/>
    <s v="Y"/>
    <s v="N"/>
    <n v="11.8"/>
    <n v="20.7"/>
    <n v="9"/>
    <n v="0.2"/>
    <n v="110902.185"/>
    <n v="101.1629982"/>
    <n v="11219197.541531067"/>
  </r>
  <r>
    <d v="2019-05-04T00:00:00"/>
    <s v="Saturday"/>
    <x v="4"/>
    <x v="4"/>
    <n v="18"/>
    <s v="Y"/>
    <s v="N"/>
    <n v="13"/>
    <n v="16.399999999999999"/>
    <n v="8.1999999999999993"/>
    <n v="0.2"/>
    <n v="103616.145"/>
    <n v="103.38349669999999"/>
    <n v="10712199.384674221"/>
  </r>
  <r>
    <d v="2019-05-05T00:00:00"/>
    <s v="Sunday"/>
    <x v="4"/>
    <x v="4"/>
    <n v="19"/>
    <s v="Y"/>
    <s v="N"/>
    <n v="11.3"/>
    <n v="16.3"/>
    <n v="6.5"/>
    <n v="2"/>
    <n v="104770.705"/>
    <n v="108.09555589999999"/>
    <n v="11325247.599009909"/>
  </r>
  <r>
    <d v="2019-05-06T00:00:00"/>
    <s v="Monday"/>
    <x v="4"/>
    <x v="4"/>
    <n v="19"/>
    <s v="Y"/>
    <s v="N"/>
    <n v="11.7"/>
    <n v="16.7"/>
    <n v="8.5"/>
    <n v="0.2"/>
    <n v="121535.485"/>
    <n v="112.50558460000001"/>
    <n v="13673420.789569532"/>
  </r>
  <r>
    <d v="2019-05-07T00:00:00"/>
    <s v="Tuesday"/>
    <x v="4"/>
    <x v="4"/>
    <n v="19"/>
    <s v="Y"/>
    <s v="N"/>
    <n v="7.4"/>
    <n v="18.7"/>
    <n v="11.7"/>
    <n v="0"/>
    <n v="116318.435"/>
    <n v="94.753714479999999"/>
    <n v="11021603.778750438"/>
  </r>
  <r>
    <d v="2019-05-08T00:00:00"/>
    <s v="Wednesday"/>
    <x v="4"/>
    <x v="4"/>
    <n v="19"/>
    <s v="Y"/>
    <s v="N"/>
    <n v="10.3"/>
    <n v="17.399999999999999"/>
    <n v="7.3"/>
    <n v="5.2"/>
    <n v="118801.84"/>
    <n v="114.5284513"/>
    <n v="13606190.746790392"/>
  </r>
  <r>
    <d v="2019-05-09T00:00:00"/>
    <s v="Thursday"/>
    <x v="4"/>
    <x v="4"/>
    <n v="19"/>
    <s v="Y"/>
    <s v="N"/>
    <n v="9.6999999999999993"/>
    <n v="16.2"/>
    <n v="5.3"/>
    <n v="0.6"/>
    <n v="122003.33500000001"/>
    <n v="113.6303305"/>
    <n v="13863279.278152218"/>
  </r>
  <r>
    <d v="2019-05-10T00:00:00"/>
    <s v="Friday"/>
    <x v="4"/>
    <x v="4"/>
    <n v="19"/>
    <s v="Y"/>
    <s v="N"/>
    <n v="10.199999999999999"/>
    <n v="14.2"/>
    <n v="2.8"/>
    <n v="7.2"/>
    <n v="123850.86"/>
    <n v="93.135276869999998"/>
    <n v="11534884.136687608"/>
  </r>
  <r>
    <d v="2019-05-11T00:00:00"/>
    <s v="Saturday"/>
    <x v="4"/>
    <x v="4"/>
    <n v="19"/>
    <s v="Y"/>
    <s v="N"/>
    <n v="10.199999999999999"/>
    <n v="16.399999999999999"/>
    <n v="7.7"/>
    <n v="8.1999999999999993"/>
    <n v="113186.735"/>
    <n v="87.036533050000003"/>
    <n v="9851381.0016490929"/>
  </r>
  <r>
    <d v="2019-05-12T00:00:00"/>
    <s v="Sunday"/>
    <x v="4"/>
    <x v="4"/>
    <n v="20"/>
    <s v="Y"/>
    <s v="N"/>
    <n v="12.2"/>
    <n v="17.7"/>
    <n v="6.6"/>
    <n v="0"/>
    <n v="110416.88"/>
    <n v="87.377381740000004"/>
    <n v="9647937.8742997721"/>
  </r>
  <r>
    <d v="2019-05-13T00:00:00"/>
    <s v="Monday"/>
    <x v="4"/>
    <x v="4"/>
    <n v="20"/>
    <s v="Y"/>
    <s v="N"/>
    <n v="12.7"/>
    <n v="18.100000000000001"/>
    <n v="8.3000000000000007"/>
    <n v="0"/>
    <n v="119598.605"/>
    <n v="77.157376979999995"/>
    <n v="9227914.6522671115"/>
  </r>
  <r>
    <d v="2019-05-14T00:00:00"/>
    <s v="Tuesday"/>
    <x v="4"/>
    <x v="4"/>
    <n v="20"/>
    <s v="Y"/>
    <s v="N"/>
    <n v="11.3"/>
    <n v="20.2"/>
    <n v="9"/>
    <n v="0"/>
    <n v="123005.31"/>
    <n v="89.82269178"/>
    <n v="11048668.047433352"/>
  </r>
  <r>
    <d v="2019-05-15T00:00:00"/>
    <s v="Wednesday"/>
    <x v="4"/>
    <x v="4"/>
    <n v="20"/>
    <s v="Y"/>
    <s v="N"/>
    <n v="12"/>
    <n v="15.8"/>
    <n v="8"/>
    <n v="0"/>
    <n v="126264.77499999999"/>
    <n v="100.6447738"/>
    <n v="12707889.718782894"/>
  </r>
  <r>
    <d v="2019-05-16T00:00:00"/>
    <s v="Thursday"/>
    <x v="4"/>
    <x v="4"/>
    <n v="20"/>
    <s v="Y"/>
    <s v="N"/>
    <n v="10.5"/>
    <n v="16.100000000000001"/>
    <n v="9.8000000000000007"/>
    <n v="0"/>
    <n v="127389.485"/>
    <n v="98.942964329999995"/>
    <n v="12604293.27037207"/>
  </r>
  <r>
    <d v="2019-05-17T00:00:00"/>
    <s v="Friday"/>
    <x v="4"/>
    <x v="4"/>
    <n v="20"/>
    <s v="Y"/>
    <s v="N"/>
    <n v="6.5"/>
    <n v="18.600000000000001"/>
    <n v="10.7"/>
    <n v="0"/>
    <n v="126934.24"/>
    <n v="96.783858859999995"/>
    <n v="12285185.568661366"/>
  </r>
  <r>
    <d v="2019-05-18T00:00:00"/>
    <s v="Saturday"/>
    <x v="4"/>
    <x v="4"/>
    <n v="20"/>
    <s v="Y"/>
    <s v="N"/>
    <n v="6.2"/>
    <n v="21.5"/>
    <n v="10.6"/>
    <n v="0"/>
    <n v="112990.63499999999"/>
    <n v="86.441785100000004"/>
    <n v="9767112.1889825389"/>
  </r>
  <r>
    <d v="2019-05-19T00:00:00"/>
    <s v="Sunday"/>
    <x v="4"/>
    <x v="4"/>
    <n v="21"/>
    <s v="Y"/>
    <s v="N"/>
    <n v="8.9"/>
    <n v="21.8"/>
    <n v="10"/>
    <n v="0.2"/>
    <n v="104054.85"/>
    <n v="76.294168089999999"/>
    <n v="7938778.2164797373"/>
  </r>
  <r>
    <d v="2019-05-20T00:00:00"/>
    <s v="Monday"/>
    <x v="4"/>
    <x v="4"/>
    <n v="21"/>
    <s v="Y"/>
    <s v="N"/>
    <n v="12"/>
    <n v="19.600000000000001"/>
    <n v="3.1"/>
    <n v="0.4"/>
    <n v="118733.42"/>
    <n v="93.344364299999995"/>
    <n v="11083095.611064905"/>
  </r>
  <r>
    <d v="2019-05-21T00:00:00"/>
    <s v="Tuesday"/>
    <x v="4"/>
    <x v="4"/>
    <n v="21"/>
    <s v="Y"/>
    <s v="N"/>
    <n v="11.1"/>
    <n v="20.399999999999999"/>
    <n v="6.9"/>
    <n v="0.4"/>
    <n v="121766.77"/>
    <n v="104.5578083"/>
    <n v="12731666.594970193"/>
  </r>
  <r>
    <d v="2019-05-22T00:00:00"/>
    <s v="Wednesday"/>
    <x v="4"/>
    <x v="4"/>
    <n v="21"/>
    <s v="Y"/>
    <s v="N"/>
    <n v="10.7"/>
    <n v="22.3"/>
    <n v="10.3"/>
    <n v="0"/>
    <n v="122015.59"/>
    <n v="115.8944559"/>
    <n v="14140930.41436748"/>
  </r>
  <r>
    <d v="2019-05-23T00:00:00"/>
    <s v="Thursday"/>
    <x v="4"/>
    <x v="4"/>
    <n v="21"/>
    <s v="Y"/>
    <s v="N"/>
    <n v="9.9"/>
    <n v="21.3"/>
    <n v="10.199999999999999"/>
    <n v="0"/>
    <n v="119118.11"/>
    <n v="88.387136190000007"/>
    <n v="10528508.611265402"/>
  </r>
  <r>
    <d v="2019-05-24T00:00:00"/>
    <s v="Friday"/>
    <x v="4"/>
    <x v="4"/>
    <n v="21"/>
    <s v="Y"/>
    <s v="N"/>
    <n v="13.8"/>
    <n v="20.2"/>
    <n v="4.4000000000000004"/>
    <n v="0"/>
    <n v="118924.765"/>
    <n v="91.547124490000002"/>
    <n v="10887220.266398994"/>
  </r>
  <r>
    <d v="2019-05-25T00:00:00"/>
    <s v="Saturday"/>
    <x v="4"/>
    <x v="4"/>
    <n v="21"/>
    <s v="Y"/>
    <s v="N"/>
    <n v="13.7"/>
    <n v="19.8"/>
    <n v="9.1"/>
    <n v="1.6"/>
    <n v="104949.95"/>
    <n v="74.262935119999995"/>
    <n v="7793891.3276972435"/>
  </r>
  <r>
    <d v="2019-05-26T00:00:00"/>
    <s v="Sunday"/>
    <x v="4"/>
    <x v="4"/>
    <n v="22"/>
    <s v="Y"/>
    <s v="N"/>
    <n v="9.5"/>
    <n v="15.1"/>
    <n v="8.6"/>
    <n v="6.6"/>
    <n v="106153.43"/>
    <n v="63.903082140000002"/>
    <n v="6783531.3567327401"/>
  </r>
  <r>
    <d v="2019-05-27T00:00:00"/>
    <s v="Monday"/>
    <x v="4"/>
    <x v="4"/>
    <n v="22"/>
    <s v="Y"/>
    <s v="N"/>
    <n v="7.8"/>
    <n v="14"/>
    <n v="7.2"/>
    <n v="8.1999999999999993"/>
    <n v="130229.295"/>
    <n v="87.611014030000007"/>
    <n v="11409520.591362009"/>
  </r>
  <r>
    <d v="2019-05-28T00:00:00"/>
    <s v="Tuesday"/>
    <x v="4"/>
    <x v="4"/>
    <n v="22"/>
    <s v="Y"/>
    <s v="N"/>
    <n v="8.1999999999999993"/>
    <n v="15.7"/>
    <n v="3.3"/>
    <n v="0.2"/>
    <n v="133799.655"/>
    <n v="79.964774539999993"/>
    <n v="10699259.245604783"/>
  </r>
  <r>
    <d v="2019-05-29T00:00:00"/>
    <s v="Wednesday"/>
    <x v="4"/>
    <x v="4"/>
    <n v="22"/>
    <s v="Y"/>
    <s v="N"/>
    <n v="8.6999999999999993"/>
    <n v="10.6"/>
    <n v="7.9"/>
    <n v="1.2"/>
    <n v="136301.49"/>
    <n v="85.003942199999997"/>
    <n v="11586163.977733877"/>
  </r>
  <r>
    <d v="2019-05-30T00:00:00"/>
    <s v="Thursday"/>
    <x v="4"/>
    <x v="4"/>
    <n v="22"/>
    <s v="Y"/>
    <s v="N"/>
    <n v="6.7"/>
    <n v="13.3"/>
    <n v="5.8"/>
    <n v="5.8"/>
    <n v="138857.13500000001"/>
    <n v="100.0150103"/>
    <n v="13887797.787253492"/>
  </r>
  <r>
    <d v="2019-05-31T00:00:00"/>
    <s v="Friday"/>
    <x v="4"/>
    <x v="4"/>
    <n v="22"/>
    <s v="Y"/>
    <s v="N"/>
    <n v="8.5"/>
    <n v="14.3"/>
    <n v="5.7"/>
    <n v="1.4"/>
    <n v="133869.14000000001"/>
    <n v="100.7077503"/>
    <n v="13481659.923995743"/>
  </r>
  <r>
    <d v="2019-06-01T00:00:00"/>
    <s v="Saturday"/>
    <x v="5"/>
    <x v="4"/>
    <n v="22"/>
    <s v="Y"/>
    <s v="N"/>
    <n v="11.7"/>
    <n v="14.6"/>
    <n v="5.8"/>
    <n v="2.4"/>
    <n v="120653.435"/>
    <n v="113.2446372"/>
    <n v="13663354.473508781"/>
  </r>
  <r>
    <d v="2019-06-02T00:00:00"/>
    <s v="Sunday"/>
    <x v="5"/>
    <x v="4"/>
    <n v="23"/>
    <s v="Y"/>
    <s v="N"/>
    <n v="11"/>
    <n v="14.5"/>
    <n v="6.7"/>
    <n v="0"/>
    <n v="118086.93"/>
    <n v="108.9225857"/>
    <n v="12862333.752974899"/>
  </r>
  <r>
    <d v="2019-06-03T00:00:00"/>
    <s v="Monday"/>
    <x v="5"/>
    <x v="4"/>
    <n v="23"/>
    <s v="Y"/>
    <s v="N"/>
    <n v="8.1999999999999993"/>
    <n v="12"/>
    <n v="3.8"/>
    <n v="15.4"/>
    <n v="135437.85"/>
    <n v="115.7252699"/>
    <n v="15673581.745925715"/>
  </r>
  <r>
    <d v="2019-06-04T00:00:00"/>
    <s v="Tuesday"/>
    <x v="5"/>
    <x v="4"/>
    <n v="23"/>
    <s v="Y"/>
    <s v="N"/>
    <n v="8.4"/>
    <n v="12.9"/>
    <n v="7.9"/>
    <n v="3.2"/>
    <n v="136149.125"/>
    <n v="149.11844379999999"/>
    <n v="20302345.644731674"/>
  </r>
  <r>
    <d v="2019-06-05T00:00:00"/>
    <s v="Wednesday"/>
    <x v="5"/>
    <x v="4"/>
    <n v="23"/>
    <s v="Y"/>
    <s v="N"/>
    <n v="8.6"/>
    <n v="13"/>
    <n v="5.7"/>
    <n v="0"/>
    <n v="137844.815"/>
    <n v="155.98832920000001"/>
    <n v="21502182.380733099"/>
  </r>
  <r>
    <d v="2019-06-06T00:00:00"/>
    <s v="Thursday"/>
    <x v="5"/>
    <x v="4"/>
    <n v="23"/>
    <s v="Y"/>
    <s v="N"/>
    <n v="10.199999999999999"/>
    <n v="14.8"/>
    <n v="7.9"/>
    <n v="0"/>
    <n v="134971.77499999999"/>
    <n v="162.49199490000001"/>
    <n v="21931832.974943947"/>
  </r>
  <r>
    <d v="2019-06-07T00:00:00"/>
    <s v="Friday"/>
    <x v="5"/>
    <x v="4"/>
    <n v="23"/>
    <s v="Y"/>
    <s v="N"/>
    <n v="11.7"/>
    <n v="16.600000000000001"/>
    <n v="8"/>
    <n v="0"/>
    <n v="132003.44"/>
    <n v="139.20081619999999"/>
    <n v="18374986.589207727"/>
  </r>
  <r>
    <d v="2019-06-08T00:00:00"/>
    <s v="Saturday"/>
    <x v="5"/>
    <x v="4"/>
    <n v="23"/>
    <s v="Y"/>
    <s v="N"/>
    <n v="6.7"/>
    <n v="18.7"/>
    <n v="9.3000000000000007"/>
    <n v="0"/>
    <n v="117243.63"/>
    <n v="102.4160856"/>
    <n v="12007633.646134729"/>
  </r>
  <r>
    <d v="2019-06-09T00:00:00"/>
    <s v="Sunday"/>
    <x v="5"/>
    <x v="4"/>
    <n v="24"/>
    <s v="Y"/>
    <s v="N"/>
    <n v="7.8"/>
    <n v="18"/>
    <n v="8"/>
    <n v="0"/>
    <n v="110669.42"/>
    <n v="69.561305970000006"/>
    <n v="7698309.3861424383"/>
  </r>
  <r>
    <d v="2019-06-10T00:00:00"/>
    <s v="Monday"/>
    <x v="5"/>
    <x v="4"/>
    <n v="24"/>
    <s v="Y"/>
    <s v="Y"/>
    <n v="12"/>
    <n v="19.2"/>
    <n v="7.6"/>
    <n v="3"/>
    <n v="108133.03"/>
    <n v="47.487874040000001"/>
    <n v="5135007.7082035411"/>
  </r>
  <r>
    <d v="2019-06-11T00:00:00"/>
    <s v="Tuesday"/>
    <x v="5"/>
    <x v="4"/>
    <n v="24"/>
    <s v="Y"/>
    <s v="N"/>
    <n v="9.6"/>
    <n v="17.899999999999999"/>
    <n v="9.1999999999999993"/>
    <n v="0"/>
    <n v="122760.92"/>
    <n v="73.078081710000006"/>
    <n v="8971132.5425547734"/>
  </r>
  <r>
    <d v="2019-06-12T00:00:00"/>
    <s v="Wednesday"/>
    <x v="5"/>
    <x v="4"/>
    <n v="24"/>
    <s v="Y"/>
    <s v="N"/>
    <n v="11.9"/>
    <n v="16.5"/>
    <n v="1.3"/>
    <n v="0.6"/>
    <n v="128127.75"/>
    <n v="85.792690070000006"/>
    <n v="10992424.345116444"/>
  </r>
  <r>
    <d v="2019-06-13T00:00:00"/>
    <s v="Thursday"/>
    <x v="5"/>
    <x v="4"/>
    <n v="24"/>
    <s v="Y"/>
    <s v="N"/>
    <n v="8.8000000000000007"/>
    <n v="17.399999999999999"/>
    <n v="8.9"/>
    <n v="2.6"/>
    <n v="128535.19"/>
    <n v="79.516251400000002"/>
    <n v="10220636.481786767"/>
  </r>
  <r>
    <d v="2019-06-14T00:00:00"/>
    <s v="Friday"/>
    <x v="5"/>
    <x v="4"/>
    <n v="24"/>
    <s v="Y"/>
    <s v="N"/>
    <n v="10"/>
    <n v="17.3"/>
    <n v="7"/>
    <n v="2.2000000000000002"/>
    <n v="128153.19500000001"/>
    <n v="86.655464210000005"/>
    <n v="11105174.602719652"/>
  </r>
  <r>
    <d v="2019-06-15T00:00:00"/>
    <s v="Saturday"/>
    <x v="5"/>
    <x v="4"/>
    <n v="24"/>
    <s v="Y"/>
    <s v="N"/>
    <n v="9"/>
    <n v="15.2"/>
    <n v="6.4"/>
    <n v="2.6"/>
    <n v="121097.845"/>
    <n v="104.43185029999999"/>
    <n v="12646472.020692604"/>
  </r>
  <r>
    <d v="2019-06-16T00:00:00"/>
    <s v="Sunday"/>
    <x v="5"/>
    <x v="4"/>
    <n v="25"/>
    <s v="Y"/>
    <s v="N"/>
    <n v="8.6"/>
    <n v="16.7"/>
    <n v="7.5"/>
    <n v="0"/>
    <n v="116811.39"/>
    <n v="111.2767338"/>
    <n v="12998389.949837983"/>
  </r>
  <r>
    <d v="2019-06-17T00:00:00"/>
    <s v="Monday"/>
    <x v="5"/>
    <x v="4"/>
    <n v="25"/>
    <s v="Y"/>
    <s v="N"/>
    <n v="6.3"/>
    <n v="17.899999999999999"/>
    <n v="8.6"/>
    <n v="3.4"/>
    <n v="129972.91499999999"/>
    <n v="108.7466958"/>
    <n v="14134125.049744256"/>
  </r>
  <r>
    <d v="2019-06-18T00:00:00"/>
    <s v="Tuesday"/>
    <x v="5"/>
    <x v="4"/>
    <n v="25"/>
    <s v="Y"/>
    <s v="N"/>
    <n v="8"/>
    <n v="13.7"/>
    <n v="5.2"/>
    <n v="0"/>
    <n v="137922.22"/>
    <n v="101.3953781"/>
    <n v="13984675.645291382"/>
  </r>
  <r>
    <d v="2019-06-19T00:00:00"/>
    <s v="Wednesday"/>
    <x v="5"/>
    <x v="4"/>
    <n v="25"/>
    <s v="Y"/>
    <s v="N"/>
    <n v="6.6"/>
    <n v="11.9"/>
    <n v="7"/>
    <n v="0.8"/>
    <n v="144737.12"/>
    <n v="157.02604099999999"/>
    <n v="22727496.939341918"/>
  </r>
  <r>
    <d v="2019-06-20T00:00:00"/>
    <s v="Thursday"/>
    <x v="5"/>
    <x v="4"/>
    <n v="25"/>
    <s v="Y"/>
    <s v="N"/>
    <n v="6.4"/>
    <n v="11.3"/>
    <n v="6.4"/>
    <n v="1.6"/>
    <n v="148609.595"/>
    <n v="141.97958589999999"/>
    <n v="21099528.758866709"/>
  </r>
  <r>
    <d v="2019-06-21T00:00:00"/>
    <s v="Friday"/>
    <x v="5"/>
    <x v="4"/>
    <n v="25"/>
    <s v="Y"/>
    <s v="N"/>
    <n v="6.5"/>
    <n v="12.6"/>
    <n v="8.5"/>
    <n v="3"/>
    <n v="144504.32999999999"/>
    <n v="123.80971169999999"/>
    <n v="17891039.436701659"/>
  </r>
  <r>
    <d v="2019-06-22T00:00:00"/>
    <s v="Saturday"/>
    <x v="5"/>
    <x v="4"/>
    <n v="25"/>
    <s v="Y"/>
    <s v="N"/>
    <n v="6.8"/>
    <n v="11.8"/>
    <n v="7.3"/>
    <n v="0.4"/>
    <n v="132829.29"/>
    <n v="111.60986149999999"/>
    <n v="14825058.660043335"/>
  </r>
  <r>
    <d v="2019-06-23T00:00:00"/>
    <s v="Sunday"/>
    <x v="5"/>
    <x v="4"/>
    <n v="26"/>
    <s v="Y"/>
    <s v="N"/>
    <n v="3.6"/>
    <n v="9.6"/>
    <n v="5.9"/>
    <n v="1.2"/>
    <n v="133525.32"/>
    <n v="127.6019028"/>
    <n v="17038084.903978899"/>
  </r>
  <r>
    <d v="2019-06-24T00:00:00"/>
    <s v="Monday"/>
    <x v="5"/>
    <x v="4"/>
    <n v="26"/>
    <s v="Y"/>
    <s v="N"/>
    <n v="4.2"/>
    <n v="16"/>
    <n v="9"/>
    <n v="0"/>
    <n v="146856.79999999999"/>
    <n v="117.51896069999999"/>
    <n v="17258458.507727757"/>
  </r>
  <r>
    <d v="2019-06-25T00:00:00"/>
    <s v="Tuesday"/>
    <x v="5"/>
    <x v="4"/>
    <n v="26"/>
    <s v="Y"/>
    <s v="N"/>
    <n v="3.5"/>
    <n v="17"/>
    <n v="8.9"/>
    <n v="0"/>
    <n v="145807.25"/>
    <n v="124.05127779999999"/>
    <n v="18087575.67500405"/>
  </r>
  <r>
    <d v="2019-06-26T00:00:00"/>
    <s v="Wednesday"/>
    <x v="5"/>
    <x v="4"/>
    <n v="26"/>
    <s v="Y"/>
    <s v="N"/>
    <n v="4.5999999999999996"/>
    <n v="18"/>
    <n v="9.1999999999999993"/>
    <n v="0.2"/>
    <n v="139351.56"/>
    <n v="106.19914"/>
    <n v="14799015.8296584"/>
  </r>
  <r>
    <d v="2019-06-27T00:00:00"/>
    <s v="Thursday"/>
    <x v="5"/>
    <x v="4"/>
    <n v="26"/>
    <s v="Y"/>
    <s v="N"/>
    <n v="5.9"/>
    <n v="17.5"/>
    <n v="9.1999999999999993"/>
    <n v="0"/>
    <n v="131023.66"/>
    <n v="77.671129440000001"/>
    <n v="10176755.655562552"/>
  </r>
  <r>
    <d v="2019-06-28T00:00:00"/>
    <s v="Friday"/>
    <x v="5"/>
    <x v="4"/>
    <n v="26"/>
    <s v="N"/>
    <s v="N"/>
    <n v="10.7"/>
    <n v="19.5"/>
    <n v="9.1999999999999993"/>
    <n v="0"/>
    <n v="123546.62"/>
    <n v="61.815155930000003"/>
    <n v="7637053.5799244568"/>
  </r>
  <r>
    <d v="2019-06-29T00:00:00"/>
    <s v="Saturday"/>
    <x v="5"/>
    <x v="4"/>
    <n v="26"/>
    <s v="N"/>
    <s v="N"/>
    <n v="13"/>
    <n v="17.600000000000001"/>
    <n v="2.6"/>
    <n v="0.8"/>
    <n v="117924.13"/>
    <n v="52.91240414"/>
    <n v="6239649.2244178988"/>
  </r>
  <r>
    <d v="2019-06-30T00:00:00"/>
    <s v="Sunday"/>
    <x v="5"/>
    <x v="4"/>
    <n v="27"/>
    <s v="N"/>
    <s v="N"/>
    <n v="8.1"/>
    <n v="14.5"/>
    <n v="8.5"/>
    <n v="6.4"/>
    <n v="116150.91499999999"/>
    <n v="51.901149879999998"/>
    <n v="6028366.0481141396"/>
  </r>
  <r>
    <d v="2019-07-01T00:00:00"/>
    <s v="Monday"/>
    <x v="6"/>
    <x v="4"/>
    <n v="27"/>
    <s v="N"/>
    <s v="N"/>
    <n v="9.5"/>
    <n v="14.1"/>
    <n v="8.3000000000000007"/>
    <n v="0"/>
    <n v="130565.58"/>
    <n v="67.195464610000002"/>
    <n v="8773414.8101741243"/>
  </r>
  <r>
    <d v="2019-07-02T00:00:00"/>
    <s v="Tuesday"/>
    <x v="6"/>
    <x v="4"/>
    <n v="27"/>
    <s v="N"/>
    <s v="N"/>
    <n v="8.6"/>
    <n v="15.9"/>
    <n v="6.6"/>
    <n v="0"/>
    <n v="135866.75"/>
    <n v="93.110674299999999"/>
    <n v="12650644.707449526"/>
  </r>
  <r>
    <d v="2019-07-03T00:00:00"/>
    <s v="Wednesday"/>
    <x v="6"/>
    <x v="4"/>
    <n v="27"/>
    <s v="N"/>
    <s v="N"/>
    <n v="8.1999999999999993"/>
    <n v="13.7"/>
    <n v="7.5"/>
    <n v="0"/>
    <n v="137327.70000000001"/>
    <n v="97.287999810000002"/>
    <n v="13360337.251507739"/>
  </r>
  <r>
    <d v="2019-07-04T00:00:00"/>
    <s v="Thursday"/>
    <x v="6"/>
    <x v="4"/>
    <n v="27"/>
    <s v="N"/>
    <s v="N"/>
    <n v="5.3"/>
    <n v="13.5"/>
    <n v="6.9"/>
    <n v="0"/>
    <n v="135182.72500000001"/>
    <n v="85.901782639999993"/>
    <n v="11612437.059632894"/>
  </r>
  <r>
    <d v="2019-07-05T00:00:00"/>
    <s v="Friday"/>
    <x v="6"/>
    <x v="4"/>
    <n v="27"/>
    <s v="N"/>
    <s v="N"/>
    <n v="3.5"/>
    <n v="19.100000000000001"/>
    <n v="9"/>
    <n v="0"/>
    <n v="132774.29500000001"/>
    <n v="78.719066029999993"/>
    <n v="10451868.495191699"/>
  </r>
  <r>
    <d v="2019-07-06T00:00:00"/>
    <s v="Saturday"/>
    <x v="6"/>
    <x v="4"/>
    <n v="27"/>
    <s v="N"/>
    <s v="N"/>
    <n v="6"/>
    <n v="19.399999999999999"/>
    <n v="9.3000000000000007"/>
    <n v="0"/>
    <n v="114660.9"/>
    <n v="64.992904050000007"/>
    <n v="7452144.8719866453"/>
  </r>
  <r>
    <d v="2019-07-07T00:00:00"/>
    <s v="Sunday"/>
    <x v="6"/>
    <x v="4"/>
    <n v="28"/>
    <s v="N"/>
    <s v="N"/>
    <n v="9"/>
    <n v="18.2"/>
    <n v="6.1"/>
    <n v="0.2"/>
    <n v="114469.88"/>
    <n v="87.747186549999995"/>
    <n v="10044409.914716113"/>
  </r>
  <r>
    <d v="2019-07-08T00:00:00"/>
    <s v="Monday"/>
    <x v="6"/>
    <x v="4"/>
    <n v="28"/>
    <s v="N"/>
    <s v="N"/>
    <n v="11"/>
    <n v="16"/>
    <n v="8.1999999999999993"/>
    <n v="5.2"/>
    <n v="127307.26"/>
    <n v="101.94417129999999"/>
    <n v="12978233.121173637"/>
  </r>
  <r>
    <d v="2019-07-09T00:00:00"/>
    <s v="Tuesday"/>
    <x v="6"/>
    <x v="4"/>
    <n v="28"/>
    <s v="N"/>
    <s v="N"/>
    <n v="6.8"/>
    <n v="15"/>
    <n v="7.2"/>
    <n v="0.2"/>
    <n v="133803.98499999999"/>
    <n v="125.0990315"/>
    <n v="16738748.934340525"/>
  </r>
  <r>
    <d v="2019-07-10T00:00:00"/>
    <s v="Wednesday"/>
    <x v="6"/>
    <x v="4"/>
    <n v="28"/>
    <s v="N"/>
    <s v="N"/>
    <n v="9.5"/>
    <n v="15.4"/>
    <n v="6.7"/>
    <n v="0.2"/>
    <n v="127092.715"/>
    <n v="84.780694909999994"/>
    <n v="10775008.69569858"/>
  </r>
  <r>
    <d v="2019-07-11T00:00:00"/>
    <s v="Thursday"/>
    <x v="6"/>
    <x v="4"/>
    <n v="28"/>
    <s v="N"/>
    <s v="N"/>
    <n v="7.8"/>
    <n v="14.3"/>
    <n v="4.5999999999999996"/>
    <n v="6.4"/>
    <n v="133131.51999999999"/>
    <n v="89.217705280000004"/>
    <n v="11877688.714838425"/>
  </r>
  <r>
    <d v="2019-07-12T00:00:00"/>
    <s v="Friday"/>
    <x v="6"/>
    <x v="4"/>
    <n v="28"/>
    <s v="N"/>
    <s v="N"/>
    <n v="10.1"/>
    <n v="15.7"/>
    <n v="6.2"/>
    <n v="2.4"/>
    <n v="128384.14"/>
    <n v="90.969699500000004"/>
    <n v="11679066.63636593"/>
  </r>
  <r>
    <d v="2019-07-13T00:00:00"/>
    <s v="Saturday"/>
    <x v="6"/>
    <x v="4"/>
    <n v="28"/>
    <s v="N"/>
    <s v="N"/>
    <n v="7"/>
    <n v="12"/>
    <n v="8.3000000000000007"/>
    <n v="4.4000000000000004"/>
    <n v="123954.31"/>
    <n v="82.190068789999998"/>
    <n v="10187813.265716985"/>
  </r>
  <r>
    <d v="2019-07-14T00:00:00"/>
    <s v="Sunday"/>
    <x v="6"/>
    <x v="4"/>
    <n v="29"/>
    <s v="N"/>
    <s v="N"/>
    <n v="7.1"/>
    <n v="13.1"/>
    <n v="3.8"/>
    <n v="0.8"/>
    <n v="123740.265"/>
    <n v="81.784996430000007"/>
    <n v="10120097.131272255"/>
  </r>
  <r>
    <d v="2019-07-15T00:00:00"/>
    <s v="Monday"/>
    <x v="6"/>
    <x v="4"/>
    <n v="29"/>
    <s v="N"/>
    <s v="N"/>
    <n v="8.9"/>
    <n v="14.3"/>
    <n v="7.6"/>
    <n v="4.4000000000000004"/>
    <n v="131739.20000000001"/>
    <n v="92.269993139999997"/>
    <n v="12155575.080269089"/>
  </r>
  <r>
    <d v="2019-07-16T00:00:00"/>
    <s v="Tuesday"/>
    <x v="6"/>
    <x v="4"/>
    <n v="29"/>
    <s v="Y"/>
    <s v="N"/>
    <n v="9.9"/>
    <n v="13.9"/>
    <n v="6.4"/>
    <n v="1.8"/>
    <n v="132941.76999999999"/>
    <n v="114.6004499"/>
    <n v="15235186.652502323"/>
  </r>
  <r>
    <d v="2019-07-17T00:00:00"/>
    <s v="Wednesday"/>
    <x v="6"/>
    <x v="4"/>
    <n v="29"/>
    <s v="Y"/>
    <s v="N"/>
    <n v="9.6999999999999993"/>
    <n v="13.7"/>
    <n v="3.6"/>
    <n v="0"/>
    <n v="135339.82"/>
    <n v="91.545886449999998"/>
    <n v="12389803.793883439"/>
  </r>
  <r>
    <d v="2019-07-18T00:00:00"/>
    <s v="Thursday"/>
    <x v="6"/>
    <x v="4"/>
    <n v="29"/>
    <s v="Y"/>
    <s v="N"/>
    <n v="9"/>
    <n v="14.3"/>
    <n v="7.9"/>
    <n v="0.4"/>
    <n v="134119.14000000001"/>
    <n v="85.918878829999997"/>
    <n v="11523366.138443807"/>
  </r>
  <r>
    <d v="2019-07-19T00:00:00"/>
    <s v="Friday"/>
    <x v="6"/>
    <x v="4"/>
    <n v="29"/>
    <s v="Y"/>
    <s v="N"/>
    <n v="7.5"/>
    <n v="15.7"/>
    <n v="9.6"/>
    <n v="1.6"/>
    <n v="132101.85999999999"/>
    <n v="101.5731984"/>
    <n v="13418008.434789022"/>
  </r>
  <r>
    <d v="2019-07-20T00:00:00"/>
    <s v="Saturday"/>
    <x v="6"/>
    <x v="4"/>
    <n v="29"/>
    <s v="Y"/>
    <s v="N"/>
    <n v="8"/>
    <n v="17.100000000000001"/>
    <n v="10.3"/>
    <n v="0"/>
    <n v="111288.905"/>
    <n v="52.5253199"/>
    <n v="5845485.3364457097"/>
  </r>
  <r>
    <d v="2019-07-21T00:00:00"/>
    <s v="Sunday"/>
    <x v="6"/>
    <x v="4"/>
    <n v="30"/>
    <s v="Y"/>
    <s v="N"/>
    <n v="11.3"/>
    <n v="16.600000000000001"/>
    <n v="8.1"/>
    <n v="0"/>
    <n v="111293.15"/>
    <n v="60.156590430000001"/>
    <n v="6695016.4422145542"/>
  </r>
  <r>
    <d v="2019-07-22T00:00:00"/>
    <s v="Monday"/>
    <x v="6"/>
    <x v="4"/>
    <n v="30"/>
    <s v="Y"/>
    <s v="N"/>
    <n v="7.9"/>
    <n v="15.6"/>
    <n v="10.6"/>
    <n v="0"/>
    <n v="123618.42"/>
    <n v="64.585343089999995"/>
    <n v="7983938.0679437174"/>
  </r>
  <r>
    <d v="2019-07-23T00:00:00"/>
    <s v="Tuesday"/>
    <x v="6"/>
    <x v="4"/>
    <n v="30"/>
    <s v="Y"/>
    <s v="N"/>
    <n v="9.9"/>
    <n v="15.2"/>
    <n v="8.1999999999999993"/>
    <n v="1.6"/>
    <n v="129008.62"/>
    <n v="69.864795830000006"/>
    <n v="9013160.8966100551"/>
  </r>
  <r>
    <d v="2019-07-24T00:00:00"/>
    <s v="Wednesday"/>
    <x v="6"/>
    <x v="4"/>
    <n v="30"/>
    <s v="Y"/>
    <s v="N"/>
    <n v="7"/>
    <n v="14.4"/>
    <n v="7.8"/>
    <n v="8"/>
    <n v="135782.54500000001"/>
    <n v="87.256299299999995"/>
    <n v="11847882.38623572"/>
  </r>
  <r>
    <d v="2019-07-25T00:00:00"/>
    <s v="Thursday"/>
    <x v="6"/>
    <x v="4"/>
    <n v="30"/>
    <s v="Y"/>
    <s v="N"/>
    <n v="9.1999999999999993"/>
    <n v="14.8"/>
    <n v="5.2"/>
    <n v="0"/>
    <n v="132940.63"/>
    <n v="84.076210110000005"/>
    <n v="11177144.34003577"/>
  </r>
  <r>
    <d v="2019-07-26T00:00:00"/>
    <s v="Friday"/>
    <x v="6"/>
    <x v="4"/>
    <n v="30"/>
    <s v="Y"/>
    <s v="N"/>
    <n v="11"/>
    <n v="14"/>
    <n v="5.9"/>
    <n v="0"/>
    <n v="136493.13"/>
    <n v="95.233217850000003"/>
    <n v="12998679.984318372"/>
  </r>
  <r>
    <d v="2019-07-27T00:00:00"/>
    <s v="Saturday"/>
    <x v="6"/>
    <x v="4"/>
    <n v="30"/>
    <s v="Y"/>
    <s v="N"/>
    <n v="9.8000000000000007"/>
    <n v="15.3"/>
    <n v="8.6999999999999993"/>
    <n v="6.8"/>
    <n v="121958.69"/>
    <n v="94.375867150000005"/>
    <n v="11509957.125228034"/>
  </r>
  <r>
    <d v="2019-07-28T00:00:00"/>
    <s v="Sunday"/>
    <x v="6"/>
    <x v="4"/>
    <n v="31"/>
    <s v="Y"/>
    <s v="N"/>
    <n v="6.6"/>
    <n v="15.1"/>
    <n v="10.199999999999999"/>
    <n v="0"/>
    <n v="118413.13499999999"/>
    <n v="85.712073040000007"/>
    <n v="10149435.27601538"/>
  </r>
  <r>
    <d v="2019-07-29T00:00:00"/>
    <s v="Monday"/>
    <x v="6"/>
    <x v="4"/>
    <n v="31"/>
    <s v="Y"/>
    <s v="N"/>
    <n v="8.9"/>
    <n v="14.6"/>
    <n v="9.9"/>
    <n v="0"/>
    <n v="133205.18"/>
    <n v="95.873752800000005"/>
    <n v="12770880.498999504"/>
  </r>
  <r>
    <d v="2019-07-30T00:00:00"/>
    <s v="Tuesday"/>
    <x v="6"/>
    <x v="4"/>
    <n v="31"/>
    <s v="Y"/>
    <s v="N"/>
    <n v="7.9"/>
    <n v="12.5"/>
    <n v="8.6999999999999993"/>
    <n v="0.8"/>
    <n v="138858.04500000001"/>
    <n v="110.4700594"/>
    <n v="15339656.479317874"/>
  </r>
  <r>
    <d v="2019-07-31T00:00:00"/>
    <s v="Wednesday"/>
    <x v="6"/>
    <x v="4"/>
    <n v="31"/>
    <s v="Y"/>
    <s v="N"/>
    <n v="3"/>
    <n v="12.5"/>
    <n v="11.3"/>
    <n v="0"/>
    <n v="140275.82999999999"/>
    <n v="153.26684940000001"/>
    <n v="21499634.511070002"/>
  </r>
  <r>
    <d v="2019-08-01T00:00:00"/>
    <s v="Thursday"/>
    <x v="7"/>
    <x v="4"/>
    <n v="31"/>
    <s v="Y"/>
    <s v="N"/>
    <n v="5.8"/>
    <n v="13.8"/>
    <n v="8.6"/>
    <n v="0"/>
    <n v="137651.13500000001"/>
    <n v="98.967005540000002"/>
    <n v="13622920.640132289"/>
  </r>
  <r>
    <d v="2019-08-02T00:00:00"/>
    <s v="Friday"/>
    <x v="7"/>
    <x v="4"/>
    <n v="31"/>
    <s v="Y"/>
    <s v="N"/>
    <n v="9.6999999999999993"/>
    <n v="12.7"/>
    <n v="7.4"/>
    <n v="0.4"/>
    <n v="135633.89000000001"/>
    <n v="106.56821669999999"/>
    <n v="14454261.781383963"/>
  </r>
  <r>
    <d v="2019-08-03T00:00:00"/>
    <s v="Saturday"/>
    <x v="7"/>
    <x v="4"/>
    <n v="31"/>
    <s v="Y"/>
    <s v="N"/>
    <n v="10"/>
    <n v="13.9"/>
    <n v="6.2"/>
    <n v="0"/>
    <n v="119933.7"/>
    <n v="121.53235650000001"/>
    <n v="14575825.18476405"/>
  </r>
  <r>
    <d v="2019-08-04T00:00:00"/>
    <s v="Sunday"/>
    <x v="7"/>
    <x v="4"/>
    <n v="32"/>
    <s v="Y"/>
    <s v="N"/>
    <n v="9.1999999999999993"/>
    <n v="13.1"/>
    <n v="7.2"/>
    <n v="1"/>
    <n v="120350.215"/>
    <n v="127.8811699"/>
    <n v="15390526.291916529"/>
  </r>
  <r>
    <d v="2019-08-05T00:00:00"/>
    <s v="Monday"/>
    <x v="7"/>
    <x v="4"/>
    <n v="32"/>
    <s v="Y"/>
    <s v="N"/>
    <n v="10"/>
    <n v="15.8"/>
    <n v="10.7"/>
    <n v="0"/>
    <n v="125652.05499999999"/>
    <n v="108.4969239"/>
    <n v="13632861.449213613"/>
  </r>
  <r>
    <d v="2019-08-06T00:00:00"/>
    <s v="Tuesday"/>
    <x v="7"/>
    <x v="4"/>
    <n v="32"/>
    <s v="Y"/>
    <s v="N"/>
    <n v="9.1"/>
    <n v="13.5"/>
    <n v="4.5"/>
    <n v="0.4"/>
    <n v="132120.39000000001"/>
    <n v="89.427805109999994"/>
    <n v="11815236.487977194"/>
  </r>
  <r>
    <d v="2019-08-07T00:00:00"/>
    <s v="Wednesday"/>
    <x v="7"/>
    <x v="4"/>
    <n v="32"/>
    <s v="Y"/>
    <s v="N"/>
    <n v="9.3000000000000007"/>
    <n v="14.1"/>
    <n v="7.5"/>
    <n v="0"/>
    <n v="136315.38"/>
    <n v="129.26252919999999"/>
    <n v="17620470.787659094"/>
  </r>
  <r>
    <d v="2019-08-08T00:00:00"/>
    <s v="Thursday"/>
    <x v="7"/>
    <x v="4"/>
    <n v="32"/>
    <s v="Y"/>
    <s v="N"/>
    <n v="6.7"/>
    <n v="13.9"/>
    <n v="9.6"/>
    <n v="10.8"/>
    <n v="133004.73000000001"/>
    <n v="95.454195279999993"/>
    <n v="12695859.470583675"/>
  </r>
  <r>
    <d v="2019-08-09T00:00:00"/>
    <s v="Friday"/>
    <x v="7"/>
    <x v="4"/>
    <n v="32"/>
    <s v="Y"/>
    <s v="N"/>
    <n v="7.8"/>
    <n v="10.1"/>
    <n v="7.3"/>
    <n v="2"/>
    <n v="142555.10500000001"/>
    <n v="119.9574815"/>
    <n v="17100551.370768059"/>
  </r>
  <r>
    <d v="2019-08-10T00:00:00"/>
    <s v="Saturday"/>
    <x v="7"/>
    <x v="4"/>
    <n v="32"/>
    <s v="Y"/>
    <s v="N"/>
    <n v="5.2"/>
    <n v="12.5"/>
    <n v="6.6"/>
    <n v="4.2"/>
    <n v="128554.605"/>
    <n v="94.668808780000006"/>
    <n v="12170111.318533432"/>
  </r>
  <r>
    <d v="2019-08-11T00:00:00"/>
    <s v="Sunday"/>
    <x v="7"/>
    <x v="4"/>
    <n v="33"/>
    <s v="Y"/>
    <s v="N"/>
    <n v="4.8"/>
    <n v="12.9"/>
    <n v="11.4"/>
    <n v="6"/>
    <n v="121028.325"/>
    <n v="98.101093950000006"/>
    <n v="11873011.081436135"/>
  </r>
  <r>
    <d v="2019-08-12T00:00:00"/>
    <s v="Monday"/>
    <x v="7"/>
    <x v="4"/>
    <n v="33"/>
    <s v="Y"/>
    <s v="N"/>
    <n v="6.3"/>
    <n v="12"/>
    <n v="9.9"/>
    <n v="8.8000000000000007"/>
    <n v="136683.4"/>
    <n v="163.36163669999999"/>
    <n v="22328823.933720779"/>
  </r>
  <r>
    <d v="2019-08-13T00:00:00"/>
    <s v="Tuesday"/>
    <x v="7"/>
    <x v="4"/>
    <n v="33"/>
    <s v="Y"/>
    <s v="N"/>
    <n v="8.8000000000000007"/>
    <n v="13.1"/>
    <n v="7"/>
    <n v="0"/>
    <n v="141474.26500000001"/>
    <n v="267.34764990000002"/>
    <n v="37822812.269079827"/>
  </r>
  <r>
    <d v="2019-08-14T00:00:00"/>
    <s v="Wednesday"/>
    <x v="7"/>
    <x v="4"/>
    <n v="33"/>
    <s v="Y"/>
    <s v="N"/>
    <n v="9.1"/>
    <n v="13.8"/>
    <n v="6.7"/>
    <n v="0.2"/>
    <n v="134681.435"/>
    <n v="123.8521422"/>
    <n v="16680584.239320057"/>
  </r>
  <r>
    <d v="2019-08-15T00:00:00"/>
    <s v="Thursday"/>
    <x v="7"/>
    <x v="4"/>
    <n v="33"/>
    <s v="Y"/>
    <s v="N"/>
    <n v="7.3"/>
    <n v="16.2"/>
    <n v="10.5"/>
    <n v="0"/>
    <n v="128119.715"/>
    <n v="76.350980870000001"/>
    <n v="9782065.9090348519"/>
  </r>
  <r>
    <d v="2019-08-16T00:00:00"/>
    <s v="Friday"/>
    <x v="7"/>
    <x v="4"/>
    <n v="33"/>
    <s v="Y"/>
    <s v="N"/>
    <n v="10.6"/>
    <n v="16.899999999999999"/>
    <n v="6.3"/>
    <n v="0"/>
    <n v="129781.155"/>
    <n v="100.0115921"/>
    <n v="12979619.936126875"/>
  </r>
  <r>
    <d v="2019-08-17T00:00:00"/>
    <s v="Saturday"/>
    <x v="7"/>
    <x v="4"/>
    <n v="33"/>
    <s v="Y"/>
    <s v="N"/>
    <n v="7"/>
    <n v="16.5"/>
    <n v="13.4"/>
    <n v="3.8"/>
    <n v="115460.6"/>
    <n v="75.491413320000007"/>
    <n v="8716283.876775194"/>
  </r>
  <r>
    <d v="2019-08-18T00:00:00"/>
    <s v="Sunday"/>
    <x v="7"/>
    <x v="4"/>
    <n v="34"/>
    <s v="Y"/>
    <s v="N"/>
    <n v="8.8000000000000007"/>
    <n v="19.399999999999999"/>
    <n v="9.3000000000000007"/>
    <n v="0"/>
    <n v="110816.375"/>
    <n v="52.024492690000002"/>
    <n v="5765165.6911197994"/>
  </r>
  <r>
    <d v="2019-08-19T00:00:00"/>
    <s v="Monday"/>
    <x v="7"/>
    <x v="4"/>
    <n v="34"/>
    <s v="Y"/>
    <s v="N"/>
    <n v="5.8"/>
    <n v="12.3"/>
    <n v="12.8"/>
    <n v="4"/>
    <n v="131067.25"/>
    <n v="81.723625240000004"/>
    <n v="10711290.820237391"/>
  </r>
  <r>
    <d v="2019-08-20T00:00:00"/>
    <s v="Tuesday"/>
    <x v="7"/>
    <x v="4"/>
    <n v="34"/>
    <s v="Y"/>
    <s v="N"/>
    <n v="7.6"/>
    <n v="17"/>
    <n v="7.2"/>
    <n v="0.4"/>
    <n v="131438.54999999999"/>
    <n v="61.926547419999999"/>
    <n v="8139535.5993910404"/>
  </r>
  <r>
    <d v="2019-08-21T00:00:00"/>
    <s v="Wednesday"/>
    <x v="7"/>
    <x v="4"/>
    <n v="34"/>
    <s v="Y"/>
    <s v="N"/>
    <n v="11.5"/>
    <n v="16.600000000000001"/>
    <n v="11.5"/>
    <n v="0.2"/>
    <n v="120747.08"/>
    <n v="54.386880320000003"/>
    <n v="6567056.9889494665"/>
  </r>
  <r>
    <d v="2019-08-22T00:00:00"/>
    <s v="Thursday"/>
    <x v="7"/>
    <x v="4"/>
    <n v="34"/>
    <s v="Y"/>
    <s v="N"/>
    <n v="9.6"/>
    <n v="13"/>
    <n v="11.3"/>
    <n v="1.6"/>
    <n v="127697.99"/>
    <n v="89.139147589999993"/>
    <n v="11382889.977556344"/>
  </r>
  <r>
    <d v="2019-08-23T00:00:00"/>
    <s v="Friday"/>
    <x v="7"/>
    <x v="4"/>
    <n v="34"/>
    <s v="Y"/>
    <s v="N"/>
    <n v="3.8"/>
    <n v="15.1"/>
    <n v="14.5"/>
    <n v="0"/>
    <n v="126763.36500000001"/>
    <n v="91.098931109999995"/>
    <n v="11548007.055406785"/>
  </r>
  <r>
    <d v="2019-08-24T00:00:00"/>
    <s v="Saturday"/>
    <x v="7"/>
    <x v="4"/>
    <n v="34"/>
    <s v="Y"/>
    <s v="N"/>
    <n v="7.9"/>
    <n v="18"/>
    <n v="13"/>
    <n v="0"/>
    <n v="107303.47500000001"/>
    <n v="55.149898819999997"/>
    <n v="5917775.7892843997"/>
  </r>
  <r>
    <d v="2019-08-25T00:00:00"/>
    <s v="Sunday"/>
    <x v="7"/>
    <x v="4"/>
    <n v="35"/>
    <s v="Y"/>
    <s v="N"/>
    <n v="6.5"/>
    <n v="12.9"/>
    <n v="13.9"/>
    <n v="1.2"/>
    <n v="113980.3"/>
    <n v="119.3055933"/>
    <n v="13598487.316011989"/>
  </r>
  <r>
    <d v="2019-08-26T00:00:00"/>
    <s v="Monday"/>
    <x v="7"/>
    <x v="4"/>
    <n v="35"/>
    <s v="Y"/>
    <s v="N"/>
    <n v="5.3"/>
    <n v="14.4"/>
    <n v="14.7"/>
    <n v="0"/>
    <n v="132704.36499999999"/>
    <n v="142.18481030000001"/>
    <n v="18868544.963506959"/>
  </r>
  <r>
    <d v="2019-08-27T00:00:00"/>
    <s v="Tuesday"/>
    <x v="7"/>
    <x v="4"/>
    <n v="35"/>
    <s v="Y"/>
    <s v="N"/>
    <n v="4.2"/>
    <n v="15.3"/>
    <n v="12.9"/>
    <n v="0"/>
    <n v="130964.88499999999"/>
    <n v="131.1074194"/>
    <n v="17170468.104367767"/>
  </r>
  <r>
    <d v="2019-08-28T00:00:00"/>
    <s v="Wednesday"/>
    <x v="7"/>
    <x v="4"/>
    <n v="35"/>
    <s v="Y"/>
    <s v="N"/>
    <n v="8.3000000000000007"/>
    <n v="13.4"/>
    <n v="5"/>
    <n v="0"/>
    <n v="137660.94"/>
    <n v="140.94202110000001"/>
    <n v="19402211.110125836"/>
  </r>
  <r>
    <d v="2019-08-29T00:00:00"/>
    <s v="Thursday"/>
    <x v="7"/>
    <x v="4"/>
    <n v="35"/>
    <s v="Y"/>
    <s v="N"/>
    <n v="6.1"/>
    <n v="13"/>
    <n v="13.2"/>
    <n v="6.2"/>
    <n v="134233.345"/>
    <n v="135.2468604"/>
    <n v="18154638.472240038"/>
  </r>
  <r>
    <d v="2019-08-30T00:00:00"/>
    <s v="Friday"/>
    <x v="7"/>
    <x v="4"/>
    <n v="35"/>
    <s v="Y"/>
    <s v="N"/>
    <n v="2.2999999999999998"/>
    <n v="15.3"/>
    <n v="15.6"/>
    <n v="0.2"/>
    <n v="131871.07999999999"/>
    <n v="185.2052836"/>
    <n v="24423220.770038284"/>
  </r>
  <r>
    <d v="2019-08-31T00:00:00"/>
    <s v="Saturday"/>
    <x v="7"/>
    <x v="4"/>
    <n v="35"/>
    <s v="Y"/>
    <s v="N"/>
    <n v="5"/>
    <n v="18.2"/>
    <n v="15.8"/>
    <n v="0"/>
    <n v="107616.03"/>
    <n v="79.347198370000001"/>
    <n v="8539030.4802018702"/>
  </r>
  <r>
    <d v="2019-09-01T00:00:00"/>
    <s v="Sunday"/>
    <x v="8"/>
    <x v="4"/>
    <n v="36"/>
    <s v="Y"/>
    <s v="N"/>
    <n v="11.1"/>
    <n v="19.600000000000001"/>
    <n v="9.4"/>
    <n v="0"/>
    <n v="106779.47500000001"/>
    <n v="75.512741539999993"/>
    <n v="8063210.8974518916"/>
  </r>
  <r>
    <d v="2019-09-02T00:00:00"/>
    <s v="Monday"/>
    <x v="8"/>
    <x v="4"/>
    <n v="36"/>
    <s v="Y"/>
    <s v="N"/>
    <n v="10.199999999999999"/>
    <n v="17.600000000000001"/>
    <n v="13.8"/>
    <n v="2.4"/>
    <n v="121697.38"/>
    <n v="92.691088919999999"/>
    <n v="11280262.670911029"/>
  </r>
  <r>
    <d v="2019-09-03T00:00:00"/>
    <s v="Tuesday"/>
    <x v="8"/>
    <x v="4"/>
    <n v="36"/>
    <s v="Y"/>
    <s v="N"/>
    <n v="9.1999999999999993"/>
    <n v="19.600000000000001"/>
    <n v="16.399999999999999"/>
    <n v="0.6"/>
    <n v="118871.215"/>
    <n v="114.88625949999999"/>
    <n v="13656669.253570292"/>
  </r>
  <r>
    <d v="2019-09-04T00:00:00"/>
    <s v="Wednesday"/>
    <x v="8"/>
    <x v="4"/>
    <n v="36"/>
    <s v="Y"/>
    <s v="N"/>
    <n v="8.1999999999999993"/>
    <n v="18.7"/>
    <n v="15.1"/>
    <n v="0"/>
    <n v="122652.81"/>
    <n v="144.39343450000001"/>
    <n v="17710260.486975946"/>
  </r>
  <r>
    <d v="2019-09-05T00:00:00"/>
    <s v="Thursday"/>
    <x v="8"/>
    <x v="4"/>
    <n v="36"/>
    <s v="Y"/>
    <s v="N"/>
    <n v="8.6999999999999993"/>
    <n v="21.2"/>
    <n v="14.8"/>
    <n v="3.4"/>
    <n v="120223.175"/>
    <n v="99.345443470000006"/>
    <n v="11943624.635746418"/>
  </r>
  <r>
    <d v="2019-09-06T00:00:00"/>
    <s v="Friday"/>
    <x v="8"/>
    <x v="4"/>
    <n v="36"/>
    <s v="Y"/>
    <s v="N"/>
    <n v="11.3"/>
    <n v="16"/>
    <n v="10.4"/>
    <n v="2"/>
    <n v="122222.69"/>
    <n v="67.972754190000003"/>
    <n v="8307812.8638105718"/>
  </r>
  <r>
    <d v="2019-09-07T00:00:00"/>
    <s v="Saturday"/>
    <x v="8"/>
    <x v="4"/>
    <n v="36"/>
    <s v="Y"/>
    <s v="N"/>
    <n v="8.8000000000000007"/>
    <n v="12.9"/>
    <n v="11.3"/>
    <n v="1"/>
    <n v="115200.19"/>
    <n v="73.467962999999997"/>
    <n v="8463523.2965129707"/>
  </r>
  <r>
    <d v="2019-09-08T00:00:00"/>
    <s v="Sunday"/>
    <x v="8"/>
    <x v="4"/>
    <n v="37"/>
    <s v="Y"/>
    <s v="N"/>
    <n v="8.1999999999999993"/>
    <n v="15.1"/>
    <n v="9.5"/>
    <n v="0.6"/>
    <n v="116999.07"/>
    <n v="65.376438919999998"/>
    <n v="7648982.5535518043"/>
  </r>
  <r>
    <d v="2019-09-09T00:00:00"/>
    <s v="Monday"/>
    <x v="8"/>
    <x v="4"/>
    <n v="37"/>
    <s v="Y"/>
    <s v="N"/>
    <n v="6.8"/>
    <n v="12.8"/>
    <n v="14.4"/>
    <n v="5.6"/>
    <n v="130448.11500000001"/>
    <n v="92.613968850000006"/>
    <n v="12081317.659151219"/>
  </r>
  <r>
    <d v="2019-09-10T00:00:00"/>
    <s v="Tuesday"/>
    <x v="8"/>
    <x v="4"/>
    <n v="37"/>
    <s v="Y"/>
    <s v="N"/>
    <n v="7.7"/>
    <n v="14.8"/>
    <n v="16.100000000000001"/>
    <n v="2.6"/>
    <n v="131665.01500000001"/>
    <n v="150.02796119999999"/>
    <n v="19753433.761817418"/>
  </r>
  <r>
    <d v="2019-09-11T00:00:00"/>
    <s v="Wednesday"/>
    <x v="8"/>
    <x v="4"/>
    <n v="37"/>
    <s v="Y"/>
    <s v="N"/>
    <n v="5"/>
    <n v="20.8"/>
    <n v="17.8"/>
    <n v="0"/>
    <n v="121100.045"/>
    <n v="83.052148279999997"/>
    <n v="10057618.894054672"/>
  </r>
  <r>
    <d v="2019-09-12T00:00:00"/>
    <s v="Thursday"/>
    <x v="8"/>
    <x v="4"/>
    <n v="37"/>
    <s v="Y"/>
    <s v="N"/>
    <n v="11.1"/>
    <n v="20.8"/>
    <n v="11.8"/>
    <n v="0"/>
    <n v="118723.07"/>
    <n v="76.526618920000004"/>
    <n v="9085475.1349024847"/>
  </r>
  <r>
    <d v="2019-09-13T00:00:00"/>
    <s v="Friday"/>
    <x v="8"/>
    <x v="4"/>
    <n v="37"/>
    <s v="Y"/>
    <s v="N"/>
    <n v="7.7"/>
    <n v="18.600000000000001"/>
    <n v="14"/>
    <n v="0"/>
    <n v="120349.015"/>
    <n v="108.21402329999999"/>
    <n v="13023451.113342049"/>
  </r>
  <r>
    <d v="2019-09-14T00:00:00"/>
    <s v="Saturday"/>
    <x v="8"/>
    <x v="4"/>
    <n v="37"/>
    <s v="Y"/>
    <s v="N"/>
    <n v="9.3000000000000007"/>
    <n v="20"/>
    <n v="18.3"/>
    <n v="0"/>
    <n v="103500.955"/>
    <n v="106.46105230000001"/>
    <n v="11018820.583354948"/>
  </r>
  <r>
    <d v="2019-09-15T00:00:00"/>
    <s v="Sunday"/>
    <x v="8"/>
    <x v="4"/>
    <n v="38"/>
    <s v="Y"/>
    <s v="N"/>
    <n v="12.4"/>
    <n v="21.8"/>
    <n v="8.4"/>
    <n v="1.6"/>
    <n v="105149.02"/>
    <n v="87.630074989999997"/>
    <n v="9214216.5077250097"/>
  </r>
  <r>
    <d v="2019-09-16T00:00:00"/>
    <s v="Monday"/>
    <x v="8"/>
    <x v="4"/>
    <n v="38"/>
    <s v="Y"/>
    <s v="N"/>
    <n v="9.6999999999999993"/>
    <n v="12.8"/>
    <n v="17.7"/>
    <n v="13"/>
    <n v="119362.235"/>
    <n v="137.46735670000001"/>
    <n v="16408410.935254226"/>
  </r>
  <r>
    <d v="2019-09-17T00:00:00"/>
    <s v="Tuesday"/>
    <x v="8"/>
    <x v="4"/>
    <n v="38"/>
    <s v="Y"/>
    <s v="N"/>
    <n v="3.6"/>
    <n v="14.8"/>
    <n v="19"/>
    <n v="0"/>
    <n v="124129.44"/>
    <n v="149.599176"/>
    <n v="18569661.941341441"/>
  </r>
  <r>
    <d v="2019-09-18T00:00:00"/>
    <s v="Wednesday"/>
    <x v="8"/>
    <x v="4"/>
    <n v="38"/>
    <s v="Y"/>
    <s v="N"/>
    <n v="4.3"/>
    <n v="18.899999999999999"/>
    <n v="19.2"/>
    <n v="0"/>
    <n v="119715.705"/>
    <n v="151.2558046"/>
    <n v="18107695.283031244"/>
  </r>
  <r>
    <d v="2019-09-19T00:00:00"/>
    <s v="Thursday"/>
    <x v="8"/>
    <x v="4"/>
    <n v="38"/>
    <s v="Y"/>
    <s v="N"/>
    <n v="8.1999999999999993"/>
    <n v="24"/>
    <n v="19.399999999999999"/>
    <n v="0"/>
    <n v="108102.56"/>
    <n v="82.43824146"/>
    <n v="8911784.9437241368"/>
  </r>
  <r>
    <d v="2019-09-20T00:00:00"/>
    <s v="Friday"/>
    <x v="8"/>
    <x v="4"/>
    <n v="38"/>
    <s v="N"/>
    <s v="N"/>
    <n v="15.7"/>
    <n v="26.2"/>
    <n v="14.4"/>
    <n v="0"/>
    <n v="107222.345"/>
    <n v="106.2793137"/>
    <n v="11395517.239904627"/>
  </r>
  <r>
    <d v="2019-09-21T00:00:00"/>
    <s v="Saturday"/>
    <x v="8"/>
    <x v="4"/>
    <n v="38"/>
    <s v="N"/>
    <s v="N"/>
    <n v="14.5"/>
    <n v="19.399999999999999"/>
    <n v="10.5"/>
    <n v="0"/>
    <n v="101348.35"/>
    <n v="112.25774509999999"/>
    <n v="11377137.240605585"/>
  </r>
  <r>
    <d v="2019-09-22T00:00:00"/>
    <s v="Sunday"/>
    <x v="8"/>
    <x v="4"/>
    <n v="39"/>
    <s v="N"/>
    <s v="N"/>
    <n v="7.9"/>
    <n v="15.5"/>
    <n v="13.6"/>
    <n v="4.5999999999999996"/>
    <n v="102386.52499999999"/>
    <n v="103.2310155"/>
    <n v="10569464.949266138"/>
  </r>
  <r>
    <d v="2019-09-23T00:00:00"/>
    <s v="Monday"/>
    <x v="8"/>
    <x v="4"/>
    <n v="39"/>
    <s v="N"/>
    <s v="N"/>
    <n v="8.9"/>
    <n v="15.2"/>
    <n v="13.9"/>
    <n v="2"/>
    <n v="121862.88499999999"/>
    <n v="109.7326738"/>
    <n v="13372340.208031913"/>
  </r>
  <r>
    <d v="2019-09-24T00:00:00"/>
    <s v="Tuesday"/>
    <x v="8"/>
    <x v="4"/>
    <n v="39"/>
    <s v="N"/>
    <s v="N"/>
    <n v="8.3000000000000007"/>
    <n v="15.1"/>
    <n v="13.3"/>
    <n v="1.4"/>
    <n v="125787.33"/>
    <n v="148.22983249999999"/>
    <n v="18645434.856522225"/>
  </r>
  <r>
    <d v="2019-09-25T00:00:00"/>
    <s v="Wednesday"/>
    <x v="8"/>
    <x v="4"/>
    <n v="39"/>
    <s v="N"/>
    <s v="N"/>
    <n v="8.6999999999999993"/>
    <n v="16.600000000000001"/>
    <n v="13.1"/>
    <n v="0"/>
    <n v="124302.93"/>
    <n v="192.4850347"/>
    <n v="23926453.79436167"/>
  </r>
  <r>
    <d v="2019-09-26T00:00:00"/>
    <s v="Thursday"/>
    <x v="8"/>
    <x v="4"/>
    <n v="39"/>
    <s v="N"/>
    <s v="N"/>
    <n v="8.3000000000000007"/>
    <n v="20.3"/>
    <n v="19.600000000000001"/>
    <n v="0"/>
    <n v="117320.175"/>
    <n v="139.4994437"/>
    <n v="16366099.147286648"/>
  </r>
  <r>
    <d v="2019-09-27T00:00:00"/>
    <s v="Friday"/>
    <x v="8"/>
    <x v="4"/>
    <n v="39"/>
    <s v="N"/>
    <s v="Y"/>
    <n v="12.3"/>
    <n v="18.8"/>
    <n v="7.4"/>
    <n v="0"/>
    <n v="106043.02"/>
    <n v="69.640959690000003"/>
    <n v="7384937.6812258642"/>
  </r>
  <r>
    <d v="2019-09-28T00:00:00"/>
    <s v="Saturday"/>
    <x v="8"/>
    <x v="4"/>
    <n v="39"/>
    <s v="N"/>
    <s v="N"/>
    <n v="7.2"/>
    <n v="14.9"/>
    <n v="17.7"/>
    <n v="0.2"/>
    <n v="108762.31"/>
    <n v="132.2621226"/>
    <n v="14385133.979479205"/>
  </r>
  <r>
    <d v="2019-09-29T00:00:00"/>
    <s v="Sunday"/>
    <x v="8"/>
    <x v="4"/>
    <n v="40"/>
    <s v="N"/>
    <s v="N"/>
    <n v="9.1"/>
    <n v="15.8"/>
    <n v="19"/>
    <n v="0"/>
    <n v="104804.09"/>
    <n v="90.401320499999997"/>
    <n v="9474428.1298008449"/>
  </r>
  <r>
    <d v="2019-09-30T00:00:00"/>
    <s v="Monday"/>
    <x v="8"/>
    <x v="4"/>
    <n v="40"/>
    <s v="N"/>
    <s v="N"/>
    <n v="10.1"/>
    <n v="14.1"/>
    <n v="14.4"/>
    <n v="0"/>
    <n v="121770.82"/>
    <n v="107.8227368"/>
    <n v="13129663.074780177"/>
  </r>
  <r>
    <d v="2019-10-01T00:00:00"/>
    <s v="Tuesday"/>
    <x v="9"/>
    <x v="4"/>
    <n v="40"/>
    <s v="N"/>
    <s v="N"/>
    <n v="4.2"/>
    <n v="20.5"/>
    <n v="21.7"/>
    <n v="0"/>
    <n v="117265.27499999999"/>
    <n v="121.3908912"/>
    <n v="14234936.239063079"/>
  </r>
  <r>
    <d v="2019-10-02T00:00:00"/>
    <s v="Wednesday"/>
    <x v="9"/>
    <x v="4"/>
    <n v="40"/>
    <s v="N"/>
    <s v="N"/>
    <n v="9.3000000000000007"/>
    <n v="26.5"/>
    <n v="18.5"/>
    <n v="0"/>
    <n v="110760.825"/>
    <n v="108.66167660000001"/>
    <n v="12035456.946099196"/>
  </r>
  <r>
    <d v="2019-10-03T00:00:00"/>
    <s v="Thursday"/>
    <x v="9"/>
    <x v="4"/>
    <n v="40"/>
    <s v="N"/>
    <s v="N"/>
    <n v="15.1"/>
    <n v="29.7"/>
    <n v="22"/>
    <n v="0"/>
    <n v="109312.85"/>
    <n v="108.8439126"/>
    <n v="11898038.29145691"/>
  </r>
  <r>
    <d v="2019-10-04T00:00:00"/>
    <s v="Friday"/>
    <x v="9"/>
    <x v="4"/>
    <n v="40"/>
    <s v="N"/>
    <s v="N"/>
    <n v="12.5"/>
    <n v="15.2"/>
    <n v="11"/>
    <n v="0"/>
    <n v="117512.56"/>
    <n v="136.3619947"/>
    <n v="16024247.083903432"/>
  </r>
  <r>
    <d v="2019-10-05T00:00:00"/>
    <s v="Saturday"/>
    <x v="9"/>
    <x v="4"/>
    <n v="40"/>
    <s v="N"/>
    <s v="N"/>
    <n v="7.6"/>
    <n v="24.3"/>
    <n v="17.399999999999999"/>
    <n v="1.8"/>
    <n v="101386.01"/>
    <n v="88.049062890000002"/>
    <n v="8926943.1706561688"/>
  </r>
  <r>
    <d v="2019-10-06T00:00:00"/>
    <s v="Sunday"/>
    <x v="9"/>
    <x v="4"/>
    <n v="41"/>
    <s v="N"/>
    <s v="N"/>
    <n v="12.9"/>
    <n v="24.8"/>
    <n v="17.399999999999999"/>
    <n v="0"/>
    <n v="93011.345000000001"/>
    <n v="54.720114539999997"/>
    <n v="5089591.451919456"/>
  </r>
  <r>
    <d v="2019-10-07T00:00:00"/>
    <s v="Monday"/>
    <x v="9"/>
    <x v="4"/>
    <n v="41"/>
    <s v="N"/>
    <s v="N"/>
    <n v="11.6"/>
    <n v="16.399999999999999"/>
    <n v="15.1"/>
    <n v="0"/>
    <n v="113296.31"/>
    <n v="112.07559550000001"/>
    <n v="12697751.411202606"/>
  </r>
  <r>
    <d v="2019-10-08T00:00:00"/>
    <s v="Tuesday"/>
    <x v="9"/>
    <x v="4"/>
    <n v="41"/>
    <s v="Y"/>
    <s v="N"/>
    <n v="9.5"/>
    <n v="14.2"/>
    <n v="17"/>
    <n v="2.6"/>
    <n v="117504.77499999999"/>
    <n v="130.67182529999999"/>
    <n v="15354563.430715807"/>
  </r>
  <r>
    <d v="2019-10-09T00:00:00"/>
    <s v="Wednesday"/>
    <x v="9"/>
    <x v="4"/>
    <n v="41"/>
    <s v="Y"/>
    <s v="N"/>
    <n v="8.5"/>
    <n v="15"/>
    <n v="19.3"/>
    <n v="5.8"/>
    <n v="122771.82"/>
    <n v="131.5850422"/>
    <n v="16154935.115670806"/>
  </r>
  <r>
    <d v="2019-10-10T00:00:00"/>
    <s v="Thursday"/>
    <x v="9"/>
    <x v="4"/>
    <n v="41"/>
    <s v="Y"/>
    <s v="N"/>
    <n v="10.199999999999999"/>
    <n v="14.7"/>
    <n v="12.6"/>
    <n v="0.2"/>
    <n v="123692.08"/>
    <n v="167.9811358"/>
    <n v="20777936.087864466"/>
  </r>
  <r>
    <d v="2019-10-11T00:00:00"/>
    <s v="Friday"/>
    <x v="9"/>
    <x v="4"/>
    <n v="41"/>
    <s v="Y"/>
    <s v="N"/>
    <n v="9.5"/>
    <n v="18.899999999999999"/>
    <n v="17.5"/>
    <n v="0"/>
    <n v="115250.505"/>
    <n v="114.6969754"/>
    <n v="13218884.336822577"/>
  </r>
  <r>
    <d v="2019-10-12T00:00:00"/>
    <s v="Saturday"/>
    <x v="9"/>
    <x v="4"/>
    <n v="41"/>
    <s v="Y"/>
    <s v="N"/>
    <n v="8.1999999999999993"/>
    <n v="20.399999999999999"/>
    <n v="20.100000000000001"/>
    <n v="0"/>
    <n v="101053.36500000001"/>
    <n v="93.120223490000001"/>
    <n v="9410111.9332165439"/>
  </r>
  <r>
    <d v="2019-10-13T00:00:00"/>
    <s v="Sunday"/>
    <x v="9"/>
    <x v="4"/>
    <n v="42"/>
    <s v="Y"/>
    <s v="N"/>
    <n v="9.4"/>
    <n v="23.1"/>
    <n v="19.600000000000001"/>
    <n v="0"/>
    <n v="94744.7"/>
    <n v="90.164235849999997"/>
    <n v="8542583.4763374943"/>
  </r>
  <r>
    <d v="2019-10-14T00:00:00"/>
    <s v="Monday"/>
    <x v="9"/>
    <x v="4"/>
    <n v="42"/>
    <s v="Y"/>
    <s v="N"/>
    <n v="13.6"/>
    <n v="26.7"/>
    <n v="20.2"/>
    <n v="0.2"/>
    <n v="110290.12"/>
    <n v="119.0137926"/>
    <n v="13126045.467509111"/>
  </r>
  <r>
    <d v="2019-10-15T00:00:00"/>
    <s v="Tuesday"/>
    <x v="9"/>
    <x v="4"/>
    <n v="42"/>
    <s v="Y"/>
    <s v="N"/>
    <n v="13"/>
    <n v="18"/>
    <n v="20.6"/>
    <n v="0"/>
    <n v="112052.12"/>
    <n v="123.2613285"/>
    <n v="13811693.172441419"/>
  </r>
  <r>
    <d v="2019-10-16T00:00:00"/>
    <s v="Wednesday"/>
    <x v="9"/>
    <x v="4"/>
    <n v="42"/>
    <s v="Y"/>
    <s v="N"/>
    <n v="13.3"/>
    <n v="20.399999999999999"/>
    <n v="11.4"/>
    <n v="0"/>
    <n v="117533.72"/>
    <n v="116.34066919999999"/>
    <n v="13673951.638365423"/>
  </r>
  <r>
    <d v="2019-10-17T00:00:00"/>
    <s v="Thursday"/>
    <x v="9"/>
    <x v="4"/>
    <n v="42"/>
    <s v="Y"/>
    <s v="N"/>
    <n v="9.5"/>
    <n v="15.2"/>
    <n v="9.6"/>
    <n v="4.4000000000000004"/>
    <n v="116690.04"/>
    <n v="92.498043699999997"/>
    <n v="10793600.419274747"/>
  </r>
  <r>
    <d v="2019-10-18T00:00:00"/>
    <s v="Friday"/>
    <x v="9"/>
    <x v="4"/>
    <n v="42"/>
    <s v="Y"/>
    <s v="N"/>
    <n v="7.3"/>
    <n v="22.1"/>
    <n v="23.2"/>
    <n v="0.8"/>
    <n v="109857.485"/>
    <n v="76.318328559999998"/>
    <n v="8384139.6350052711"/>
  </r>
  <r>
    <d v="2019-10-19T00:00:00"/>
    <s v="Saturday"/>
    <x v="9"/>
    <x v="4"/>
    <n v="42"/>
    <s v="Y"/>
    <s v="N"/>
    <n v="9.4"/>
    <n v="15.3"/>
    <n v="15.8"/>
    <n v="0.8"/>
    <n v="102032.495"/>
    <n v="67.014422809999999"/>
    <n v="6837648.7602892108"/>
  </r>
  <r>
    <d v="2019-10-20T00:00:00"/>
    <s v="Sunday"/>
    <x v="9"/>
    <x v="4"/>
    <n v="43"/>
    <s v="Y"/>
    <s v="N"/>
    <n v="10"/>
    <n v="16.399999999999999"/>
    <n v="14.7"/>
    <n v="0.8"/>
    <n v="102684.515"/>
    <n v="87.533212419999998"/>
    <n v="8988305.4637396764"/>
  </r>
  <r>
    <d v="2019-10-21T00:00:00"/>
    <s v="Monday"/>
    <x v="9"/>
    <x v="4"/>
    <n v="43"/>
    <s v="Y"/>
    <s v="N"/>
    <n v="11.5"/>
    <n v="17"/>
    <n v="19.600000000000001"/>
    <n v="0"/>
    <n v="114502.07"/>
    <n v="111.6668677"/>
    <n v="12786087.502066139"/>
  </r>
  <r>
    <d v="2019-10-22T00:00:00"/>
    <s v="Tuesday"/>
    <x v="9"/>
    <x v="4"/>
    <n v="43"/>
    <s v="Y"/>
    <s v="N"/>
    <n v="11.9"/>
    <n v="19.600000000000001"/>
    <n v="23.7"/>
    <n v="0"/>
    <n v="114108.545"/>
    <n v="111.449844"/>
    <n v="12717379.53931698"/>
  </r>
  <r>
    <d v="2019-10-23T00:00:00"/>
    <s v="Wednesday"/>
    <x v="9"/>
    <x v="4"/>
    <n v="43"/>
    <s v="Y"/>
    <s v="N"/>
    <n v="8.1999999999999993"/>
    <n v="27.9"/>
    <n v="26"/>
    <n v="0"/>
    <n v="114281.61500000001"/>
    <n v="99.736133030000005"/>
    <n v="11398006.356523244"/>
  </r>
  <r>
    <d v="2019-10-24T00:00:00"/>
    <s v="Thursday"/>
    <x v="9"/>
    <x v="4"/>
    <n v="43"/>
    <s v="Y"/>
    <s v="N"/>
    <n v="13"/>
    <n v="33.799999999999997"/>
    <n v="26.1"/>
    <n v="0.2"/>
    <n v="115442.655"/>
    <n v="82.370096540000006"/>
    <n v="9509022.637183914"/>
  </r>
  <r>
    <d v="2019-10-25T00:00:00"/>
    <s v="Friday"/>
    <x v="9"/>
    <x v="4"/>
    <n v="43"/>
    <s v="Y"/>
    <s v="N"/>
    <n v="16.8"/>
    <n v="21.6"/>
    <n v="10"/>
    <n v="0"/>
    <n v="109130.77"/>
    <n v="70.884689609999995"/>
    <n v="7735700.7583502997"/>
  </r>
  <r>
    <d v="2019-10-26T00:00:00"/>
    <s v="Saturday"/>
    <x v="9"/>
    <x v="4"/>
    <n v="43"/>
    <s v="Y"/>
    <s v="N"/>
    <n v="9.6"/>
    <n v="15.5"/>
    <n v="17.2"/>
    <n v="3.8"/>
    <n v="96698.285000000003"/>
    <n v="44.849283749999998"/>
    <n v="4336848.822103369"/>
  </r>
  <r>
    <d v="2019-10-27T00:00:00"/>
    <s v="Sunday"/>
    <x v="9"/>
    <x v="4"/>
    <n v="44"/>
    <s v="Y"/>
    <s v="N"/>
    <n v="10.3"/>
    <n v="17"/>
    <n v="10.1"/>
    <n v="1.2"/>
    <n v="102830.55499999999"/>
    <n v="87.808242980000003"/>
    <n v="9029370.3592082541"/>
  </r>
  <r>
    <d v="2019-10-28T00:00:00"/>
    <s v="Monday"/>
    <x v="9"/>
    <x v="4"/>
    <n v="44"/>
    <s v="Y"/>
    <s v="N"/>
    <n v="8.6999999999999993"/>
    <n v="21.6"/>
    <n v="26.3"/>
    <n v="1.4"/>
    <n v="112634.63499999999"/>
    <n v="104.09160749999999"/>
    <n v="11724320.217325762"/>
  </r>
  <r>
    <d v="2019-10-29T00:00:00"/>
    <s v="Tuesday"/>
    <x v="9"/>
    <x v="4"/>
    <n v="44"/>
    <s v="Y"/>
    <s v="N"/>
    <n v="9.6999999999999993"/>
    <n v="30.5"/>
    <n v="27"/>
    <n v="0"/>
    <n v="111887.405"/>
    <n v="130.19868170000001"/>
    <n v="14567592.629833989"/>
  </r>
  <r>
    <d v="2019-10-30T00:00:00"/>
    <s v="Wednesday"/>
    <x v="9"/>
    <x v="4"/>
    <n v="44"/>
    <s v="Y"/>
    <s v="N"/>
    <n v="13.8"/>
    <n v="25.1"/>
    <n v="27.2"/>
    <n v="0"/>
    <n v="117375.73"/>
    <n v="130.31831199999999"/>
    <n v="15296207.003367759"/>
  </r>
  <r>
    <d v="2019-10-31T00:00:00"/>
    <s v="Thursday"/>
    <x v="9"/>
    <x v="4"/>
    <n v="44"/>
    <s v="Y"/>
    <s v="N"/>
    <n v="14.2"/>
    <n v="33.700000000000003"/>
    <n v="25.5"/>
    <n v="0"/>
    <n v="121752.875"/>
    <n v="89.659635179999995"/>
    <n v="10916318.354616143"/>
  </r>
  <r>
    <d v="2019-11-01T00:00:00"/>
    <s v="Friday"/>
    <x v="10"/>
    <x v="4"/>
    <n v="44"/>
    <s v="Y"/>
    <s v="N"/>
    <n v="20"/>
    <n v="34.299999999999997"/>
    <n v="22.8"/>
    <n v="0"/>
    <n v="130510.905"/>
    <n v="90.318841500000005"/>
    <n v="11787593.742716558"/>
  </r>
  <r>
    <d v="2019-11-02T00:00:00"/>
    <s v="Saturday"/>
    <x v="10"/>
    <x v="4"/>
    <n v="44"/>
    <s v="Y"/>
    <s v="N"/>
    <n v="15.8"/>
    <n v="18.899999999999999"/>
    <n v="2.2000000000000002"/>
    <n v="4.2"/>
    <n v="105806.825"/>
    <n v="90.798912520000002"/>
    <n v="9607144.6471939497"/>
  </r>
  <r>
    <d v="2019-11-03T00:00:00"/>
    <s v="Sunday"/>
    <x v="10"/>
    <x v="4"/>
    <n v="45"/>
    <s v="Y"/>
    <s v="N"/>
    <n v="12.8"/>
    <n v="20.7"/>
    <n v="7.8"/>
    <n v="12.4"/>
    <n v="96867.014999999999"/>
    <n v="72.398840800000002"/>
    <n v="7013059.5977562126"/>
  </r>
  <r>
    <d v="2019-11-04T00:00:00"/>
    <s v="Monday"/>
    <x v="10"/>
    <x v="4"/>
    <n v="45"/>
    <s v="Y"/>
    <s v="N"/>
    <n v="9.5"/>
    <n v="16.2"/>
    <n v="11.2"/>
    <n v="1.2"/>
    <n v="107279.84"/>
    <n v="79.09640417"/>
    <n v="8485449.5839329325"/>
  </r>
  <r>
    <d v="2019-11-05T00:00:00"/>
    <s v="Tuesday"/>
    <x v="10"/>
    <x v="4"/>
    <n v="45"/>
    <s v="Y"/>
    <s v="Y"/>
    <n v="7.7"/>
    <n v="19.600000000000001"/>
    <n v="27.4"/>
    <n v="10.199999999999999"/>
    <n v="96817"/>
    <n v="66.476814739999995"/>
    <n v="6436085.7726825792"/>
  </r>
  <r>
    <d v="2019-11-06T00:00:00"/>
    <s v="Wednesday"/>
    <x v="10"/>
    <x v="4"/>
    <n v="45"/>
    <s v="Y"/>
    <s v="N"/>
    <n v="10.5"/>
    <n v="24.1"/>
    <n v="19.899999999999999"/>
    <n v="0"/>
    <n v="104381.38"/>
    <n v="58.451951880000003"/>
    <n v="6101295.4009279953"/>
  </r>
  <r>
    <d v="2019-11-07T00:00:00"/>
    <s v="Thursday"/>
    <x v="10"/>
    <x v="4"/>
    <n v="45"/>
    <s v="Y"/>
    <s v="N"/>
    <n v="11.5"/>
    <n v="17.7"/>
    <n v="8.3000000000000007"/>
    <n v="0"/>
    <n v="115132.64"/>
    <n v="63.897686270000001"/>
    <n v="7356709.3101568529"/>
  </r>
  <r>
    <d v="2019-11-08T00:00:00"/>
    <s v="Friday"/>
    <x v="10"/>
    <x v="4"/>
    <n v="45"/>
    <s v="Y"/>
    <s v="N"/>
    <n v="10.3"/>
    <n v="15"/>
    <n v="16.100000000000001"/>
    <n v="6.8"/>
    <n v="113954.78"/>
    <n v="81.077541510000003"/>
    <n v="9239173.4057129174"/>
  </r>
  <r>
    <d v="2019-11-09T00:00:00"/>
    <s v="Saturday"/>
    <x v="10"/>
    <x v="4"/>
    <n v="45"/>
    <s v="Y"/>
    <s v="N"/>
    <n v="7.6"/>
    <n v="14.2"/>
    <n v="9.8000000000000007"/>
    <n v="6.4"/>
    <n v="108924.79"/>
    <n v="70.474884239999994"/>
    <n v="7676461.9661163082"/>
  </r>
  <r>
    <d v="2019-11-10T00:00:00"/>
    <s v="Sunday"/>
    <x v="10"/>
    <x v="4"/>
    <n v="46"/>
    <s v="Y"/>
    <s v="N"/>
    <n v="10.8"/>
    <n v="18.100000000000001"/>
    <n v="13.5"/>
    <n v="0.2"/>
    <n v="101550.045"/>
    <n v="86.639009709999996"/>
    <n v="8798195.3348059356"/>
  </r>
  <r>
    <d v="2019-11-11T00:00:00"/>
    <s v="Monday"/>
    <x v="10"/>
    <x v="4"/>
    <n v="46"/>
    <s v="Y"/>
    <s v="N"/>
    <n v="10"/>
    <n v="29.6"/>
    <n v="27.4"/>
    <n v="0"/>
    <n v="106758.95"/>
    <n v="66.491326110000003"/>
    <n v="7098544.1596111841"/>
  </r>
  <r>
    <d v="2019-11-12T00:00:00"/>
    <s v="Tuesday"/>
    <x v="10"/>
    <x v="4"/>
    <n v="46"/>
    <s v="Y"/>
    <s v="N"/>
    <n v="11.5"/>
    <n v="17.399999999999999"/>
    <n v="12.7"/>
    <n v="0.6"/>
    <n v="104303.46"/>
    <n v="57.069845890000003"/>
    <n v="5952582.38799378"/>
  </r>
  <r>
    <d v="2019-11-13T00:00:00"/>
    <s v="Wednesday"/>
    <x v="10"/>
    <x v="4"/>
    <n v="46"/>
    <s v="Y"/>
    <s v="N"/>
    <n v="9.1"/>
    <n v="17.3"/>
    <n v="12"/>
    <n v="1.6"/>
    <n v="112573.54"/>
    <n v="64.519389450000006"/>
    <n v="7263176.0690251533"/>
  </r>
  <r>
    <d v="2019-11-14T00:00:00"/>
    <s v="Thursday"/>
    <x v="10"/>
    <x v="4"/>
    <n v="46"/>
    <s v="Y"/>
    <s v="N"/>
    <n v="12.1"/>
    <n v="22.4"/>
    <n v="19.7"/>
    <n v="0.8"/>
    <n v="109828.93"/>
    <n v="74.43626304"/>
    <n v="8175255.1228817469"/>
  </r>
  <r>
    <d v="2019-11-15T00:00:00"/>
    <s v="Friday"/>
    <x v="10"/>
    <x v="4"/>
    <n v="46"/>
    <s v="Y"/>
    <s v="N"/>
    <n v="13"/>
    <n v="18.5"/>
    <n v="12.4"/>
    <n v="0"/>
    <n v="110954.755"/>
    <n v="72.065598769999994"/>
    <n v="7996020.8554536514"/>
  </r>
  <r>
    <d v="2019-11-16T00:00:00"/>
    <s v="Saturday"/>
    <x v="10"/>
    <x v="4"/>
    <n v="46"/>
    <s v="Y"/>
    <s v="N"/>
    <n v="9.1999999999999993"/>
    <n v="17.2"/>
    <n v="23.9"/>
    <n v="0"/>
    <n v="97646.12"/>
    <n v="67.187219450000001"/>
    <n v="6560571.2928810334"/>
  </r>
  <r>
    <d v="2019-11-17T00:00:00"/>
    <s v="Sunday"/>
    <x v="10"/>
    <x v="4"/>
    <n v="47"/>
    <s v="Y"/>
    <s v="N"/>
    <n v="10.8"/>
    <n v="16.2"/>
    <n v="24.1"/>
    <n v="0"/>
    <n v="96742.49"/>
    <n v="66.41186458"/>
    <n v="6424849.1450120043"/>
  </r>
  <r>
    <d v="2019-11-18T00:00:00"/>
    <s v="Monday"/>
    <x v="10"/>
    <x v="4"/>
    <n v="47"/>
    <s v="Y"/>
    <s v="N"/>
    <n v="8.5"/>
    <n v="26.9"/>
    <n v="29.9"/>
    <n v="0"/>
    <n v="109148.25"/>
    <n v="72.281071499999996"/>
    <n v="7889352.4623498749"/>
  </r>
  <r>
    <d v="2019-11-19T00:00:00"/>
    <s v="Tuesday"/>
    <x v="10"/>
    <x v="4"/>
    <n v="47"/>
    <s v="Y"/>
    <s v="N"/>
    <n v="11.4"/>
    <n v="18.600000000000001"/>
    <n v="27.9"/>
    <n v="0"/>
    <n v="112033.87"/>
    <n v="81.955895620000007"/>
    <n v="9181836.1556246504"/>
  </r>
  <r>
    <d v="2019-11-20T00:00:00"/>
    <s v="Wednesday"/>
    <x v="10"/>
    <x v="4"/>
    <n v="47"/>
    <s v="Y"/>
    <s v="N"/>
    <n v="9.4"/>
    <n v="34.700000000000003"/>
    <n v="30.1"/>
    <n v="0"/>
    <n v="119736.125"/>
    <n v="83.763251699999998"/>
    <n v="10029487.175957663"/>
  </r>
  <r>
    <d v="2019-11-21T00:00:00"/>
    <s v="Thursday"/>
    <x v="10"/>
    <x v="4"/>
    <n v="47"/>
    <s v="Y"/>
    <s v="N"/>
    <n v="14"/>
    <n v="40.9"/>
    <n v="18.8"/>
    <n v="0"/>
    <n v="131312"/>
    <n v="72.815311210000004"/>
    <n v="9561524.1456075199"/>
  </r>
  <r>
    <d v="2019-11-22T00:00:00"/>
    <s v="Friday"/>
    <x v="10"/>
    <x v="4"/>
    <n v="47"/>
    <s v="Y"/>
    <s v="N"/>
    <n v="13.6"/>
    <n v="20"/>
    <n v="28.3"/>
    <n v="0"/>
    <n v="109049.36500000001"/>
    <n v="65.412978010000003"/>
    <n v="7133243.7147494648"/>
  </r>
  <r>
    <d v="2019-11-23T00:00:00"/>
    <s v="Saturday"/>
    <x v="10"/>
    <x v="4"/>
    <n v="47"/>
    <s v="Y"/>
    <s v="N"/>
    <n v="10.1"/>
    <n v="23.8"/>
    <n v="24.6"/>
    <n v="0"/>
    <n v="97245.764999999999"/>
    <n v="49.794292779999999"/>
    <n v="4842284.0940250764"/>
  </r>
  <r>
    <d v="2019-11-24T00:00:00"/>
    <s v="Sunday"/>
    <x v="10"/>
    <x v="4"/>
    <n v="48"/>
    <s v="Y"/>
    <s v="N"/>
    <n v="11.9"/>
    <n v="23.7"/>
    <n v="30.6"/>
    <n v="0"/>
    <n v="96778.25"/>
    <n v="60.755443960000001"/>
    <n v="5879805.5444218703"/>
  </r>
  <r>
    <d v="2019-11-25T00:00:00"/>
    <s v="Monday"/>
    <x v="10"/>
    <x v="4"/>
    <n v="48"/>
    <s v="Y"/>
    <s v="N"/>
    <n v="11.4"/>
    <n v="27.4"/>
    <n v="18"/>
    <n v="0"/>
    <n v="113899.3"/>
    <n v="71.001116179999997"/>
    <n v="8086977.4321206743"/>
  </r>
  <r>
    <d v="2019-11-26T00:00:00"/>
    <s v="Tuesday"/>
    <x v="10"/>
    <x v="4"/>
    <n v="48"/>
    <s v="Y"/>
    <s v="N"/>
    <n v="11.4"/>
    <n v="16.399999999999999"/>
    <n v="22.2"/>
    <n v="2"/>
    <n v="107629.16"/>
    <n v="47.350592130000003"/>
    <n v="5096304.4564545108"/>
  </r>
  <r>
    <d v="2019-11-27T00:00:00"/>
    <s v="Wednesday"/>
    <x v="10"/>
    <x v="4"/>
    <n v="48"/>
    <s v="Y"/>
    <s v="N"/>
    <n v="8.6"/>
    <n v="24.8"/>
    <n v="31"/>
    <n v="0"/>
    <n v="108417.69500000001"/>
    <n v="59.044674999999998"/>
    <n v="6401487.5655241255"/>
  </r>
  <r>
    <d v="2019-11-28T00:00:00"/>
    <s v="Thursday"/>
    <x v="10"/>
    <x v="4"/>
    <n v="48"/>
    <s v="Y"/>
    <s v="N"/>
    <n v="11.4"/>
    <n v="21.1"/>
    <n v="30.7"/>
    <n v="0"/>
    <n v="112735.875"/>
    <n v="70.202551959999994"/>
    <n v="7914346.1224435642"/>
  </r>
  <r>
    <d v="2019-11-29T00:00:00"/>
    <s v="Friday"/>
    <x v="10"/>
    <x v="4"/>
    <n v="48"/>
    <s v="Y"/>
    <s v="N"/>
    <n v="11.9"/>
    <n v="19.7"/>
    <n v="21.9"/>
    <n v="0"/>
    <n v="114799.91"/>
    <n v="79.605729069999995"/>
    <n v="9138730.5327203833"/>
  </r>
  <r>
    <d v="2019-11-30T00:00:00"/>
    <s v="Saturday"/>
    <x v="10"/>
    <x v="4"/>
    <n v="48"/>
    <s v="Y"/>
    <s v="N"/>
    <n v="10.3"/>
    <n v="18.399999999999999"/>
    <n v="26.7"/>
    <n v="8"/>
    <n v="98959.56"/>
    <n v="51.05874163"/>
    <n v="5052750.6058584824"/>
  </r>
  <r>
    <d v="2019-12-01T00:00:00"/>
    <s v="Sunday"/>
    <x v="11"/>
    <x v="4"/>
    <n v="49"/>
    <s v="Y"/>
    <s v="N"/>
    <n v="12.2"/>
    <n v="16.8"/>
    <n v="9.8000000000000007"/>
    <n v="0"/>
    <n v="100233.98"/>
    <n v="33.154867019999998"/>
    <n v="3323244.2777853394"/>
  </r>
  <r>
    <d v="2019-12-02T00:00:00"/>
    <s v="Monday"/>
    <x v="11"/>
    <x v="4"/>
    <n v="49"/>
    <s v="Y"/>
    <s v="N"/>
    <n v="9.8000000000000007"/>
    <n v="15.5"/>
    <n v="18.2"/>
    <n v="3.4"/>
    <n v="110609.4"/>
    <n v="29.070382550000001"/>
    <n v="3215457.5716259698"/>
  </r>
  <r>
    <d v="2019-12-03T00:00:00"/>
    <s v="Tuesday"/>
    <x v="11"/>
    <x v="4"/>
    <n v="49"/>
    <s v="Y"/>
    <s v="N"/>
    <n v="11"/>
    <n v="22.2"/>
    <n v="19.2"/>
    <n v="0.4"/>
    <n v="109094.04"/>
    <n v="19.170950680000001"/>
    <n v="2091436.4603219472"/>
  </r>
  <r>
    <d v="2019-12-04T00:00:00"/>
    <s v="Wednesday"/>
    <x v="11"/>
    <x v="4"/>
    <n v="49"/>
    <s v="Y"/>
    <s v="N"/>
    <n v="12.1"/>
    <n v="23"/>
    <n v="20.3"/>
    <n v="0"/>
    <n v="107400.705"/>
    <n v="39.415048149999997"/>
    <n v="4233203.9589189459"/>
  </r>
  <r>
    <d v="2019-12-05T00:00:00"/>
    <s v="Thursday"/>
    <x v="11"/>
    <x v="4"/>
    <n v="49"/>
    <s v="Y"/>
    <s v="N"/>
    <n v="12.3"/>
    <n v="23.9"/>
    <n v="20.399999999999999"/>
    <n v="0"/>
    <n v="107891.69"/>
    <n v="45.830326149999998"/>
    <n v="4944711.3415746931"/>
  </r>
  <r>
    <d v="2019-12-06T00:00:00"/>
    <s v="Friday"/>
    <x v="11"/>
    <x v="4"/>
    <n v="49"/>
    <s v="Y"/>
    <s v="N"/>
    <n v="13.3"/>
    <n v="20.8"/>
    <n v="18.2"/>
    <n v="0"/>
    <n v="105028.985"/>
    <n v="41.38035927"/>
    <n v="4346137.1330634411"/>
  </r>
  <r>
    <d v="2019-12-07T00:00:00"/>
    <s v="Saturday"/>
    <x v="11"/>
    <x v="4"/>
    <n v="49"/>
    <s v="Y"/>
    <s v="N"/>
    <n v="11.2"/>
    <n v="21"/>
    <n v="30.3"/>
    <n v="0"/>
    <n v="95436.3"/>
    <n v="47.12307019"/>
    <n v="4497251.4635738973"/>
  </r>
  <r>
    <d v="2019-12-08T00:00:00"/>
    <s v="Sunday"/>
    <x v="11"/>
    <x v="4"/>
    <n v="50"/>
    <s v="Y"/>
    <s v="N"/>
    <n v="13.8"/>
    <n v="27.6"/>
    <n v="30.8"/>
    <n v="0"/>
    <n v="97577.414999999994"/>
    <n v="43.690411390000001"/>
    <n v="4263197.4037227565"/>
  </r>
  <r>
    <d v="2019-12-09T00:00:00"/>
    <s v="Monday"/>
    <x v="11"/>
    <x v="4"/>
    <n v="50"/>
    <s v="Y"/>
    <s v="N"/>
    <n v="16.3"/>
    <n v="38"/>
    <n v="28.6"/>
    <n v="0"/>
    <n v="127910.83500000001"/>
    <n v="62.718792569999998"/>
    <n v="8022413.1278204964"/>
  </r>
  <r>
    <d v="2019-12-10T00:00:00"/>
    <s v="Tuesday"/>
    <x v="11"/>
    <x v="4"/>
    <n v="50"/>
    <s v="Y"/>
    <s v="N"/>
    <n v="14.3"/>
    <n v="17.2"/>
    <n v="22.2"/>
    <n v="0"/>
    <n v="109548.62"/>
    <n v="48.336164680000003"/>
    <n v="5295160.1367867421"/>
  </r>
  <r>
    <d v="2019-12-11T00:00:00"/>
    <s v="Wednesday"/>
    <x v="11"/>
    <x v="4"/>
    <n v="50"/>
    <s v="Y"/>
    <s v="N"/>
    <n v="13.4"/>
    <n v="18.100000000000001"/>
    <n v="21.8"/>
    <n v="0"/>
    <n v="109060.375"/>
    <n v="57.730485369999997"/>
    <n v="6296108.3833842138"/>
  </r>
  <r>
    <d v="2019-12-12T00:00:00"/>
    <s v="Thursday"/>
    <x v="11"/>
    <x v="4"/>
    <n v="50"/>
    <s v="Y"/>
    <s v="N"/>
    <n v="13.4"/>
    <n v="18.399999999999999"/>
    <n v="22.7"/>
    <n v="0"/>
    <n v="108599.065"/>
    <n v="41.647543489999997"/>
    <n v="4522884.2825608365"/>
  </r>
  <r>
    <d v="2019-12-13T00:00:00"/>
    <s v="Friday"/>
    <x v="11"/>
    <x v="4"/>
    <n v="50"/>
    <s v="Y"/>
    <s v="N"/>
    <n v="11.4"/>
    <n v="20.9"/>
    <n v="24.8"/>
    <n v="0"/>
    <n v="107070.61"/>
    <n v="58.517373640000002"/>
    <n v="6265490.8912327206"/>
  </r>
  <r>
    <d v="2019-12-14T00:00:00"/>
    <s v="Saturday"/>
    <x v="11"/>
    <x v="4"/>
    <n v="50"/>
    <s v="Y"/>
    <s v="N"/>
    <n v="14.1"/>
    <n v="20.100000000000001"/>
    <n v="10.4"/>
    <n v="0"/>
    <n v="101239.235"/>
    <n v="65.765248349999993"/>
    <n v="6658023.4325390114"/>
  </r>
  <r>
    <d v="2019-12-15T00:00:00"/>
    <s v="Sunday"/>
    <x v="11"/>
    <x v="4"/>
    <n v="51"/>
    <s v="Y"/>
    <s v="N"/>
    <n v="15.1"/>
    <n v="21.7"/>
    <n v="16.399999999999999"/>
    <n v="0"/>
    <n v="98723.45"/>
    <n v="50.936743069999999"/>
    <n v="5028651.0076339915"/>
  </r>
  <r>
    <d v="2019-12-16T00:00:00"/>
    <s v="Monday"/>
    <x v="11"/>
    <x v="4"/>
    <n v="51"/>
    <s v="Y"/>
    <s v="N"/>
    <n v="13"/>
    <n v="22.6"/>
    <n v="21.7"/>
    <n v="0"/>
    <n v="114400.065"/>
    <n v="73.601749130000002"/>
    <n v="8420044.8845856935"/>
  </r>
  <r>
    <d v="2019-12-17T00:00:00"/>
    <s v="Tuesday"/>
    <x v="11"/>
    <x v="4"/>
    <n v="51"/>
    <s v="Y"/>
    <s v="N"/>
    <n v="12.6"/>
    <n v="26.3"/>
    <n v="29.5"/>
    <n v="0"/>
    <n v="123999.07"/>
    <n v="83.084082179999996"/>
    <n v="10302348.922123572"/>
  </r>
  <r>
    <d v="2019-12-18T00:00:00"/>
    <s v="Wednesday"/>
    <x v="11"/>
    <x v="4"/>
    <n v="51"/>
    <s v="Y"/>
    <s v="N"/>
    <n v="15.9"/>
    <n v="40.1"/>
    <n v="29.3"/>
    <n v="0"/>
    <n v="146990.89000000001"/>
    <n v="95.802971920000005"/>
    <n v="14082164.107165812"/>
  </r>
  <r>
    <d v="2019-12-19T00:00:00"/>
    <s v="Thursday"/>
    <x v="11"/>
    <x v="4"/>
    <n v="51"/>
    <s v="Y"/>
    <s v="N"/>
    <n v="17.2"/>
    <n v="23.3"/>
    <n v="29.3"/>
    <n v="0"/>
    <n v="125050.61"/>
    <n v="71.953511919999997"/>
    <n v="8997830.5572382715"/>
  </r>
  <r>
    <d v="2019-12-20T00:00:00"/>
    <s v="Friday"/>
    <x v="11"/>
    <x v="4"/>
    <n v="51"/>
    <s v="N"/>
    <s v="N"/>
    <n v="13.7"/>
    <n v="43.5"/>
    <n v="31.4"/>
    <n v="0"/>
    <n v="150553.4"/>
    <n v="243.81015959999999"/>
    <n v="36706448.482322641"/>
  </r>
  <r>
    <d v="2019-12-21T00:00:00"/>
    <s v="Saturday"/>
    <x v="11"/>
    <x v="4"/>
    <n v="51"/>
    <s v="N"/>
    <s v="N"/>
    <n v="16.899999999999999"/>
    <n v="20.2"/>
    <n v="28.3"/>
    <n v="0"/>
    <n v="100632.47500000001"/>
    <n v="44.94113626"/>
    <n v="4522537.7711560437"/>
  </r>
  <r>
    <d v="2019-12-22T00:00:00"/>
    <s v="Sunday"/>
    <x v="11"/>
    <x v="4"/>
    <n v="52"/>
    <s v="N"/>
    <s v="N"/>
    <n v="13.1"/>
    <n v="19.600000000000001"/>
    <n v="31.5"/>
    <n v="0"/>
    <n v="90145.615000000005"/>
    <n v="34.678705909999998"/>
    <n v="3126133.2716610846"/>
  </r>
  <r>
    <d v="2019-12-23T00:00:00"/>
    <s v="Monday"/>
    <x v="11"/>
    <x v="4"/>
    <n v="52"/>
    <s v="N"/>
    <s v="N"/>
    <n v="12.1"/>
    <n v="20"/>
    <n v="29.2"/>
    <n v="0"/>
    <n v="101818.02499999999"/>
    <n v="47.19823427"/>
    <n v="4805630.9968587169"/>
  </r>
  <r>
    <d v="2019-12-24T00:00:00"/>
    <s v="Tuesday"/>
    <x v="11"/>
    <x v="4"/>
    <n v="52"/>
    <s v="N"/>
    <s v="N"/>
    <n v="14.1"/>
    <n v="24.5"/>
    <n v="31.4"/>
    <n v="0"/>
    <n v="102168.93"/>
    <n v="57.331305110000002"/>
    <n v="5857478.098592232"/>
  </r>
  <r>
    <d v="2019-12-25T00:00:00"/>
    <s v="Wednesday"/>
    <x v="11"/>
    <x v="4"/>
    <n v="52"/>
    <s v="N"/>
    <s v="Y"/>
    <n v="14"/>
    <n v="27.9"/>
    <n v="32"/>
    <n v="0"/>
    <n v="98312.744999999995"/>
    <n v="42.257239390000002"/>
    <n v="4154425.2005530256"/>
  </r>
  <r>
    <d v="2019-12-26T00:00:00"/>
    <s v="Thursday"/>
    <x v="11"/>
    <x v="4"/>
    <n v="52"/>
    <s v="N"/>
    <s v="Y"/>
    <n v="16.5"/>
    <n v="20.5"/>
    <n v="26.2"/>
    <n v="0"/>
    <n v="96120.524999999994"/>
    <n v="41.255986679999999"/>
    <n v="3965547.0990746068"/>
  </r>
  <r>
    <d v="2019-12-27T00:00:00"/>
    <s v="Friday"/>
    <x v="11"/>
    <x v="4"/>
    <n v="52"/>
    <s v="N"/>
    <s v="N"/>
    <n v="13.6"/>
    <n v="23.9"/>
    <n v="31.6"/>
    <n v="0"/>
    <n v="107256.065"/>
    <n v="56.122451329999997"/>
    <n v="6019473.2878098162"/>
  </r>
  <r>
    <d v="2019-12-28T00:00:00"/>
    <s v="Saturday"/>
    <x v="11"/>
    <x v="4"/>
    <n v="52"/>
    <s v="N"/>
    <s v="N"/>
    <n v="16.7"/>
    <n v="28.4"/>
    <n v="20.6"/>
    <n v="0"/>
    <n v="113521.685"/>
    <n v="63.295449300000001"/>
    <n v="7185406.0573680708"/>
  </r>
  <r>
    <d v="2019-12-29T00:00:00"/>
    <s v="Sunday"/>
    <x v="11"/>
    <x v="4"/>
    <n v="53"/>
    <s v="N"/>
    <s v="N"/>
    <n v="16.8"/>
    <n v="33.200000000000003"/>
    <n v="31.9"/>
    <n v="0"/>
    <n v="118293.52499999999"/>
    <n v="87.686688779999997"/>
    <n v="10372767.511364149"/>
  </r>
  <r>
    <d v="2019-12-30T00:00:00"/>
    <s v="Monday"/>
    <x v="11"/>
    <x v="4"/>
    <n v="53"/>
    <s v="N"/>
    <s v="N"/>
    <n v="19.7"/>
    <n v="40.799999999999997"/>
    <n v="18.8"/>
    <n v="0"/>
    <n v="140410.125"/>
    <n v="295.82920189999999"/>
    <n v="41537415.217429236"/>
  </r>
  <r>
    <d v="2019-12-31T00:00:00"/>
    <s v="Tuesday"/>
    <x v="11"/>
    <x v="4"/>
    <n v="53"/>
    <s v="N"/>
    <s v="N"/>
    <n v="15.3"/>
    <n v="21.2"/>
    <n v="29.3"/>
    <n v="2.4"/>
    <n v="95410.39"/>
    <n v="46.251483919999998"/>
    <n v="4412872.1188859288"/>
  </r>
  <r>
    <d v="2020-01-01T00:00:00"/>
    <s v="Wednesday"/>
    <x v="0"/>
    <x v="5"/>
    <n v="1"/>
    <s v="N"/>
    <s v="Y"/>
    <n v="11.8"/>
    <n v="24.9"/>
    <n v="31.6"/>
    <n v="0"/>
    <n v="89077.854999999996"/>
    <n v="50.921802759999999"/>
    <n v="4536004.9625938796"/>
  </r>
  <r>
    <d v="2020-01-02T00:00:00"/>
    <s v="Thursday"/>
    <x v="0"/>
    <x v="5"/>
    <n v="1"/>
    <s v="N"/>
    <s v="N"/>
    <n v="12.8"/>
    <n v="25"/>
    <n v="31.6"/>
    <n v="0"/>
    <n v="102988.185"/>
    <n v="69.546225629999995"/>
    <n v="7162439.551234181"/>
  </r>
  <r>
    <d v="2020-01-03T00:00:00"/>
    <s v="Friday"/>
    <x v="0"/>
    <x v="5"/>
    <n v="1"/>
    <s v="N"/>
    <s v="N"/>
    <n v="13.7"/>
    <n v="36.6"/>
    <n v="30.7"/>
    <n v="0"/>
    <n v="118922.215"/>
    <n v="65.435921559999997"/>
    <n v="7781784.7324814545"/>
  </r>
  <r>
    <d v="2020-01-04T00:00:00"/>
    <s v="Saturday"/>
    <x v="0"/>
    <x v="5"/>
    <n v="1"/>
    <s v="N"/>
    <s v="N"/>
    <n v="18.600000000000001"/>
    <n v="26.8"/>
    <n v="22.8"/>
    <n v="0"/>
    <n v="102245.61"/>
    <n v="28.04223073"/>
    <n v="2867194.9867495955"/>
  </r>
  <r>
    <d v="2020-01-05T00:00:00"/>
    <s v="Sunday"/>
    <x v="0"/>
    <x v="5"/>
    <n v="2"/>
    <s v="N"/>
    <s v="N"/>
    <n v="12.7"/>
    <n v="16.7"/>
    <n v="5.0999999999999996"/>
    <n v="2.2000000000000002"/>
    <n v="95671.2"/>
    <n v="18.87543557"/>
    <n v="1805835.571504584"/>
  </r>
  <r>
    <d v="2020-01-06T00:00:00"/>
    <s v="Monday"/>
    <x v="0"/>
    <x v="5"/>
    <n v="2"/>
    <s v="N"/>
    <s v="N"/>
    <n v="11.9"/>
    <n v="18"/>
    <n v="2.7"/>
    <n v="8.1999999999999993"/>
    <n v="110253.59"/>
    <n v="56.104400259999998"/>
    <n v="6185711.5434619328"/>
  </r>
  <r>
    <d v="2020-01-07T00:00:00"/>
    <s v="Tuesday"/>
    <x v="0"/>
    <x v="5"/>
    <n v="2"/>
    <s v="N"/>
    <s v="N"/>
    <n v="12.6"/>
    <n v="20.100000000000001"/>
    <n v="7.7"/>
    <n v="1.2"/>
    <n v="109336.56"/>
    <n v="59.42379013"/>
    <n v="6497192.7949761525"/>
  </r>
  <r>
    <d v="2020-01-08T00:00:00"/>
    <s v="Wednesday"/>
    <x v="0"/>
    <x v="5"/>
    <n v="2"/>
    <s v="N"/>
    <s v="N"/>
    <n v="16.8"/>
    <n v="23.8"/>
    <n v="26.9"/>
    <n v="0"/>
    <n v="110038.625"/>
    <n v="53.313229810000003"/>
    <n v="5866514.5026014112"/>
  </r>
  <r>
    <d v="2020-01-09T00:00:00"/>
    <s v="Thursday"/>
    <x v="0"/>
    <x v="5"/>
    <n v="2"/>
    <s v="N"/>
    <s v="N"/>
    <n v="17.899999999999999"/>
    <n v="31.9"/>
    <n v="29.8"/>
    <n v="0"/>
    <n v="127365.59"/>
    <n v="86.980864980000007"/>
    <n v="11078369.186888039"/>
  </r>
  <r>
    <d v="2020-01-10T00:00:00"/>
    <s v="Friday"/>
    <x v="0"/>
    <x v="5"/>
    <n v="2"/>
    <s v="N"/>
    <s v="N"/>
    <n v="20.100000000000001"/>
    <n v="32.9"/>
    <n v="10.1"/>
    <n v="0"/>
    <n v="122533.88"/>
    <n v="65.485985589999999"/>
    <n v="8024251.8999667894"/>
  </r>
  <r>
    <d v="2020-01-11T00:00:00"/>
    <s v="Saturday"/>
    <x v="0"/>
    <x v="5"/>
    <n v="2"/>
    <s v="N"/>
    <s v="N"/>
    <n v="13.5"/>
    <n v="19.3"/>
    <n v="18.2"/>
    <n v="15.6"/>
    <n v="91886.604999999996"/>
    <n v="22.78453983"/>
    <n v="2093594.0114659769"/>
  </r>
  <r>
    <d v="2020-01-12T00:00:00"/>
    <s v="Sunday"/>
    <x v="0"/>
    <x v="5"/>
    <n v="3"/>
    <s v="N"/>
    <s v="N"/>
    <n v="14.2"/>
    <n v="19.899999999999999"/>
    <n v="21.9"/>
    <n v="0"/>
    <n v="91797.595000000001"/>
    <n v="45.627913079999999"/>
    <n v="4188532.6856130427"/>
  </r>
  <r>
    <d v="2020-01-13T00:00:00"/>
    <s v="Monday"/>
    <x v="0"/>
    <x v="5"/>
    <n v="3"/>
    <s v="N"/>
    <s v="N"/>
    <n v="12.7"/>
    <n v="32.200000000000003"/>
    <n v="28.1"/>
    <n v="0"/>
    <n v="119653.94500000001"/>
    <n v="76.952473240000003"/>
    <n v="9207667.0006729327"/>
  </r>
  <r>
    <d v="2020-01-14T00:00:00"/>
    <s v="Tuesday"/>
    <x v="0"/>
    <x v="5"/>
    <n v="3"/>
    <s v="N"/>
    <s v="N"/>
    <n v="16.7"/>
    <n v="33.799999999999997"/>
    <n v="27.4"/>
    <n v="0"/>
    <n v="137302.60500000001"/>
    <n v="88.847653539999996"/>
    <n v="12199014.279179472"/>
  </r>
  <r>
    <d v="2020-01-15T00:00:00"/>
    <s v="Wednesday"/>
    <x v="0"/>
    <x v="5"/>
    <n v="3"/>
    <s v="N"/>
    <s v="N"/>
    <n v="19.5"/>
    <n v="36.799999999999997"/>
    <n v="20.8"/>
    <n v="0"/>
    <n v="137408.22500000001"/>
    <n v="63.73047072"/>
    <n v="8757090.8600496724"/>
  </r>
  <r>
    <d v="2020-01-16T00:00:00"/>
    <s v="Thursday"/>
    <x v="0"/>
    <x v="5"/>
    <n v="3"/>
    <s v="N"/>
    <s v="N"/>
    <n v="15.7"/>
    <n v="19.600000000000001"/>
    <n v="18.600000000000001"/>
    <n v="19.600000000000001"/>
    <n v="109669.645"/>
    <n v="33.404425930000002"/>
    <n v="3663451.5331718954"/>
  </r>
  <r>
    <d v="2020-01-17T00:00:00"/>
    <s v="Friday"/>
    <x v="0"/>
    <x v="5"/>
    <n v="3"/>
    <s v="N"/>
    <s v="N"/>
    <n v="14.4"/>
    <n v="24.8"/>
    <n v="24.4"/>
    <n v="0"/>
    <n v="108108.175"/>
    <n v="39.500761930000003"/>
    <n v="4270355.2833617786"/>
  </r>
  <r>
    <d v="2020-01-18T00:00:00"/>
    <s v="Saturday"/>
    <x v="0"/>
    <x v="5"/>
    <n v="3"/>
    <s v="N"/>
    <s v="N"/>
    <n v="13.9"/>
    <n v="29.4"/>
    <n v="27.2"/>
    <n v="0"/>
    <n v="105946.34"/>
    <n v="52.05315547"/>
    <n v="5514841.30749748"/>
  </r>
  <r>
    <d v="2020-01-19T00:00:00"/>
    <s v="Sunday"/>
    <x v="0"/>
    <x v="5"/>
    <n v="4"/>
    <s v="N"/>
    <s v="N"/>
    <n v="17.5"/>
    <n v="25.5"/>
    <n v="23.9"/>
    <n v="0"/>
    <n v="106921.55499999999"/>
    <n v="60.347055949999998"/>
    <n v="6452401.061846002"/>
  </r>
  <r>
    <d v="2020-01-20T00:00:00"/>
    <s v="Monday"/>
    <x v="0"/>
    <x v="5"/>
    <n v="4"/>
    <s v="N"/>
    <s v="N"/>
    <n v="19.100000000000001"/>
    <n v="21.8"/>
    <n v="8.8000000000000007"/>
    <n v="0.4"/>
    <n v="116291.535"/>
    <n v="45.359335479999999"/>
    <n v="5274906.7495491616"/>
  </r>
  <r>
    <d v="2020-01-21T00:00:00"/>
    <s v="Tuesday"/>
    <x v="0"/>
    <x v="5"/>
    <n v="4"/>
    <s v="N"/>
    <s v="N"/>
    <n v="14.8"/>
    <n v="23.5"/>
    <n v="28.4"/>
    <n v="44"/>
    <n v="112128.19500000001"/>
    <n v="53.564869539999997"/>
    <n v="6006132.1369306799"/>
  </r>
  <r>
    <d v="2020-01-22T00:00:00"/>
    <s v="Wednesday"/>
    <x v="0"/>
    <x v="5"/>
    <n v="4"/>
    <s v="N"/>
    <s v="N"/>
    <n v="14.1"/>
    <n v="31.7"/>
    <n v="12.4"/>
    <n v="0"/>
    <n v="119287.15"/>
    <n v="45.155690849999999"/>
    <n v="5386493.6677775774"/>
  </r>
  <r>
    <d v="2020-01-23T00:00:00"/>
    <s v="Thursday"/>
    <x v="0"/>
    <x v="5"/>
    <n v="4"/>
    <s v="N"/>
    <s v="N"/>
    <n v="12.9"/>
    <n v="22.6"/>
    <n v="13.4"/>
    <n v="22.8"/>
    <n v="112254.83"/>
    <n v="-1.7614234529999999"/>
    <n v="-197728.29027452797"/>
  </r>
  <r>
    <d v="2020-01-24T00:00:00"/>
    <s v="Friday"/>
    <x v="0"/>
    <x v="5"/>
    <n v="4"/>
    <s v="N"/>
    <s v="N"/>
    <n v="11.7"/>
    <n v="24.1"/>
    <n v="20.6"/>
    <n v="1.2"/>
    <n v="109316.375"/>
    <n v="49.479433710000002"/>
    <n v="5408912.3302300014"/>
  </r>
  <r>
    <d v="2020-01-25T00:00:00"/>
    <s v="Saturday"/>
    <x v="0"/>
    <x v="5"/>
    <n v="4"/>
    <s v="N"/>
    <s v="N"/>
    <n v="13"/>
    <n v="27.4"/>
    <n v="30"/>
    <n v="0"/>
    <n v="102445.88"/>
    <n v="50.132823129999998"/>
    <n v="5135901.1824372048"/>
  </r>
  <r>
    <d v="2020-01-26T00:00:00"/>
    <s v="Sunday"/>
    <x v="0"/>
    <x v="5"/>
    <n v="5"/>
    <s v="N"/>
    <s v="Y"/>
    <n v="15.8"/>
    <n v="23.6"/>
    <n v="24"/>
    <n v="0"/>
    <n v="101233.205"/>
    <n v="51.415029230000002"/>
    <n v="5204908.1941215824"/>
  </r>
  <r>
    <d v="2020-01-27T00:00:00"/>
    <s v="Monday"/>
    <x v="0"/>
    <x v="5"/>
    <n v="5"/>
    <s v="N"/>
    <s v="Y"/>
    <n v="12.8"/>
    <n v="23.1"/>
    <n v="26.1"/>
    <n v="0"/>
    <n v="103134.46"/>
    <n v="54.453082340000002"/>
    <n v="5615989.242471437"/>
  </r>
  <r>
    <d v="2020-01-28T00:00:00"/>
    <s v="Tuesday"/>
    <x v="0"/>
    <x v="5"/>
    <n v="5"/>
    <s v="N"/>
    <s v="N"/>
    <n v="13.6"/>
    <n v="25.4"/>
    <n v="26.5"/>
    <n v="0"/>
    <n v="116190.55499999999"/>
    <n v="67.173829400000002"/>
    <n v="7804964.519461317"/>
  </r>
  <r>
    <d v="2020-01-29T00:00:00"/>
    <s v="Wednesday"/>
    <x v="0"/>
    <x v="5"/>
    <n v="5"/>
    <s v="N"/>
    <s v="N"/>
    <n v="15.2"/>
    <n v="31.5"/>
    <n v="29.5"/>
    <n v="0"/>
    <n v="129812.91499999999"/>
    <n v="78.27234224"/>
    <n v="10160760.910052029"/>
  </r>
  <r>
    <d v="2020-01-30T00:00:00"/>
    <s v="Thursday"/>
    <x v="0"/>
    <x v="5"/>
    <n v="5"/>
    <s v="Y"/>
    <s v="N"/>
    <n v="16.399999999999999"/>
    <n v="39.4"/>
    <n v="29.3"/>
    <n v="0"/>
    <n v="154816.49"/>
    <n v="1044.4473029999999"/>
    <n v="161697665.44042644"/>
  </r>
  <r>
    <d v="2020-01-31T00:00:00"/>
    <s v="Friday"/>
    <x v="0"/>
    <x v="5"/>
    <n v="5"/>
    <s v="Y"/>
    <s v="N"/>
    <n v="21.5"/>
    <n v="42.9"/>
    <n v="18.3"/>
    <n v="0"/>
    <n v="170653.84"/>
    <n v="2809.437516"/>
    <n v="479441300.34546143"/>
  </r>
  <r>
    <d v="2020-02-01T00:00:00"/>
    <s v="Saturday"/>
    <x v="1"/>
    <x v="5"/>
    <n v="5"/>
    <s v="Y"/>
    <s v="N"/>
    <n v="23.5"/>
    <n v="29.3"/>
    <n v="1.8"/>
    <n v="0.8"/>
    <n v="131856.315"/>
    <n v="86.908607950000004"/>
    <n v="11459448.786066705"/>
  </r>
  <r>
    <d v="2020-02-02T00:00:00"/>
    <s v="Sunday"/>
    <x v="1"/>
    <x v="5"/>
    <n v="6"/>
    <s v="Y"/>
    <s v="N"/>
    <n v="14.2"/>
    <n v="25.1"/>
    <n v="21"/>
    <n v="14.8"/>
    <n v="97609.06"/>
    <n v="14.2356353"/>
    <n v="1389526.980135818"/>
  </r>
  <r>
    <d v="2020-02-03T00:00:00"/>
    <s v="Monday"/>
    <x v="1"/>
    <x v="5"/>
    <n v="6"/>
    <s v="Y"/>
    <s v="N"/>
    <n v="13.2"/>
    <n v="17.7"/>
    <n v="22.7"/>
    <n v="0"/>
    <n v="105004.91"/>
    <n v="15.310771989999999"/>
    <n v="1607706.2348404708"/>
  </r>
  <r>
    <d v="2020-02-04T00:00:00"/>
    <s v="Tuesday"/>
    <x v="1"/>
    <x v="5"/>
    <n v="6"/>
    <s v="Y"/>
    <s v="N"/>
    <n v="11.3"/>
    <n v="19.7"/>
    <n v="28.6"/>
    <n v="0"/>
    <n v="107034.065"/>
    <n v="25.212092720000001"/>
    <n v="2698552.7709785071"/>
  </r>
  <r>
    <d v="2020-02-05T00:00:00"/>
    <s v="Wednesday"/>
    <x v="1"/>
    <x v="5"/>
    <n v="6"/>
    <s v="Y"/>
    <s v="N"/>
    <n v="10.8"/>
    <n v="20.100000000000001"/>
    <n v="27.1"/>
    <n v="0"/>
    <n v="108988.44"/>
    <n v="42.116875"/>
    <n v="4590252.5039250003"/>
  </r>
  <r>
    <d v="2020-02-06T00:00:00"/>
    <s v="Thursday"/>
    <x v="1"/>
    <x v="5"/>
    <n v="6"/>
    <s v="Y"/>
    <s v="N"/>
    <n v="13.7"/>
    <n v="25.5"/>
    <n v="25"/>
    <n v="0"/>
    <n v="120569.46"/>
    <n v="42.766032299999999"/>
    <n v="5156277.4207535582"/>
  </r>
  <r>
    <d v="2020-02-07T00:00:00"/>
    <s v="Friday"/>
    <x v="1"/>
    <x v="5"/>
    <n v="6"/>
    <s v="Y"/>
    <s v="N"/>
    <n v="16.5"/>
    <n v="23.2"/>
    <n v="18.399999999999999"/>
    <n v="0"/>
    <n v="120734.85"/>
    <n v="45.332425360000002"/>
    <n v="5473203.5759757962"/>
  </r>
  <r>
    <d v="2020-02-08T00:00:00"/>
    <s v="Saturday"/>
    <x v="1"/>
    <x v="5"/>
    <n v="6"/>
    <s v="Y"/>
    <s v="N"/>
    <n v="17.399999999999999"/>
    <n v="29.4"/>
    <n v="27.5"/>
    <n v="0"/>
    <n v="107864.44500000001"/>
    <n v="28.570907080000001"/>
    <n v="3081785.035330771"/>
  </r>
  <r>
    <d v="2020-02-09T00:00:00"/>
    <s v="Sunday"/>
    <x v="1"/>
    <x v="5"/>
    <n v="7"/>
    <s v="Y"/>
    <s v="N"/>
    <n v="19.600000000000001"/>
    <n v="28.2"/>
    <n v="19.899999999999999"/>
    <n v="0"/>
    <n v="103857.11"/>
    <n v="21.555491809999999"/>
    <n v="2238691.0840152688"/>
  </r>
  <r>
    <d v="2020-02-10T00:00:00"/>
    <s v="Monday"/>
    <x v="1"/>
    <x v="5"/>
    <n v="7"/>
    <s v="Y"/>
    <s v="N"/>
    <n v="18.5"/>
    <n v="27.7"/>
    <n v="15"/>
    <n v="0.6"/>
    <n v="122975.46"/>
    <n v="50.809242179999998"/>
    <n v="6248289.9293369027"/>
  </r>
  <r>
    <d v="2020-02-11T00:00:00"/>
    <s v="Tuesday"/>
    <x v="1"/>
    <x v="5"/>
    <n v="7"/>
    <s v="Y"/>
    <s v="N"/>
    <n v="19.5"/>
    <n v="25.9"/>
    <n v="19.100000000000001"/>
    <n v="0"/>
    <n v="127110.58"/>
    <n v="61.289840849999997"/>
    <n v="7790587.2185511924"/>
  </r>
  <r>
    <d v="2020-02-12T00:00:00"/>
    <s v="Wednesday"/>
    <x v="1"/>
    <x v="5"/>
    <n v="7"/>
    <s v="Y"/>
    <s v="N"/>
    <n v="19.100000000000001"/>
    <n v="27.7"/>
    <n v="17.3"/>
    <n v="0"/>
    <n v="124618.565"/>
    <n v="53.243525050000002"/>
    <n v="6635131.6872725533"/>
  </r>
  <r>
    <d v="2020-02-13T00:00:00"/>
    <s v="Thursday"/>
    <x v="1"/>
    <x v="5"/>
    <n v="7"/>
    <s v="Y"/>
    <s v="N"/>
    <n v="19.399999999999999"/>
    <n v="31.7"/>
    <n v="26.7"/>
    <n v="0"/>
    <n v="139137.185"/>
    <n v="79.018494320000002"/>
    <n v="10994410.862623289"/>
  </r>
  <r>
    <d v="2020-02-14T00:00:00"/>
    <s v="Friday"/>
    <x v="1"/>
    <x v="5"/>
    <n v="7"/>
    <s v="Y"/>
    <s v="N"/>
    <n v="20.3"/>
    <n v="33.700000000000003"/>
    <n v="10.6"/>
    <n v="0"/>
    <n v="139855.63"/>
    <n v="79.502643969999994"/>
    <n v="11118892.359090051"/>
  </r>
  <r>
    <d v="2020-02-15T00:00:00"/>
    <s v="Saturday"/>
    <x v="1"/>
    <x v="5"/>
    <n v="7"/>
    <s v="Y"/>
    <s v="N"/>
    <n v="18.899999999999999"/>
    <n v="19.3"/>
    <n v="2.4"/>
    <n v="5.4"/>
    <n v="108300.63499999999"/>
    <n v="55.674962260000001"/>
    <n v="6029633.7663590349"/>
  </r>
  <r>
    <d v="2020-02-16T00:00:00"/>
    <s v="Sunday"/>
    <x v="1"/>
    <x v="5"/>
    <n v="8"/>
    <s v="Y"/>
    <s v="N"/>
    <n v="16.899999999999999"/>
    <n v="26.4"/>
    <n v="23.8"/>
    <n v="2.8"/>
    <n v="100904.27"/>
    <n v="47.00473539"/>
    <n v="4742978.5110711157"/>
  </r>
  <r>
    <d v="2020-02-17T00:00:00"/>
    <s v="Monday"/>
    <x v="1"/>
    <x v="5"/>
    <n v="8"/>
    <s v="Y"/>
    <s v="N"/>
    <n v="15.2"/>
    <n v="25.6"/>
    <n v="26.4"/>
    <n v="0"/>
    <n v="123351.845"/>
    <n v="64.10902188"/>
    <n v="7907966.1300433688"/>
  </r>
  <r>
    <d v="2020-02-18T00:00:00"/>
    <s v="Tuesday"/>
    <x v="1"/>
    <x v="5"/>
    <n v="8"/>
    <s v="Y"/>
    <s v="N"/>
    <n v="17.600000000000001"/>
    <n v="21.8"/>
    <n v="7.3"/>
    <n v="0"/>
    <n v="119178.12"/>
    <n v="60.59554515"/>
    <n v="7221663.1513521178"/>
  </r>
  <r>
    <d v="2020-02-19T00:00:00"/>
    <s v="Wednesday"/>
    <x v="1"/>
    <x v="5"/>
    <n v="8"/>
    <s v="Y"/>
    <s v="N"/>
    <n v="13.3"/>
    <n v="19.7"/>
    <n v="12.9"/>
    <n v="38"/>
    <n v="109375.215"/>
    <n v="51.44203692"/>
    <n v="5626483.8481629379"/>
  </r>
  <r>
    <d v="2020-02-20T00:00:00"/>
    <s v="Thursday"/>
    <x v="1"/>
    <x v="5"/>
    <n v="8"/>
    <s v="Y"/>
    <s v="N"/>
    <n v="14.2"/>
    <n v="18.7"/>
    <n v="15.2"/>
    <n v="3.2"/>
    <n v="112202.145"/>
    <n v="58.361290920000002"/>
    <n v="6548262.0261930237"/>
  </r>
  <r>
    <d v="2020-02-21T00:00:00"/>
    <s v="Friday"/>
    <x v="1"/>
    <x v="5"/>
    <n v="8"/>
    <s v="Y"/>
    <s v="N"/>
    <n v="13.5"/>
    <n v="19.600000000000001"/>
    <n v="17.100000000000001"/>
    <n v="2.8"/>
    <n v="108949.05499999999"/>
    <n v="48.658203370000003"/>
    <n v="5301265.2751593152"/>
  </r>
  <r>
    <d v="2020-02-22T00:00:00"/>
    <s v="Saturday"/>
    <x v="1"/>
    <x v="5"/>
    <n v="8"/>
    <s v="Y"/>
    <s v="N"/>
    <n v="11.4"/>
    <n v="21.1"/>
    <n v="25.4"/>
    <n v="0"/>
    <n v="96922.02"/>
    <n v="42.236093580000002"/>
    <n v="4093607.506682632"/>
  </r>
  <r>
    <d v="2020-02-23T00:00:00"/>
    <s v="Sunday"/>
    <x v="1"/>
    <x v="5"/>
    <n v="9"/>
    <s v="Y"/>
    <s v="N"/>
    <n v="13.3"/>
    <n v="34"/>
    <n v="21.6"/>
    <n v="0"/>
    <n v="106129.66499999999"/>
    <n v="51.318456159999997"/>
    <n v="5446410.5605779858"/>
  </r>
  <r>
    <d v="2020-02-24T00:00:00"/>
    <s v="Monday"/>
    <x v="1"/>
    <x v="5"/>
    <n v="9"/>
    <s v="Y"/>
    <s v="N"/>
    <n v="16.8"/>
    <n v="23.7"/>
    <n v="5.4"/>
    <n v="0"/>
    <n v="122619.05499999999"/>
    <n v="57.234083179999999"/>
    <n v="7017989.1933229947"/>
  </r>
  <r>
    <d v="2020-02-25T00:00:00"/>
    <s v="Tuesday"/>
    <x v="1"/>
    <x v="5"/>
    <n v="9"/>
    <s v="Y"/>
    <s v="N"/>
    <n v="18.399999999999999"/>
    <n v="31.6"/>
    <n v="10.6"/>
    <n v="3.6"/>
    <n v="123558.425"/>
    <n v="60.554701809999997"/>
    <n v="7482043.581988249"/>
  </r>
  <r>
    <d v="2020-02-26T00:00:00"/>
    <s v="Wednesday"/>
    <x v="1"/>
    <x v="5"/>
    <n v="9"/>
    <s v="Y"/>
    <s v="N"/>
    <n v="16.2"/>
    <n v="19.2"/>
    <n v="19.3"/>
    <n v="4"/>
    <n v="108371.125"/>
    <n v="45.06152522"/>
    <n v="4883368.1823072722"/>
  </r>
  <r>
    <d v="2020-02-27T00:00:00"/>
    <s v="Thursday"/>
    <x v="1"/>
    <x v="5"/>
    <n v="9"/>
    <s v="Y"/>
    <s v="N"/>
    <n v="11"/>
    <n v="19.7"/>
    <n v="11.1"/>
    <n v="0.2"/>
    <n v="108675.4"/>
    <n v="48.542669150000002"/>
    <n v="5275393.9869439099"/>
  </r>
  <r>
    <d v="2020-02-28T00:00:00"/>
    <s v="Friday"/>
    <x v="1"/>
    <x v="5"/>
    <n v="9"/>
    <s v="Y"/>
    <s v="N"/>
    <n v="13.1"/>
    <n v="20.100000000000001"/>
    <n v="17.600000000000001"/>
    <n v="0"/>
    <n v="110006.97"/>
    <n v="50.306352859999997"/>
    <n v="5534049.449879434"/>
  </r>
  <r>
    <d v="2020-02-29T00:00:00"/>
    <s v="Saturday"/>
    <x v="1"/>
    <x v="5"/>
    <n v="9"/>
    <s v="Y"/>
    <s v="N"/>
    <n v="14.7"/>
    <n v="22.4"/>
    <n v="22.8"/>
    <n v="0"/>
    <n v="100380.94"/>
    <n v="51.289608729999998"/>
    <n v="5148499.136549606"/>
  </r>
  <r>
    <d v="2020-03-01T00:00:00"/>
    <s v="Sunday"/>
    <x v="2"/>
    <x v="5"/>
    <n v="10"/>
    <s v="Y"/>
    <s v="N"/>
    <n v="13.2"/>
    <n v="32.1"/>
    <n v="20.8"/>
    <n v="0"/>
    <n v="101413.145"/>
    <n v="43.745921029999998"/>
    <n v="4436411.4325739397"/>
  </r>
  <r>
    <d v="2020-03-02T00:00:00"/>
    <s v="Monday"/>
    <x v="2"/>
    <x v="5"/>
    <n v="10"/>
    <s v="Y"/>
    <s v="N"/>
    <n v="14.2"/>
    <n v="18.399999999999999"/>
    <n v="21.1"/>
    <n v="3"/>
    <n v="106359.955"/>
    <n v="52.728395089999999"/>
    <n v="5608189.728994621"/>
  </r>
  <r>
    <d v="2020-03-03T00:00:00"/>
    <s v="Tuesday"/>
    <x v="2"/>
    <x v="5"/>
    <n v="10"/>
    <s v="Y"/>
    <s v="N"/>
    <n v="14.7"/>
    <n v="19.5"/>
    <n v="15.9"/>
    <n v="0"/>
    <n v="108746.37"/>
    <n v="49.781089729999998"/>
    <n v="5413512.8027817793"/>
  </r>
  <r>
    <d v="2020-03-04T00:00:00"/>
    <s v="Wednesday"/>
    <x v="2"/>
    <x v="5"/>
    <n v="10"/>
    <s v="Y"/>
    <s v="N"/>
    <n v="13.6"/>
    <n v="23.5"/>
    <n v="7.1"/>
    <n v="0"/>
    <n v="117505.625"/>
    <n v="58.522870509999997"/>
    <n v="6876766.4760716185"/>
  </r>
  <r>
    <d v="2020-03-05T00:00:00"/>
    <s v="Thursday"/>
    <x v="2"/>
    <x v="5"/>
    <n v="10"/>
    <s v="Y"/>
    <s v="N"/>
    <n v="15.4"/>
    <n v="20.3"/>
    <n v="4.3"/>
    <n v="54.6"/>
    <n v="119734.63499999999"/>
    <n v="57.036382109999998"/>
    <n v="6829230.3936613789"/>
  </r>
  <r>
    <d v="2020-03-06T00:00:00"/>
    <s v="Friday"/>
    <x v="2"/>
    <x v="5"/>
    <n v="10"/>
    <s v="Y"/>
    <s v="N"/>
    <n v="15.9"/>
    <n v="19"/>
    <n v="12.7"/>
    <n v="7"/>
    <n v="111322.325"/>
    <n v="53.736514710000002"/>
    <n v="5982073.754913901"/>
  </r>
  <r>
    <d v="2020-03-07T00:00:00"/>
    <s v="Saturday"/>
    <x v="2"/>
    <x v="5"/>
    <n v="10"/>
    <s v="Y"/>
    <s v="N"/>
    <n v="15.4"/>
    <n v="20"/>
    <n v="17.100000000000001"/>
    <n v="0.2"/>
    <n v="96850.78"/>
    <n v="28.020466209999999"/>
    <n v="2713804.0084021436"/>
  </r>
  <r>
    <d v="2020-03-08T00:00:00"/>
    <s v="Sunday"/>
    <x v="2"/>
    <x v="5"/>
    <n v="11"/>
    <s v="Y"/>
    <s v="N"/>
    <n v="13.9"/>
    <n v="22.4"/>
    <n v="19.5"/>
    <n v="0"/>
    <n v="92553.29"/>
    <n v="17.916415310000001"/>
    <n v="1658223.1819468699"/>
  </r>
  <r>
    <d v="2020-03-09T00:00:00"/>
    <s v="Monday"/>
    <x v="2"/>
    <x v="5"/>
    <n v="11"/>
    <s v="Y"/>
    <s v="Y"/>
    <n v="12.3"/>
    <n v="21"/>
    <n v="19.7"/>
    <n v="0"/>
    <n v="94641.7"/>
    <n v="22.041451550000001"/>
    <n v="2086040.445159635"/>
  </r>
  <r>
    <d v="2020-03-10T00:00:00"/>
    <s v="Tuesday"/>
    <x v="2"/>
    <x v="5"/>
    <n v="11"/>
    <s v="Y"/>
    <s v="N"/>
    <n v="10.3"/>
    <n v="22.3"/>
    <n v="21.9"/>
    <n v="0"/>
    <n v="112142.54"/>
    <n v="48.059723949999999"/>
    <n v="5389539.5154518327"/>
  </r>
  <r>
    <d v="2020-03-11T00:00:00"/>
    <s v="Wednesday"/>
    <x v="2"/>
    <x v="5"/>
    <n v="11"/>
    <s v="Y"/>
    <s v="N"/>
    <n v="12.6"/>
    <n v="29.5"/>
    <n v="15.7"/>
    <n v="0"/>
    <n v="118830.14"/>
    <n v="44.369936750000001"/>
    <n v="5272485.7957936451"/>
  </r>
  <r>
    <d v="2020-03-12T00:00:00"/>
    <s v="Thursday"/>
    <x v="2"/>
    <x v="5"/>
    <n v="11"/>
    <s v="Y"/>
    <s v="N"/>
    <n v="16.600000000000001"/>
    <n v="29.5"/>
    <n v="19.5"/>
    <n v="0"/>
    <n v="120272.77499999999"/>
    <n v="39.127565740000001"/>
    <n v="4705980.9105447289"/>
  </r>
  <r>
    <d v="2020-03-13T00:00:00"/>
    <s v="Friday"/>
    <x v="2"/>
    <x v="5"/>
    <n v="11"/>
    <s v="Y"/>
    <s v="N"/>
    <n v="19.100000000000001"/>
    <n v="26.8"/>
    <n v="7.3"/>
    <n v="0"/>
    <n v="115075.81"/>
    <n v="40.127134920000003"/>
    <n v="4617662.5538982851"/>
  </r>
  <r>
    <d v="2020-03-14T00:00:00"/>
    <s v="Saturday"/>
    <x v="2"/>
    <x v="5"/>
    <n v="11"/>
    <s v="Y"/>
    <s v="N"/>
    <n v="13.1"/>
    <n v="17.899999999999999"/>
    <n v="12.3"/>
    <n v="0.6"/>
    <n v="96016.19"/>
    <n v="29.137325780000001"/>
    <n v="2797655.0081843785"/>
  </r>
  <r>
    <d v="2020-03-15T00:00:00"/>
    <s v="Sunday"/>
    <x v="2"/>
    <x v="5"/>
    <n v="12"/>
    <s v="Y"/>
    <s v="N"/>
    <n v="12.7"/>
    <n v="18.8"/>
    <n v="10.199999999999999"/>
    <n v="0"/>
    <n v="97664.934999999998"/>
    <n v="31.657840010000001"/>
    <n v="3091860.8868170492"/>
  </r>
  <r>
    <d v="2020-03-16T00:00:00"/>
    <s v="Monday"/>
    <x v="2"/>
    <x v="5"/>
    <n v="12"/>
    <s v="Y"/>
    <s v="N"/>
    <n v="9.3000000000000007"/>
    <n v="26.5"/>
    <n v="20.6"/>
    <n v="0"/>
    <n v="110586.815"/>
    <n v="46.670884049999998"/>
    <n v="5161184.4203238003"/>
  </r>
  <r>
    <d v="2020-03-17T00:00:00"/>
    <s v="Tuesday"/>
    <x v="2"/>
    <x v="5"/>
    <n v="12"/>
    <s v="Y"/>
    <s v="N"/>
    <n v="11.6"/>
    <n v="28.2"/>
    <n v="19.899999999999999"/>
    <n v="0"/>
    <n v="115254.185"/>
    <n v="52.451198269999999"/>
    <n v="6045220.1088822596"/>
  </r>
  <r>
    <d v="2020-03-18T00:00:00"/>
    <s v="Wednesday"/>
    <x v="2"/>
    <x v="5"/>
    <n v="12"/>
    <s v="Y"/>
    <s v="N"/>
    <n v="17.7"/>
    <n v="28.3"/>
    <n v="9.1"/>
    <n v="0"/>
    <n v="121127.145"/>
    <n v="51.291442230000001"/>
    <n v="6212785.9602523334"/>
  </r>
  <r>
    <d v="2020-03-19T00:00:00"/>
    <s v="Thursday"/>
    <x v="2"/>
    <x v="5"/>
    <n v="12"/>
    <s v="Y"/>
    <s v="N"/>
    <n v="18.7"/>
    <n v="30.4"/>
    <n v="8.1999999999999993"/>
    <n v="0"/>
    <n v="127266.86"/>
    <n v="47.562659549999999"/>
    <n v="6053150.3341775127"/>
  </r>
  <r>
    <d v="2020-03-20T00:00:00"/>
    <s v="Friday"/>
    <x v="2"/>
    <x v="5"/>
    <n v="12"/>
    <s v="Y"/>
    <s v="N"/>
    <n v="16.100000000000001"/>
    <n v="22.7"/>
    <n v="12.6"/>
    <n v="0"/>
    <n v="111547.605"/>
    <n v="40.76436769"/>
    <n v="4547167.5851588827"/>
  </r>
  <r>
    <d v="2020-03-21T00:00:00"/>
    <s v="Saturday"/>
    <x v="2"/>
    <x v="5"/>
    <n v="12"/>
    <s v="Y"/>
    <s v="N"/>
    <n v="14.6"/>
    <n v="18.399999999999999"/>
    <n v="10.8"/>
    <n v="0"/>
    <n v="103999.33500000001"/>
    <n v="47.458698750000003"/>
    <n v="4935673.1099653319"/>
  </r>
  <r>
    <d v="2020-03-22T00:00:00"/>
    <s v="Sunday"/>
    <x v="2"/>
    <x v="5"/>
    <n v="13"/>
    <s v="Y"/>
    <s v="N"/>
    <n v="12.1"/>
    <n v="18.3"/>
    <n v="15.2"/>
    <n v="0"/>
    <n v="97449.684999999998"/>
    <n v="34.618054800000003"/>
    <n v="3373518.5355727384"/>
  </r>
  <r>
    <d v="2020-03-23T00:00:00"/>
    <s v="Monday"/>
    <x v="2"/>
    <x v="5"/>
    <n v="13"/>
    <s v="Y"/>
    <s v="N"/>
    <n v="12.7"/>
    <n v="17.100000000000001"/>
    <n v="9.9"/>
    <n v="0.4"/>
    <n v="112906.94500000001"/>
    <n v="44.639439000000003"/>
    <n v="5040102.684003856"/>
  </r>
  <r>
    <d v="2020-03-24T00:00:00"/>
    <s v="Tuesday"/>
    <x v="2"/>
    <x v="5"/>
    <n v="13"/>
    <s v="N"/>
    <s v="N"/>
    <n v="8.5"/>
    <n v="17.899999999999999"/>
    <n v="15.8"/>
    <n v="0"/>
    <n v="114935.545"/>
    <n v="49.44768766"/>
    <n v="5683296.9301918745"/>
  </r>
  <r>
    <d v="2020-03-25T00:00:00"/>
    <s v="Wednesday"/>
    <x v="2"/>
    <x v="5"/>
    <n v="13"/>
    <s v="N"/>
    <s v="N"/>
    <n v="10.8"/>
    <n v="17.5"/>
    <n v="7.6"/>
    <n v="0"/>
    <n v="113147.815"/>
    <n v="43.72083739"/>
    <n v="4946917.2206488028"/>
  </r>
  <r>
    <d v="2020-03-26T00:00:00"/>
    <s v="Thursday"/>
    <x v="2"/>
    <x v="5"/>
    <n v="13"/>
    <s v="N"/>
    <s v="N"/>
    <n v="13.7"/>
    <n v="19.8"/>
    <n v="15.5"/>
    <n v="0"/>
    <n v="110088.01"/>
    <n v="45.521245239999999"/>
    <n v="5011343.3011935716"/>
  </r>
  <r>
    <d v="2020-03-27T00:00:00"/>
    <s v="Friday"/>
    <x v="2"/>
    <x v="5"/>
    <n v="13"/>
    <s v="N"/>
    <s v="N"/>
    <n v="13.6"/>
    <n v="27.6"/>
    <n v="17.8"/>
    <n v="0"/>
    <n v="111958.245"/>
    <n v="49.318500309999997"/>
    <n v="5521612.7407395551"/>
  </r>
  <r>
    <d v="2020-03-28T00:00:00"/>
    <s v="Saturday"/>
    <x v="2"/>
    <x v="5"/>
    <n v="13"/>
    <s v="N"/>
    <s v="N"/>
    <n v="14.8"/>
    <n v="27.5"/>
    <n v="16.899999999999999"/>
    <n v="0"/>
    <n v="97923.714999999997"/>
    <n v="47.963271040000002"/>
    <n v="4696741.683788714"/>
  </r>
  <r>
    <d v="2020-03-29T00:00:00"/>
    <s v="Sunday"/>
    <x v="2"/>
    <x v="5"/>
    <n v="14"/>
    <s v="N"/>
    <s v="N"/>
    <n v="16.5"/>
    <n v="26.4"/>
    <n v="9.5"/>
    <n v="0"/>
    <n v="95953.205000000002"/>
    <n v="42.33862791"/>
    <n v="4062527.0432669516"/>
  </r>
  <r>
    <d v="2020-03-30T00:00:00"/>
    <s v="Monday"/>
    <x v="2"/>
    <x v="5"/>
    <n v="14"/>
    <s v="N"/>
    <s v="N"/>
    <n v="15.9"/>
    <n v="21.7"/>
    <n v="13.3"/>
    <n v="5.2"/>
    <n v="107687.51"/>
    <n v="57.502975429999999"/>
    <n v="6192352.2416478787"/>
  </r>
  <r>
    <d v="2020-03-31T00:00:00"/>
    <s v="Tuesday"/>
    <x v="2"/>
    <x v="5"/>
    <n v="14"/>
    <s v="N"/>
    <s v="N"/>
    <n v="12.2"/>
    <n v="21.4"/>
    <n v="16.899999999999999"/>
    <n v="0"/>
    <n v="109043.86500000001"/>
    <n v="57.690193069999999"/>
    <n v="6290761.6249490157"/>
  </r>
  <r>
    <d v="2020-04-01T00:00:00"/>
    <s v="Wednesday"/>
    <x v="3"/>
    <x v="5"/>
    <n v="14"/>
    <s v="N"/>
    <s v="N"/>
    <n v="11"/>
    <n v="23.1"/>
    <n v="15.2"/>
    <n v="0"/>
    <n v="110991.625"/>
    <n v="62.967514510000001"/>
    <n v="6988866.7576759793"/>
  </r>
  <r>
    <d v="2020-04-02T00:00:00"/>
    <s v="Thursday"/>
    <x v="3"/>
    <x v="5"/>
    <n v="14"/>
    <s v="N"/>
    <s v="N"/>
    <n v="12.4"/>
    <n v="20.7"/>
    <n v="4.2"/>
    <n v="23"/>
    <n v="116302.66499999999"/>
    <n v="61.537019960000002"/>
    <n v="7156919.4175061928"/>
  </r>
  <r>
    <d v="2020-04-03T00:00:00"/>
    <s v="Friday"/>
    <x v="3"/>
    <x v="5"/>
    <n v="14"/>
    <s v="N"/>
    <s v="N"/>
    <n v="13.7"/>
    <n v="23.2"/>
    <n v="12"/>
    <n v="15.8"/>
    <n v="104294.57"/>
    <n v="48.636778120000002"/>
    <n v="5072551.8602108089"/>
  </r>
  <r>
    <d v="2020-04-04T00:00:00"/>
    <s v="Saturday"/>
    <x v="3"/>
    <x v="5"/>
    <n v="14"/>
    <s v="N"/>
    <s v="N"/>
    <n v="12.8"/>
    <n v="16.600000000000001"/>
    <n v="6.1"/>
    <n v="35.200000000000003"/>
    <n v="101854.155"/>
    <n v="38.375968759999999"/>
    <n v="3908751.8703561975"/>
  </r>
  <r>
    <d v="2020-04-05T00:00:00"/>
    <s v="Sunday"/>
    <x v="3"/>
    <x v="5"/>
    <n v="15"/>
    <s v="N"/>
    <s v="N"/>
    <n v="9.5"/>
    <n v="16.899999999999999"/>
    <n v="4.5"/>
    <n v="4.4000000000000004"/>
    <n v="105098.02499999999"/>
    <n v="23.78090796"/>
    <n v="2499326.4593027788"/>
  </r>
  <r>
    <d v="2020-04-06T00:00:00"/>
    <s v="Monday"/>
    <x v="3"/>
    <x v="5"/>
    <n v="15"/>
    <s v="N"/>
    <s v="N"/>
    <n v="10.7"/>
    <n v="16.5"/>
    <n v="11.5"/>
    <n v="6.2"/>
    <n v="118074.565"/>
    <n v="64.755851129999996"/>
    <n v="7646018.9533795081"/>
  </r>
  <r>
    <d v="2020-04-07T00:00:00"/>
    <s v="Tuesday"/>
    <x v="3"/>
    <x v="5"/>
    <n v="15"/>
    <s v="N"/>
    <s v="N"/>
    <n v="11.9"/>
    <n v="16.399999999999999"/>
    <n v="9.5"/>
    <n v="1.4"/>
    <n v="118404.455"/>
    <n v="55.234382369999999"/>
    <n v="6539996.9417814584"/>
  </r>
  <r>
    <d v="2020-04-08T00:00:00"/>
    <s v="Wednesday"/>
    <x v="3"/>
    <x v="5"/>
    <n v="15"/>
    <s v="N"/>
    <s v="N"/>
    <n v="11.7"/>
    <n v="18.600000000000001"/>
    <n v="10.7"/>
    <n v="1.2"/>
    <n v="108404.01"/>
    <n v="44.729397409999997"/>
    <n v="4848846.0441276133"/>
  </r>
  <r>
    <d v="2020-04-09T00:00:00"/>
    <s v="Thursday"/>
    <x v="3"/>
    <x v="5"/>
    <n v="15"/>
    <s v="N"/>
    <s v="N"/>
    <n v="8.9"/>
    <n v="21.2"/>
    <n v="15.8"/>
    <n v="0"/>
    <n v="108587.52"/>
    <n v="43.738044760000001"/>
    <n v="4749405.8101373957"/>
  </r>
  <r>
    <d v="2020-04-10T00:00:00"/>
    <s v="Friday"/>
    <x v="3"/>
    <x v="5"/>
    <n v="15"/>
    <s v="N"/>
    <s v="Y"/>
    <n v="12.7"/>
    <n v="22"/>
    <n v="9.5"/>
    <n v="0.2"/>
    <n v="94831.23"/>
    <n v="38.435506619999998"/>
    <n v="3644886.3684477424"/>
  </r>
  <r>
    <d v="2020-04-11T00:00:00"/>
    <s v="Saturday"/>
    <x v="3"/>
    <x v="5"/>
    <n v="15"/>
    <s v="N"/>
    <s v="Y"/>
    <n v="13"/>
    <n v="15.7"/>
    <n v="11.3"/>
    <n v="2.4"/>
    <n v="92097.07"/>
    <n v="19.934105580000001"/>
    <n v="1835872.7169886508"/>
  </r>
  <r>
    <d v="2020-04-12T00:00:00"/>
    <s v="Sunday"/>
    <x v="3"/>
    <x v="5"/>
    <n v="16"/>
    <s v="N"/>
    <s v="Y"/>
    <n v="11"/>
    <n v="15.3"/>
    <n v="7.7"/>
    <n v="2.4"/>
    <n v="101760.09"/>
    <n v="45.982052150000001"/>
    <n v="4679137.7651686938"/>
  </r>
  <r>
    <d v="2020-04-13T00:00:00"/>
    <s v="Monday"/>
    <x v="3"/>
    <x v="5"/>
    <n v="16"/>
    <s v="N"/>
    <s v="Y"/>
    <n v="12.2"/>
    <n v="18.3"/>
    <n v="14.3"/>
    <n v="0"/>
    <n v="100025.9"/>
    <n v="56.657417019999997"/>
    <n v="5667209.1291008173"/>
  </r>
  <r>
    <d v="2020-04-14T00:00:00"/>
    <s v="Tuesday"/>
    <x v="3"/>
    <x v="5"/>
    <n v="16"/>
    <s v="N"/>
    <s v="N"/>
    <n v="12.1"/>
    <n v="23.4"/>
    <n v="11.1"/>
    <n v="0.6"/>
    <n v="107849.83"/>
    <n v="40.838553589999997"/>
    <n v="4404431.062127389"/>
  </r>
  <r>
    <d v="2020-04-15T00:00:00"/>
    <s v="Wednesday"/>
    <x v="3"/>
    <x v="5"/>
    <n v="16"/>
    <s v="N"/>
    <s v="N"/>
    <n v="15.6"/>
    <n v="23.5"/>
    <n v="11.8"/>
    <n v="0"/>
    <n v="104547.34"/>
    <n v="27.705995810000001"/>
    <n v="2896588.1639866456"/>
  </r>
  <r>
    <d v="2020-04-16T00:00:00"/>
    <s v="Thursday"/>
    <x v="3"/>
    <x v="5"/>
    <n v="16"/>
    <s v="N"/>
    <s v="N"/>
    <n v="15.4"/>
    <n v="21.5"/>
    <n v="11.3"/>
    <n v="0.2"/>
    <n v="106527.94500000001"/>
    <n v="29.80144816"/>
    <n v="3174687.0305088311"/>
  </r>
  <r>
    <d v="2020-04-17T00:00:00"/>
    <s v="Friday"/>
    <x v="3"/>
    <x v="5"/>
    <n v="16"/>
    <s v="N"/>
    <s v="N"/>
    <n v="11.4"/>
    <n v="18.399999999999999"/>
    <n v="10.1"/>
    <n v="0"/>
    <n v="106943.49"/>
    <n v="30.782703059999999"/>
    <n v="3292009.6968700793"/>
  </r>
  <r>
    <d v="2020-04-18T00:00:00"/>
    <s v="Saturday"/>
    <x v="3"/>
    <x v="5"/>
    <n v="16"/>
    <s v="N"/>
    <s v="N"/>
    <n v="12.9"/>
    <n v="16.399999999999999"/>
    <n v="7.9"/>
    <n v="0"/>
    <n v="106888.545"/>
    <n v="42.660865000000001"/>
    <n v="4559957.7882914254"/>
  </r>
  <r>
    <d v="2020-04-19T00:00:00"/>
    <s v="Sunday"/>
    <x v="3"/>
    <x v="5"/>
    <n v="17"/>
    <s v="N"/>
    <s v="N"/>
    <n v="11.2"/>
    <n v="19.399999999999999"/>
    <n v="11.3"/>
    <n v="0"/>
    <n v="100737.83500000001"/>
    <n v="35.703490809999998"/>
    <n v="3596692.3661417966"/>
  </r>
  <r>
    <d v="2020-04-20T00:00:00"/>
    <s v="Monday"/>
    <x v="3"/>
    <x v="5"/>
    <n v="17"/>
    <s v="N"/>
    <s v="N"/>
    <n v="12"/>
    <n v="20.8"/>
    <n v="8.1"/>
    <n v="3.4"/>
    <n v="109168.595"/>
    <n v="25.61588931"/>
    <n v="2796450.6456482196"/>
  </r>
  <r>
    <d v="2020-04-21T00:00:00"/>
    <s v="Tuesday"/>
    <x v="3"/>
    <x v="5"/>
    <n v="17"/>
    <s v="N"/>
    <s v="N"/>
    <n v="8.5"/>
    <n v="19.600000000000001"/>
    <n v="9.8000000000000007"/>
    <n v="0"/>
    <n v="111417.63"/>
    <n v="33.035885159999999"/>
    <n v="3680780.0294793709"/>
  </r>
  <r>
    <d v="2020-04-22T00:00:00"/>
    <s v="Wednesday"/>
    <x v="3"/>
    <x v="5"/>
    <n v="17"/>
    <s v="N"/>
    <s v="N"/>
    <n v="12.8"/>
    <n v="18.2"/>
    <n v="8.8000000000000007"/>
    <n v="0"/>
    <n v="113506.01"/>
    <n v="37.881751569999999"/>
    <n v="4299806.4725219356"/>
  </r>
  <r>
    <d v="2020-04-23T00:00:00"/>
    <s v="Thursday"/>
    <x v="3"/>
    <x v="5"/>
    <n v="17"/>
    <s v="N"/>
    <s v="N"/>
    <n v="9.6"/>
    <n v="19.7"/>
    <n v="9.6999999999999993"/>
    <n v="0"/>
    <n v="112872.88"/>
    <n v="20.49660012"/>
    <n v="2313510.2857527458"/>
  </r>
  <r>
    <d v="2020-04-24T00:00:00"/>
    <s v="Friday"/>
    <x v="3"/>
    <x v="5"/>
    <n v="17"/>
    <s v="N"/>
    <s v="N"/>
    <n v="15.1"/>
    <n v="22.3"/>
    <n v="12.7"/>
    <n v="0.4"/>
    <n v="106565.295"/>
    <n v="26.641180070000001"/>
    <n v="2839025.2133076708"/>
  </r>
  <r>
    <d v="2020-04-25T00:00:00"/>
    <s v="Saturday"/>
    <x v="3"/>
    <x v="5"/>
    <n v="17"/>
    <s v="N"/>
    <s v="Y"/>
    <n v="10.5"/>
    <n v="21.7"/>
    <n v="10.4"/>
    <n v="0"/>
    <n v="96845.119999999995"/>
    <n v="17.640174080000001"/>
    <n v="1708364.7755984897"/>
  </r>
  <r>
    <d v="2020-04-26T00:00:00"/>
    <s v="Sunday"/>
    <x v="3"/>
    <x v="5"/>
    <n v="18"/>
    <s v="N"/>
    <s v="N"/>
    <n v="15.4"/>
    <n v="17.7"/>
    <n v="6.6"/>
    <n v="14"/>
    <n v="96572.934999999998"/>
    <n v="13.563055800000001"/>
    <n v="1309824.1061747731"/>
  </r>
  <r>
    <d v="2020-04-27T00:00:00"/>
    <s v="Monday"/>
    <x v="3"/>
    <x v="5"/>
    <n v="18"/>
    <s v="N"/>
    <s v="N"/>
    <n v="8.1"/>
    <n v="18.100000000000001"/>
    <n v="12.5"/>
    <n v="0.6"/>
    <n v="113471.83"/>
    <n v="33.031410970000003"/>
    <n v="3748134.6502479757"/>
  </r>
  <r>
    <d v="2020-04-28T00:00:00"/>
    <s v="Tuesday"/>
    <x v="3"/>
    <x v="5"/>
    <n v="18"/>
    <s v="N"/>
    <s v="N"/>
    <n v="7.1"/>
    <n v="18.899999999999999"/>
    <n v="10.4"/>
    <n v="0"/>
    <n v="112124.06"/>
    <n v="19.566687859999998"/>
    <n v="2193896.4836159116"/>
  </r>
  <r>
    <d v="2020-04-29T00:00:00"/>
    <s v="Wednesday"/>
    <x v="3"/>
    <x v="5"/>
    <n v="18"/>
    <s v="N"/>
    <s v="N"/>
    <n v="11.2"/>
    <n v="19.8"/>
    <n v="3.6"/>
    <n v="3.4"/>
    <n v="121307.84"/>
    <n v="32.265191100000003"/>
    <n v="3914020.6395282242"/>
  </r>
  <r>
    <d v="2020-04-30T00:00:00"/>
    <s v="Thursday"/>
    <x v="3"/>
    <x v="5"/>
    <n v="18"/>
    <s v="N"/>
    <s v="N"/>
    <n v="8.9"/>
    <n v="15.5"/>
    <n v="5.4"/>
    <n v="23.6"/>
    <n v="121353.33"/>
    <n v="30.41346278"/>
    <n v="3690774.9851840576"/>
  </r>
  <r>
    <d v="2020-05-01T00:00:00"/>
    <s v="Friday"/>
    <x v="4"/>
    <x v="5"/>
    <n v="18"/>
    <s v="N"/>
    <s v="N"/>
    <n v="7.6"/>
    <n v="13"/>
    <n v="5.0999999999999996"/>
    <n v="8"/>
    <n v="127238.875"/>
    <n v="24.122816870000001"/>
    <n v="3069360.0803698213"/>
  </r>
  <r>
    <d v="2020-05-02T00:00:00"/>
    <s v="Saturday"/>
    <x v="4"/>
    <x v="5"/>
    <n v="18"/>
    <s v="N"/>
    <s v="N"/>
    <n v="8.3000000000000007"/>
    <n v="14.2"/>
    <n v="6.2"/>
    <n v="1.4"/>
    <n v="111665.72500000001"/>
    <n v="22.875644019999999"/>
    <n v="2554425.3743352145"/>
  </r>
  <r>
    <d v="2020-05-03T00:00:00"/>
    <s v="Sunday"/>
    <x v="4"/>
    <x v="5"/>
    <n v="19"/>
    <s v="N"/>
    <s v="N"/>
    <n v="9.8000000000000007"/>
    <n v="15"/>
    <n v="8.3000000000000007"/>
    <n v="1.8"/>
    <n v="109669.355"/>
    <n v="36.488532380000002"/>
    <n v="4001673.8110112152"/>
  </r>
  <r>
    <d v="2020-05-04T00:00:00"/>
    <s v="Monday"/>
    <x v="4"/>
    <x v="5"/>
    <n v="19"/>
    <s v="N"/>
    <s v="N"/>
    <n v="9.4"/>
    <n v="14.8"/>
    <n v="7"/>
    <n v="0.2"/>
    <n v="126892.26"/>
    <n v="53.063440780000001"/>
    <n v="6733339.923950363"/>
  </r>
  <r>
    <d v="2020-05-05T00:00:00"/>
    <s v="Tuesday"/>
    <x v="4"/>
    <x v="5"/>
    <n v="19"/>
    <s v="N"/>
    <s v="N"/>
    <n v="8"/>
    <n v="19.5"/>
    <n v="11.6"/>
    <n v="0.4"/>
    <n v="118839.095"/>
    <n v="33.515699840000003"/>
    <n v="3982975.4372772453"/>
  </r>
  <r>
    <d v="2020-05-06T00:00:00"/>
    <s v="Wednesday"/>
    <x v="4"/>
    <x v="5"/>
    <n v="19"/>
    <s v="N"/>
    <s v="N"/>
    <n v="10.199999999999999"/>
    <n v="20.100000000000001"/>
    <n v="9.6999999999999993"/>
    <n v="0"/>
    <n v="113214.27"/>
    <n v="17.064877800000001"/>
    <n v="1931987.6827662063"/>
  </r>
  <r>
    <d v="2020-05-07T00:00:00"/>
    <s v="Thursday"/>
    <x v="4"/>
    <x v="5"/>
    <n v="19"/>
    <s v="N"/>
    <s v="N"/>
    <n v="15.1"/>
    <n v="21.1"/>
    <n v="6.2"/>
    <n v="0"/>
    <n v="109642.755"/>
    <n v="15.237901519999999"/>
    <n v="1670725.5030714876"/>
  </r>
  <r>
    <d v="2020-05-08T00:00:00"/>
    <s v="Friday"/>
    <x v="4"/>
    <x v="5"/>
    <n v="19"/>
    <s v="N"/>
    <s v="N"/>
    <n v="12.6"/>
    <n v="19.600000000000001"/>
    <n v="10.7"/>
    <n v="0"/>
    <n v="107914.05499999999"/>
    <n v="30.698219210000001"/>
    <n v="3312769.3162299963"/>
  </r>
  <r>
    <d v="2020-05-09T00:00:00"/>
    <s v="Saturday"/>
    <x v="4"/>
    <x v="5"/>
    <n v="19"/>
    <s v="N"/>
    <s v="N"/>
    <n v="12.6"/>
    <n v="14"/>
    <n v="5.4"/>
    <n v="0.6"/>
    <n v="107786.255"/>
    <n v="22.461551329999999"/>
    <n v="2421046.4993509692"/>
  </r>
  <r>
    <d v="2020-05-10T00:00:00"/>
    <s v="Sunday"/>
    <x v="4"/>
    <x v="5"/>
    <n v="20"/>
    <s v="N"/>
    <s v="N"/>
    <n v="7.2"/>
    <n v="14.5"/>
    <n v="9"/>
    <n v="7"/>
    <n v="107555.19"/>
    <n v="36.456396259999998"/>
    <n v="3921074.6264595892"/>
  </r>
  <r>
    <d v="2020-05-11T00:00:00"/>
    <s v="Monday"/>
    <x v="4"/>
    <x v="5"/>
    <n v="20"/>
    <s v="N"/>
    <s v="N"/>
    <n v="7.8"/>
    <n v="17.100000000000001"/>
    <n v="7.5"/>
    <n v="0.6"/>
    <n v="122550.94500000001"/>
    <n v="37.85789836"/>
    <n v="4639521.2197319502"/>
  </r>
  <r>
    <d v="2020-05-12T00:00:00"/>
    <s v="Tuesday"/>
    <x v="4"/>
    <x v="5"/>
    <n v="20"/>
    <s v="N"/>
    <s v="N"/>
    <n v="10.3"/>
    <n v="14.8"/>
    <n v="8.5"/>
    <n v="0.2"/>
    <n v="120767.795"/>
    <n v="29.433623390000001"/>
    <n v="3554633.7956707249"/>
  </r>
  <r>
    <d v="2020-05-13T00:00:00"/>
    <s v="Wednesday"/>
    <x v="4"/>
    <x v="5"/>
    <n v="20"/>
    <s v="N"/>
    <s v="N"/>
    <n v="10.4"/>
    <n v="14.5"/>
    <n v="8.9"/>
    <n v="1.4"/>
    <n v="127145.14"/>
    <n v="43.43886852"/>
    <n v="5523041.0194169926"/>
  </r>
  <r>
    <d v="2020-05-14T00:00:00"/>
    <s v="Thursday"/>
    <x v="4"/>
    <x v="5"/>
    <n v="20"/>
    <s v="N"/>
    <s v="N"/>
    <n v="6.6"/>
    <n v="14.7"/>
    <n v="9.8000000000000007"/>
    <n v="2.8"/>
    <n v="129285.09"/>
    <n v="48.118726070000001"/>
    <n v="6221033.8306452967"/>
  </r>
  <r>
    <d v="2020-05-15T00:00:00"/>
    <s v="Friday"/>
    <x v="4"/>
    <x v="5"/>
    <n v="20"/>
    <s v="N"/>
    <s v="N"/>
    <n v="4.5"/>
    <n v="15.3"/>
    <n v="10.8"/>
    <n v="0"/>
    <n v="129112.45"/>
    <n v="51.077775019999997"/>
    <n v="6594776.6733809989"/>
  </r>
  <r>
    <d v="2020-05-16T00:00:00"/>
    <s v="Saturday"/>
    <x v="4"/>
    <x v="5"/>
    <n v="20"/>
    <s v="N"/>
    <s v="N"/>
    <n v="4.5"/>
    <n v="18"/>
    <n v="10.7"/>
    <n v="0"/>
    <n v="110420.89"/>
    <n v="46.529095040000001"/>
    <n v="5137784.085211386"/>
  </r>
  <r>
    <d v="2020-05-17T00:00:00"/>
    <s v="Sunday"/>
    <x v="4"/>
    <x v="5"/>
    <n v="21"/>
    <s v="N"/>
    <s v="N"/>
    <n v="5.0999999999999996"/>
    <n v="18.5"/>
    <n v="10.6"/>
    <n v="0"/>
    <n v="109774.425"/>
    <n v="47.157281560000001"/>
    <n v="5176663.4678121032"/>
  </r>
  <r>
    <d v="2020-05-18T00:00:00"/>
    <s v="Monday"/>
    <x v="4"/>
    <x v="5"/>
    <n v="21"/>
    <s v="N"/>
    <s v="N"/>
    <n v="5.5"/>
    <n v="19.399999999999999"/>
    <n v="10.5"/>
    <n v="0"/>
    <n v="120076.645"/>
    <n v="44.491085740000003"/>
    <n v="5342340.3080665432"/>
  </r>
  <r>
    <d v="2020-05-19T00:00:00"/>
    <s v="Tuesday"/>
    <x v="4"/>
    <x v="5"/>
    <n v="21"/>
    <s v="N"/>
    <s v="N"/>
    <n v="8.1"/>
    <n v="17.7"/>
    <n v="4.9000000000000004"/>
    <n v="0"/>
    <n v="119789.97"/>
    <n v="44.374805960000003"/>
    <n v="5315656.674704222"/>
  </r>
  <r>
    <d v="2020-05-20T00:00:00"/>
    <s v="Wednesday"/>
    <x v="4"/>
    <x v="5"/>
    <n v="21"/>
    <s v="N"/>
    <s v="N"/>
    <n v="10.3"/>
    <n v="15.8"/>
    <n v="7.8"/>
    <n v="15.6"/>
    <n v="119803.985"/>
    <n v="40.056890670000001"/>
    <n v="4798975.1289753197"/>
  </r>
  <r>
    <d v="2020-05-21T00:00:00"/>
    <s v="Thursday"/>
    <x v="4"/>
    <x v="5"/>
    <n v="21"/>
    <s v="N"/>
    <s v="N"/>
    <n v="9.4"/>
    <n v="13.7"/>
    <n v="6.6"/>
    <n v="12.4"/>
    <n v="127563.61"/>
    <n v="58.074876109999998"/>
    <n v="7408240.8468943574"/>
  </r>
  <r>
    <d v="2020-05-22T00:00:00"/>
    <s v="Friday"/>
    <x v="4"/>
    <x v="5"/>
    <n v="21"/>
    <s v="N"/>
    <s v="N"/>
    <n v="9.1"/>
    <n v="13.6"/>
    <n v="7.8"/>
    <n v="11.4"/>
    <n v="130472.2"/>
    <n v="69.661220639999996"/>
    <n v="9088852.7115862072"/>
  </r>
  <r>
    <d v="2020-05-23T00:00:00"/>
    <s v="Saturday"/>
    <x v="4"/>
    <x v="5"/>
    <n v="21"/>
    <s v="N"/>
    <s v="N"/>
    <n v="9.4"/>
    <n v="13.5"/>
    <n v="5.8"/>
    <n v="0"/>
    <n v="115234.32"/>
    <n v="40.605164469999998"/>
    <n v="4679108.5161886103"/>
  </r>
  <r>
    <d v="2020-05-24T00:00:00"/>
    <s v="Sunday"/>
    <x v="4"/>
    <x v="5"/>
    <n v="22"/>
    <s v="N"/>
    <s v="N"/>
    <n v="10.9"/>
    <n v="13.8"/>
    <n v="7.9"/>
    <n v="3"/>
    <n v="109579.82"/>
    <n v="39.993102280000002"/>
    <n v="4382436.9490839904"/>
  </r>
  <r>
    <d v="2020-05-25T00:00:00"/>
    <s v="Monday"/>
    <x v="4"/>
    <x v="5"/>
    <n v="22"/>
    <s v="N"/>
    <s v="N"/>
    <n v="5.5"/>
    <n v="16"/>
    <n v="10"/>
    <n v="0"/>
    <n v="125532.575"/>
    <n v="46.784888840000001"/>
    <n v="5873027.5671739634"/>
  </r>
  <r>
    <d v="2020-05-26T00:00:00"/>
    <s v="Tuesday"/>
    <x v="4"/>
    <x v="5"/>
    <n v="22"/>
    <s v="N"/>
    <s v="N"/>
    <n v="5.4"/>
    <n v="18.5"/>
    <n v="9.4"/>
    <n v="0"/>
    <n v="126788.83500000001"/>
    <n v="46.707466500000002"/>
    <n v="5921985.2633365281"/>
  </r>
  <r>
    <d v="2020-05-27T00:00:00"/>
    <s v="Wednesday"/>
    <x v="4"/>
    <x v="5"/>
    <n v="22"/>
    <s v="Y"/>
    <s v="N"/>
    <n v="5.9"/>
    <n v="17.100000000000001"/>
    <n v="7.8"/>
    <n v="0"/>
    <n v="124189.8"/>
    <n v="50.44310686"/>
    <n v="6264519.352322028"/>
  </r>
  <r>
    <d v="2020-05-28T00:00:00"/>
    <s v="Thursday"/>
    <x v="4"/>
    <x v="5"/>
    <n v="22"/>
    <s v="Y"/>
    <s v="N"/>
    <n v="12.1"/>
    <n v="17.600000000000001"/>
    <n v="6.7"/>
    <n v="0"/>
    <n v="124062.485"/>
    <n v="65.360378650000001"/>
    <n v="8108770.9958599452"/>
  </r>
  <r>
    <d v="2020-05-29T00:00:00"/>
    <s v="Friday"/>
    <x v="4"/>
    <x v="5"/>
    <n v="22"/>
    <s v="Y"/>
    <s v="N"/>
    <n v="7.2"/>
    <n v="17.100000000000001"/>
    <n v="9.6"/>
    <n v="0"/>
    <n v="120072.09"/>
    <n v="50.142944370000002"/>
    <n v="6020768.1292596338"/>
  </r>
  <r>
    <d v="2020-05-30T00:00:00"/>
    <s v="Saturday"/>
    <x v="4"/>
    <x v="5"/>
    <n v="22"/>
    <s v="Y"/>
    <s v="N"/>
    <n v="8.1"/>
    <n v="17.100000000000001"/>
    <n v="9.3000000000000007"/>
    <n v="0"/>
    <n v="102231.77"/>
    <n v="21.75529586"/>
    <n v="2224082.4026414724"/>
  </r>
  <r>
    <d v="2020-05-31T00:00:00"/>
    <s v="Sunday"/>
    <x v="4"/>
    <x v="5"/>
    <n v="23"/>
    <s v="Y"/>
    <s v="N"/>
    <n v="12.4"/>
    <n v="17.8"/>
    <n v="8"/>
    <n v="0"/>
    <n v="102684.59"/>
    <n v="30.299929980000002"/>
    <n v="3111335.8870250084"/>
  </r>
  <r>
    <d v="2020-06-01T00:00:00"/>
    <s v="Monday"/>
    <x v="5"/>
    <x v="5"/>
    <n v="23"/>
    <s v="Y"/>
    <s v="N"/>
    <n v="9.3000000000000007"/>
    <n v="11.2"/>
    <n v="2.6"/>
    <n v="5"/>
    <n v="132039.70499999999"/>
    <n v="35.150957130000002"/>
    <n v="4641322.0099128466"/>
  </r>
  <r>
    <d v="2020-06-02T00:00:00"/>
    <s v="Tuesday"/>
    <x v="5"/>
    <x v="5"/>
    <n v="23"/>
    <s v="Y"/>
    <s v="N"/>
    <n v="8.4"/>
    <n v="15.6"/>
    <n v="4.9000000000000004"/>
    <n v="11.6"/>
    <n v="132710.35999999999"/>
    <n v="40.304546930000001"/>
    <n v="5348830.9327171948"/>
  </r>
  <r>
    <d v="2020-06-03T00:00:00"/>
    <s v="Wednesday"/>
    <x v="5"/>
    <x v="5"/>
    <n v="23"/>
    <s v="Y"/>
    <s v="N"/>
    <n v="10.5"/>
    <n v="14.1"/>
    <n v="7.3"/>
    <n v="0.6"/>
    <n v="130801.825"/>
    <n v="46.17833796"/>
    <n v="6040210.8806347772"/>
  </r>
  <r>
    <d v="2020-06-04T00:00:00"/>
    <s v="Thursday"/>
    <x v="5"/>
    <x v="5"/>
    <n v="23"/>
    <s v="Y"/>
    <s v="N"/>
    <n v="9.3000000000000007"/>
    <n v="13.8"/>
    <n v="9.3000000000000007"/>
    <n v="0"/>
    <n v="133322.02499999999"/>
    <n v="52.411741579999997"/>
    <n v="6987639.521222299"/>
  </r>
  <r>
    <d v="2020-06-05T00:00:00"/>
    <s v="Friday"/>
    <x v="5"/>
    <x v="5"/>
    <n v="23"/>
    <s v="Y"/>
    <s v="N"/>
    <n v="4.0999999999999996"/>
    <n v="14.6"/>
    <n v="9.4"/>
    <n v="0"/>
    <n v="137368.465"/>
    <n v="62.033443830000003"/>
    <n v="8521438.9575908203"/>
  </r>
  <r>
    <d v="2020-06-06T00:00:00"/>
    <s v="Saturday"/>
    <x v="5"/>
    <x v="5"/>
    <n v="23"/>
    <s v="Y"/>
    <s v="N"/>
    <n v="6"/>
    <n v="13.3"/>
    <n v="6.6"/>
    <n v="0"/>
    <n v="126427.92"/>
    <n v="51.805299679999997"/>
    <n v="6549636.283519065"/>
  </r>
  <r>
    <d v="2020-06-07T00:00:00"/>
    <s v="Sunday"/>
    <x v="5"/>
    <x v="5"/>
    <n v="24"/>
    <s v="Y"/>
    <s v="N"/>
    <n v="7.9"/>
    <n v="11.8"/>
    <n v="6.3"/>
    <n v="0"/>
    <n v="119524.41"/>
    <n v="52.567743700000001"/>
    <n v="6283128.5507737175"/>
  </r>
  <r>
    <d v="2020-06-08T00:00:00"/>
    <s v="Monday"/>
    <x v="5"/>
    <x v="5"/>
    <n v="24"/>
    <s v="Y"/>
    <s v="Y"/>
    <n v="4.5"/>
    <n v="12.6"/>
    <n v="8.8000000000000007"/>
    <n v="0"/>
    <n v="124792.97500000001"/>
    <n v="64.935526899999999"/>
    <n v="8103497.5850435281"/>
  </r>
  <r>
    <d v="2020-06-09T00:00:00"/>
    <s v="Tuesday"/>
    <x v="5"/>
    <x v="5"/>
    <n v="24"/>
    <s v="Y"/>
    <s v="N"/>
    <n v="2"/>
    <n v="15.3"/>
    <n v="9.3000000000000007"/>
    <n v="0.2"/>
    <n v="141571.29500000001"/>
    <n v="134.74761480000001"/>
    <n v="19076394.325397167"/>
  </r>
  <r>
    <d v="2020-06-10T00:00:00"/>
    <s v="Wednesday"/>
    <x v="5"/>
    <x v="5"/>
    <n v="24"/>
    <s v="Y"/>
    <s v="N"/>
    <n v="3.9"/>
    <n v="16.7"/>
    <n v="8.8000000000000007"/>
    <n v="0"/>
    <n v="137795.79500000001"/>
    <n v="121.1776674"/>
    <n v="16697773.015628586"/>
  </r>
  <r>
    <d v="2020-06-11T00:00:00"/>
    <s v="Thursday"/>
    <x v="5"/>
    <x v="5"/>
    <n v="24"/>
    <s v="Y"/>
    <s v="N"/>
    <n v="4.5"/>
    <n v="16.899999999999999"/>
    <n v="9.1"/>
    <n v="0"/>
    <n v="141444.44500000001"/>
    <n v="99.91431747"/>
    <n v="14132325.182097955"/>
  </r>
  <r>
    <d v="2020-06-12T00:00:00"/>
    <s v="Friday"/>
    <x v="5"/>
    <x v="5"/>
    <n v="24"/>
    <s v="Y"/>
    <s v="N"/>
    <n v="4.2"/>
    <n v="15.3"/>
    <n v="9.1999999999999993"/>
    <n v="0"/>
    <n v="134684.58499999999"/>
    <n v="50.250574039999997"/>
    <n v="6767977.7105891723"/>
  </r>
  <r>
    <d v="2020-06-13T00:00:00"/>
    <s v="Saturday"/>
    <x v="5"/>
    <x v="5"/>
    <n v="24"/>
    <s v="Y"/>
    <s v="N"/>
    <n v="5.7"/>
    <n v="16.399999999999999"/>
    <n v="3.4"/>
    <n v="0"/>
    <n v="117394.455"/>
    <n v="31.448271609999999"/>
    <n v="3691852.7063479223"/>
  </r>
  <r>
    <d v="2020-06-14T00:00:00"/>
    <s v="Sunday"/>
    <x v="5"/>
    <x v="5"/>
    <n v="25"/>
    <s v="Y"/>
    <s v="N"/>
    <n v="10.4"/>
    <n v="15.2"/>
    <n v="8"/>
    <n v="5.8"/>
    <n v="107553.005"/>
    <n v="24.879646619999999"/>
    <n v="2675880.7573190932"/>
  </r>
  <r>
    <d v="2020-06-15T00:00:00"/>
    <s v="Monday"/>
    <x v="5"/>
    <x v="5"/>
    <n v="25"/>
    <s v="Y"/>
    <s v="N"/>
    <n v="11.6"/>
    <n v="18.399999999999999"/>
    <n v="8"/>
    <n v="0"/>
    <n v="121221.455"/>
    <n v="26.006880500000001"/>
    <n v="3152591.8942211275"/>
  </r>
  <r>
    <d v="2020-06-16T00:00:00"/>
    <s v="Tuesday"/>
    <x v="5"/>
    <x v="5"/>
    <n v="25"/>
    <s v="Y"/>
    <s v="N"/>
    <n v="13"/>
    <n v="17.899999999999999"/>
    <n v="6.7"/>
    <n v="0"/>
    <n v="124473.67"/>
    <n v="34.230911220000003"/>
    <n v="4260847.1469975775"/>
  </r>
  <r>
    <d v="2020-06-17T00:00:00"/>
    <s v="Wednesday"/>
    <x v="5"/>
    <x v="5"/>
    <n v="25"/>
    <s v="Y"/>
    <s v="N"/>
    <n v="10.199999999999999"/>
    <n v="14.6"/>
    <n v="8.5"/>
    <n v="0.4"/>
    <n v="133969.69"/>
    <n v="66.78362319"/>
    <n v="8946981.2958411109"/>
  </r>
  <r>
    <d v="2020-06-18T00:00:00"/>
    <s v="Thursday"/>
    <x v="5"/>
    <x v="5"/>
    <n v="25"/>
    <s v="Y"/>
    <s v="N"/>
    <n v="4.5999999999999996"/>
    <n v="16.899999999999999"/>
    <n v="9.1"/>
    <n v="0"/>
    <n v="130437.325"/>
    <n v="35.142928869999999"/>
    <n v="4583949.6344680721"/>
  </r>
  <r>
    <d v="2020-06-19T00:00:00"/>
    <s v="Friday"/>
    <x v="5"/>
    <x v="5"/>
    <n v="25"/>
    <s v="Y"/>
    <s v="N"/>
    <n v="6.4"/>
    <n v="17.8"/>
    <n v="8.6"/>
    <n v="0"/>
    <n v="120149.435"/>
    <n v="30.518706590000001"/>
    <n v="3666805.3537192768"/>
  </r>
  <r>
    <d v="2020-06-20T00:00:00"/>
    <s v="Saturday"/>
    <x v="5"/>
    <x v="5"/>
    <n v="25"/>
    <s v="Y"/>
    <s v="N"/>
    <n v="12.8"/>
    <n v="16.899999999999999"/>
    <n v="8.5"/>
    <n v="1.4"/>
    <n v="109644.69500000001"/>
    <n v="34.059332099999999"/>
    <n v="3734425.0800082097"/>
  </r>
  <r>
    <d v="2020-06-21T00:00:00"/>
    <s v="Sunday"/>
    <x v="5"/>
    <x v="5"/>
    <n v="26"/>
    <s v="Y"/>
    <s v="N"/>
    <n v="6.9"/>
    <n v="12"/>
    <n v="4.9000000000000004"/>
    <n v="0"/>
    <n v="121528.375"/>
    <n v="36.994378519999998"/>
    <n v="4495866.7056705048"/>
  </r>
  <r>
    <d v="2020-06-22T00:00:00"/>
    <s v="Monday"/>
    <x v="5"/>
    <x v="5"/>
    <n v="26"/>
    <s v="Y"/>
    <s v="N"/>
    <n v="8.1"/>
    <n v="13"/>
    <n v="5.5"/>
    <n v="0"/>
    <n v="136373.435"/>
    <n v="45.896190480000001"/>
    <n v="6259021.1491718991"/>
  </r>
  <r>
    <d v="2020-06-23T00:00:00"/>
    <s v="Tuesday"/>
    <x v="5"/>
    <x v="5"/>
    <n v="26"/>
    <s v="Y"/>
    <s v="N"/>
    <n v="9"/>
    <n v="14.4"/>
    <n v="8.4"/>
    <n v="2.2000000000000002"/>
    <n v="131904.745"/>
    <n v="48.986743169999997"/>
    <n v="6461583.8662193408"/>
  </r>
  <r>
    <d v="2020-06-24T00:00:00"/>
    <s v="Wednesday"/>
    <x v="5"/>
    <x v="5"/>
    <n v="26"/>
    <s v="Y"/>
    <s v="N"/>
    <n v="10.1"/>
    <n v="14.9"/>
    <n v="8"/>
    <n v="0.4"/>
    <n v="133100.905"/>
    <n v="56.721435829999997"/>
    <n v="7549674.4418724254"/>
  </r>
  <r>
    <d v="2020-06-25T00:00:00"/>
    <s v="Thursday"/>
    <x v="5"/>
    <x v="5"/>
    <n v="26"/>
    <s v="Y"/>
    <s v="N"/>
    <n v="10.199999999999999"/>
    <n v="15.9"/>
    <n v="5"/>
    <n v="0"/>
    <n v="131466.23999999999"/>
    <n v="39.910040360000004"/>
    <n v="5246822.9443774465"/>
  </r>
  <r>
    <d v="2020-06-26T00:00:00"/>
    <s v="Friday"/>
    <x v="5"/>
    <x v="5"/>
    <n v="26"/>
    <s v="N"/>
    <s v="N"/>
    <n v="7.9"/>
    <n v="13.8"/>
    <n v="8.8000000000000007"/>
    <n v="1.2"/>
    <n v="136872.56"/>
    <n v="55.536961150000003"/>
    <n v="7601486.0472210441"/>
  </r>
  <r>
    <d v="2020-06-27T00:00:00"/>
    <s v="Saturday"/>
    <x v="5"/>
    <x v="5"/>
    <n v="26"/>
    <s v="N"/>
    <s v="N"/>
    <n v="6.2"/>
    <n v="13.1"/>
    <n v="7.9"/>
    <n v="0"/>
    <n v="126938.54"/>
    <n v="48.303282799999998"/>
    <n v="6131548.1958391117"/>
  </r>
  <r>
    <d v="2020-06-28T00:00:00"/>
    <s v="Sunday"/>
    <x v="5"/>
    <x v="5"/>
    <n v="27"/>
    <s v="N"/>
    <s v="N"/>
    <n v="1.7"/>
    <n v="12.5"/>
    <n v="9.3000000000000007"/>
    <n v="0.2"/>
    <n v="125830.75"/>
    <n v="49.198760270000001"/>
    <n v="6190716.9038443025"/>
  </r>
  <r>
    <d v="2020-06-29T00:00:00"/>
    <s v="Monday"/>
    <x v="5"/>
    <x v="5"/>
    <n v="27"/>
    <s v="N"/>
    <s v="N"/>
    <n v="2.2000000000000002"/>
    <n v="15.4"/>
    <n v="9.3000000000000007"/>
    <n v="0"/>
    <n v="141431.99"/>
    <n v="42.724552449999997"/>
    <n v="6042618.4748628745"/>
  </r>
  <r>
    <d v="2020-06-30T00:00:00"/>
    <s v="Tuesday"/>
    <x v="5"/>
    <x v="5"/>
    <n v="27"/>
    <s v="N"/>
    <s v="N"/>
    <n v="3"/>
    <n v="15.2"/>
    <n v="7.7"/>
    <n v="0"/>
    <n v="137644.86499999999"/>
    <n v="32.463374850000001"/>
    <n v="4468416.8486726452"/>
  </r>
  <r>
    <d v="2020-07-01T00:00:00"/>
    <s v="Wednesday"/>
    <x v="6"/>
    <x v="5"/>
    <n v="27"/>
    <s v="N"/>
    <s v="N"/>
    <n v="9.8000000000000007"/>
    <n v="17.399999999999999"/>
    <n v="9.1"/>
    <n v="0"/>
    <n v="126614.72"/>
    <n v="33.15843237"/>
    <n v="4198345.6301664868"/>
  </r>
  <r>
    <d v="2020-07-02T00:00:00"/>
    <s v="Thursday"/>
    <x v="6"/>
    <x v="5"/>
    <n v="27"/>
    <s v="N"/>
    <s v="N"/>
    <n v="10.199999999999999"/>
    <n v="15.1"/>
    <n v="7.3"/>
    <n v="1.2"/>
    <n v="131372.71"/>
    <n v="37.366426310000001"/>
    <n v="4908928.6873599999"/>
  </r>
  <r>
    <d v="2020-07-03T00:00:00"/>
    <s v="Friday"/>
    <x v="6"/>
    <x v="5"/>
    <n v="27"/>
    <s v="N"/>
    <s v="N"/>
    <n v="7.7"/>
    <n v="10.3"/>
    <n v="4.0999999999999996"/>
    <n v="0"/>
    <n v="143010.26999999999"/>
    <n v="43.512020370000002"/>
    <n v="6222665.7813591994"/>
  </r>
  <r>
    <d v="2020-07-04T00:00:00"/>
    <s v="Saturday"/>
    <x v="6"/>
    <x v="5"/>
    <n v="27"/>
    <s v="N"/>
    <s v="N"/>
    <n v="6.5"/>
    <n v="14.5"/>
    <n v="5.7"/>
    <n v="7.8"/>
    <n v="125400.27"/>
    <n v="50.026100579999998"/>
    <n v="6273286.5197791569"/>
  </r>
  <r>
    <d v="2020-07-05T00:00:00"/>
    <s v="Sunday"/>
    <x v="6"/>
    <x v="5"/>
    <n v="28"/>
    <s v="N"/>
    <s v="N"/>
    <n v="8.9"/>
    <n v="12.5"/>
    <n v="6.5"/>
    <n v="4.5999999999999996"/>
    <n v="118507.76"/>
    <n v="50.787712599999999"/>
    <n v="6018738.0557497758"/>
  </r>
  <r>
    <d v="2020-07-06T00:00:00"/>
    <s v="Monday"/>
    <x v="6"/>
    <x v="5"/>
    <n v="28"/>
    <s v="N"/>
    <s v="N"/>
    <n v="8.1"/>
    <n v="13.1"/>
    <n v="5.8"/>
    <n v="1"/>
    <n v="136255.33499999999"/>
    <n v="75.960622720000003"/>
    <n v="10350040.095522212"/>
  </r>
  <r>
    <d v="2020-07-07T00:00:00"/>
    <s v="Tuesday"/>
    <x v="6"/>
    <x v="5"/>
    <n v="28"/>
    <s v="N"/>
    <s v="N"/>
    <n v="8.9"/>
    <n v="11.8"/>
    <n v="4.8"/>
    <n v="1.4"/>
    <n v="140264.51999999999"/>
    <n v="88.336242659999996"/>
    <n v="12390440.675308421"/>
  </r>
  <r>
    <d v="2020-07-08T00:00:00"/>
    <s v="Wednesday"/>
    <x v="6"/>
    <x v="5"/>
    <n v="28"/>
    <s v="N"/>
    <s v="N"/>
    <n v="4.9000000000000004"/>
    <n v="15.7"/>
    <n v="9.4"/>
    <n v="0"/>
    <n v="138627.10999999999"/>
    <n v="80.388196890000003"/>
    <n v="11143983.412971687"/>
  </r>
  <r>
    <d v="2020-07-09T00:00:00"/>
    <s v="Thursday"/>
    <x v="6"/>
    <x v="5"/>
    <n v="28"/>
    <s v="N"/>
    <s v="N"/>
    <n v="5.7"/>
    <n v="17.2"/>
    <n v="8.5"/>
    <n v="0"/>
    <n v="135266.16500000001"/>
    <n v="70.716279909999997"/>
    <n v="9565519.9864922445"/>
  </r>
  <r>
    <d v="2020-07-10T00:00:00"/>
    <s v="Friday"/>
    <x v="6"/>
    <x v="5"/>
    <n v="28"/>
    <s v="N"/>
    <s v="N"/>
    <n v="6.4"/>
    <n v="16.899999999999999"/>
    <n v="7.9"/>
    <n v="0"/>
    <n v="134041.23000000001"/>
    <n v="67.739880499999998"/>
    <n v="9079936.9022730161"/>
  </r>
  <r>
    <d v="2020-07-11T00:00:00"/>
    <s v="Saturday"/>
    <x v="6"/>
    <x v="5"/>
    <n v="28"/>
    <s v="N"/>
    <s v="N"/>
    <n v="7.3"/>
    <n v="11.4"/>
    <n v="3.3"/>
    <n v="0"/>
    <n v="130088.95"/>
    <n v="81.929884130000005"/>
    <n v="10658172.600093365"/>
  </r>
  <r>
    <d v="2020-07-12T00:00:00"/>
    <s v="Sunday"/>
    <x v="6"/>
    <x v="5"/>
    <n v="29"/>
    <s v="N"/>
    <s v="N"/>
    <n v="9"/>
    <n v="14.2"/>
    <n v="8.3000000000000007"/>
    <n v="6.8"/>
    <n v="118837.05"/>
    <n v="61.719482409999998"/>
    <n v="7334561.2171312906"/>
  </r>
  <r>
    <d v="2020-07-13T00:00:00"/>
    <s v="Monday"/>
    <x v="6"/>
    <x v="5"/>
    <n v="29"/>
    <s v="N"/>
    <s v="N"/>
    <n v="8.6999999999999993"/>
    <n v="15.1"/>
    <n v="7.4"/>
    <n v="3.4"/>
    <n v="130119.41"/>
    <n v="61.123170360000003"/>
    <n v="7953310.864572688"/>
  </r>
  <r>
    <d v="2020-07-14T00:00:00"/>
    <s v="Tuesday"/>
    <x v="6"/>
    <x v="5"/>
    <n v="29"/>
    <s v="Y"/>
    <s v="N"/>
    <n v="7.7"/>
    <n v="14.2"/>
    <n v="7.6"/>
    <n v="0"/>
    <n v="133668.935"/>
    <n v="61.112336169999999"/>
    <n v="8168820.8912058789"/>
  </r>
  <r>
    <d v="2020-07-15T00:00:00"/>
    <s v="Wednesday"/>
    <x v="6"/>
    <x v="5"/>
    <n v="29"/>
    <s v="Y"/>
    <s v="N"/>
    <n v="6.2"/>
    <n v="14.7"/>
    <n v="9.4"/>
    <n v="0.2"/>
    <n v="135296.79999999999"/>
    <n v="68.569810079999996"/>
    <n v="9277275.8804317433"/>
  </r>
  <r>
    <d v="2020-07-16T00:00:00"/>
    <s v="Thursday"/>
    <x v="6"/>
    <x v="5"/>
    <n v="29"/>
    <s v="Y"/>
    <s v="N"/>
    <n v="4.2"/>
    <n v="11.5"/>
    <n v="8.6999999999999993"/>
    <n v="0"/>
    <n v="143158.89000000001"/>
    <n v="86.658216449999998"/>
    <n v="12405894.076361742"/>
  </r>
  <r>
    <d v="2020-07-17T00:00:00"/>
    <s v="Friday"/>
    <x v="6"/>
    <x v="5"/>
    <n v="29"/>
    <s v="Y"/>
    <s v="N"/>
    <n v="3.1"/>
    <n v="12.8"/>
    <n v="7.4"/>
    <n v="0"/>
    <n v="143109.35500000001"/>
    <n v="73.815508410000007"/>
    <n v="10563689.797552178"/>
  </r>
  <r>
    <d v="2020-07-18T00:00:00"/>
    <s v="Saturday"/>
    <x v="6"/>
    <x v="5"/>
    <n v="29"/>
    <s v="Y"/>
    <s v="N"/>
    <n v="4"/>
    <n v="12.5"/>
    <n v="8.3000000000000007"/>
    <n v="0"/>
    <n v="125303.88499999999"/>
    <n v="43.53431853"/>
    <n v="5455019.2426364888"/>
  </r>
  <r>
    <d v="2020-07-19T00:00:00"/>
    <s v="Sunday"/>
    <x v="6"/>
    <x v="5"/>
    <n v="30"/>
    <s v="Y"/>
    <s v="N"/>
    <n v="8.1999999999999993"/>
    <n v="15.3"/>
    <n v="7.6"/>
    <n v="0"/>
    <n v="114065.32"/>
    <n v="31.208767980000001"/>
    <n v="3559838.1064444538"/>
  </r>
  <r>
    <d v="2020-07-20T00:00:00"/>
    <s v="Monday"/>
    <x v="6"/>
    <x v="5"/>
    <n v="30"/>
    <s v="Y"/>
    <s v="N"/>
    <n v="7.6"/>
    <n v="13.8"/>
    <n v="8.1999999999999993"/>
    <n v="0.6"/>
    <n v="132894.41"/>
    <n v="58.020119719999997"/>
    <n v="7710549.5783187654"/>
  </r>
  <r>
    <d v="2020-07-21T00:00:00"/>
    <s v="Tuesday"/>
    <x v="6"/>
    <x v="5"/>
    <n v="30"/>
    <s v="Y"/>
    <s v="N"/>
    <n v="7.2"/>
    <n v="12.9"/>
    <n v="8.1"/>
    <n v="0.4"/>
    <n v="140086.10500000001"/>
    <n v="95.137779660000007"/>
    <n v="13327480.990917627"/>
  </r>
  <r>
    <d v="2020-07-22T00:00:00"/>
    <s v="Wednesday"/>
    <x v="6"/>
    <x v="5"/>
    <n v="30"/>
    <s v="Y"/>
    <s v="N"/>
    <n v="8.1"/>
    <n v="13.3"/>
    <n v="8.4"/>
    <n v="0"/>
    <n v="138666.10500000001"/>
    <n v="93.875030289999998"/>
    <n v="13017284.807071321"/>
  </r>
  <r>
    <d v="2020-07-23T00:00:00"/>
    <s v="Thursday"/>
    <x v="6"/>
    <x v="5"/>
    <n v="30"/>
    <s v="Y"/>
    <s v="N"/>
    <n v="8.1"/>
    <n v="12"/>
    <n v="7.5"/>
    <n v="2.2000000000000002"/>
    <n v="142476.36499999999"/>
    <n v="103.9160215"/>
    <n v="14805577.008581847"/>
  </r>
  <r>
    <d v="2020-07-24T00:00:00"/>
    <s v="Friday"/>
    <x v="6"/>
    <x v="5"/>
    <n v="30"/>
    <s v="Y"/>
    <s v="N"/>
    <n v="6.1"/>
    <n v="13.5"/>
    <n v="10.5"/>
    <n v="0"/>
    <n v="133822.70000000001"/>
    <n v="61.449140040000003"/>
    <n v="8223289.8328309087"/>
  </r>
  <r>
    <d v="2020-07-25T00:00:00"/>
    <s v="Saturday"/>
    <x v="6"/>
    <x v="5"/>
    <n v="30"/>
    <s v="Y"/>
    <s v="N"/>
    <n v="4.3"/>
    <n v="12.2"/>
    <n v="9.6"/>
    <n v="0"/>
    <n v="128417.22"/>
    <n v="72.083011600000006"/>
    <n v="9256699.9588997532"/>
  </r>
  <r>
    <d v="2020-07-26T00:00:00"/>
    <s v="Sunday"/>
    <x v="6"/>
    <x v="5"/>
    <n v="31"/>
    <s v="Y"/>
    <s v="N"/>
    <n v="5"/>
    <n v="12.8"/>
    <n v="7.2"/>
    <n v="0"/>
    <n v="123014.55499999999"/>
    <n v="69.922829460000003"/>
    <n v="8601525.7503627893"/>
  </r>
  <r>
    <d v="2020-07-27T00:00:00"/>
    <s v="Monday"/>
    <x v="6"/>
    <x v="5"/>
    <n v="31"/>
    <s v="Y"/>
    <s v="N"/>
    <n v="7.4"/>
    <n v="13.5"/>
    <n v="7.3"/>
    <n v="0"/>
    <n v="132571.32999999999"/>
    <n v="59.486426420000001"/>
    <n v="7886194.6674465379"/>
  </r>
  <r>
    <d v="2020-07-28T00:00:00"/>
    <s v="Tuesday"/>
    <x v="6"/>
    <x v="5"/>
    <n v="31"/>
    <s v="Y"/>
    <s v="N"/>
    <n v="9.6"/>
    <n v="15.6"/>
    <n v="8"/>
    <n v="0.4"/>
    <n v="132720.39499999999"/>
    <n v="59.044778479999998"/>
    <n v="7836446.3225530991"/>
  </r>
  <r>
    <d v="2020-07-29T00:00:00"/>
    <s v="Wednesday"/>
    <x v="6"/>
    <x v="5"/>
    <n v="31"/>
    <s v="Y"/>
    <s v="N"/>
    <n v="8.6"/>
    <n v="16.3"/>
    <n v="9"/>
    <n v="0"/>
    <n v="130547.735"/>
    <n v="67.529831630000004"/>
    <n v="8815866.5642278586"/>
  </r>
  <r>
    <d v="2020-07-30T00:00:00"/>
    <s v="Thursday"/>
    <x v="6"/>
    <x v="5"/>
    <n v="31"/>
    <s v="Y"/>
    <s v="N"/>
    <n v="8"/>
    <n v="14.2"/>
    <n v="11.3"/>
    <n v="0"/>
    <n v="132583.64000000001"/>
    <n v="63.223218019999997"/>
    <n v="8382364.3776051933"/>
  </r>
  <r>
    <d v="2020-07-31T00:00:00"/>
    <s v="Friday"/>
    <x v="6"/>
    <x v="5"/>
    <n v="31"/>
    <s v="Y"/>
    <s v="N"/>
    <n v="3.4"/>
    <n v="17.100000000000001"/>
    <n v="11.3"/>
    <n v="0"/>
    <n v="132105.75"/>
    <n v="73.082276160000006"/>
    <n v="9654588.9038239215"/>
  </r>
  <r>
    <d v="2020-08-01T00:00:00"/>
    <s v="Saturday"/>
    <x v="7"/>
    <x v="5"/>
    <n v="31"/>
    <s v="Y"/>
    <s v="N"/>
    <n v="5.7"/>
    <n v="16.399999999999999"/>
    <n v="11.1"/>
    <n v="0"/>
    <n v="111590.65"/>
    <n v="47.91589475"/>
    <n v="5346965.8404840874"/>
  </r>
  <r>
    <d v="2020-08-02T00:00:00"/>
    <s v="Sunday"/>
    <x v="7"/>
    <x v="5"/>
    <n v="32"/>
    <s v="Y"/>
    <s v="N"/>
    <n v="9"/>
    <n v="18.2"/>
    <n v="11.7"/>
    <n v="0"/>
    <n v="109935.33500000001"/>
    <n v="50.247956979999998"/>
    <n v="5524025.9836618882"/>
  </r>
  <r>
    <d v="2020-08-03T00:00:00"/>
    <s v="Monday"/>
    <x v="7"/>
    <x v="5"/>
    <n v="32"/>
    <s v="Y"/>
    <s v="N"/>
    <n v="7.5"/>
    <n v="16"/>
    <n v="10.199999999999999"/>
    <n v="0"/>
    <n v="127930.355"/>
    <n v="47.688971700000003"/>
    <n v="6100867.0791659541"/>
  </r>
  <r>
    <d v="2020-08-04T00:00:00"/>
    <s v="Tuesday"/>
    <x v="7"/>
    <x v="5"/>
    <n v="32"/>
    <s v="N"/>
    <s v="N"/>
    <n v="5.0999999999999996"/>
    <n v="10.5"/>
    <n v="10"/>
    <n v="1.2"/>
    <n v="140042.14499999999"/>
    <n v="49.18959504"/>
    <n v="6888616.40108296"/>
  </r>
  <r>
    <d v="2020-08-05T00:00:00"/>
    <s v="Wednesday"/>
    <x v="7"/>
    <x v="5"/>
    <n v="32"/>
    <s v="N"/>
    <s v="N"/>
    <n v="4.7"/>
    <n v="11.3"/>
    <n v="9.6"/>
    <n v="5.8"/>
    <n v="140205.29500000001"/>
    <n v="55.464714379999997"/>
    <n v="7776446.641738642"/>
  </r>
  <r>
    <d v="2020-08-06T00:00:00"/>
    <s v="Thursday"/>
    <x v="7"/>
    <x v="5"/>
    <n v="32"/>
    <s v="N"/>
    <s v="N"/>
    <n v="5.5"/>
    <n v="12.8"/>
    <n v="10.8"/>
    <n v="0.8"/>
    <n v="140835.17499999999"/>
    <n v="69.433709239999999"/>
    <n v="9778708.5917145163"/>
  </r>
  <r>
    <d v="2020-08-07T00:00:00"/>
    <s v="Friday"/>
    <x v="7"/>
    <x v="5"/>
    <n v="32"/>
    <s v="N"/>
    <s v="N"/>
    <n v="3.3"/>
    <n v="12.7"/>
    <n v="5.8"/>
    <n v="0"/>
    <n v="144062.60999999999"/>
    <n v="60.119431980000002"/>
    <n v="8660962.2827562671"/>
  </r>
  <r>
    <d v="2020-08-08T00:00:00"/>
    <s v="Saturday"/>
    <x v="7"/>
    <x v="5"/>
    <n v="32"/>
    <s v="N"/>
    <s v="N"/>
    <n v="4.7"/>
    <n v="14.9"/>
    <n v="7.2"/>
    <n v="6.8"/>
    <n v="121119.265"/>
    <n v="53.518660969999999"/>
    <n v="6482140.8804705869"/>
  </r>
  <r>
    <d v="2020-08-09T00:00:00"/>
    <s v="Sunday"/>
    <x v="7"/>
    <x v="5"/>
    <n v="33"/>
    <s v="N"/>
    <s v="N"/>
    <n v="8.9"/>
    <n v="15.8"/>
    <n v="10.199999999999999"/>
    <n v="0.2"/>
    <n v="111165.955"/>
    <n v="45.522171190000002"/>
    <n v="5060515.6340098372"/>
  </r>
  <r>
    <d v="2020-08-10T00:00:00"/>
    <s v="Monday"/>
    <x v="7"/>
    <x v="5"/>
    <n v="33"/>
    <s v="N"/>
    <s v="N"/>
    <n v="5.7"/>
    <n v="14.8"/>
    <n v="12.7"/>
    <n v="0"/>
    <n v="125959.75"/>
    <n v="53.420434520000001"/>
    <n v="6728824.5770305702"/>
  </r>
  <r>
    <d v="2020-08-11T00:00:00"/>
    <s v="Tuesday"/>
    <x v="7"/>
    <x v="5"/>
    <n v="33"/>
    <s v="N"/>
    <s v="N"/>
    <n v="4.3"/>
    <n v="15.8"/>
    <n v="10.3"/>
    <n v="0"/>
    <n v="130141.22500000001"/>
    <n v="42.328651729999997"/>
    <n v="5508702.5887405695"/>
  </r>
  <r>
    <d v="2020-08-12T00:00:00"/>
    <s v="Wednesday"/>
    <x v="7"/>
    <x v="5"/>
    <n v="33"/>
    <s v="N"/>
    <s v="N"/>
    <n v="9.4"/>
    <n v="15.9"/>
    <n v="10"/>
    <n v="0.8"/>
    <n v="127945.31"/>
    <n v="58.629007379999997"/>
    <n v="7501306.524226387"/>
  </r>
  <r>
    <d v="2020-08-13T00:00:00"/>
    <s v="Thursday"/>
    <x v="7"/>
    <x v="5"/>
    <n v="33"/>
    <s v="N"/>
    <s v="N"/>
    <n v="11.4"/>
    <n v="18.100000000000001"/>
    <n v="11"/>
    <n v="1.2"/>
    <n v="121914.44"/>
    <n v="52.320157879999996"/>
    <n v="6378582.7486517867"/>
  </r>
  <r>
    <d v="2020-08-14T00:00:00"/>
    <s v="Friday"/>
    <x v="7"/>
    <x v="5"/>
    <n v="33"/>
    <s v="N"/>
    <s v="N"/>
    <n v="10.7"/>
    <n v="18.100000000000001"/>
    <n v="7"/>
    <n v="0.8"/>
    <n v="124640.09"/>
    <n v="69.84183616"/>
    <n v="8705092.7447476536"/>
  </r>
  <r>
    <d v="2020-08-15T00:00:00"/>
    <s v="Saturday"/>
    <x v="7"/>
    <x v="5"/>
    <n v="33"/>
    <s v="N"/>
    <s v="N"/>
    <n v="7.4"/>
    <n v="14.9"/>
    <n v="13"/>
    <n v="2.8"/>
    <n v="113755.18"/>
    <n v="52.515043290000001"/>
    <n v="5973858.2021617424"/>
  </r>
  <r>
    <d v="2020-08-16T00:00:00"/>
    <s v="Sunday"/>
    <x v="7"/>
    <x v="5"/>
    <n v="34"/>
    <s v="N"/>
    <s v="N"/>
    <n v="10.7"/>
    <n v="15"/>
    <n v="9.9"/>
    <n v="0.4"/>
    <n v="111034.745"/>
    <n v="58.425198999999999"/>
    <n v="6487227.072539255"/>
  </r>
  <r>
    <d v="2020-08-17T00:00:00"/>
    <s v="Monday"/>
    <x v="7"/>
    <x v="5"/>
    <n v="34"/>
    <s v="N"/>
    <s v="N"/>
    <n v="9.5"/>
    <n v="16.3"/>
    <n v="10.4"/>
    <n v="0"/>
    <n v="121520.57"/>
    <n v="60.710572059999997"/>
    <n v="7377583.3217572747"/>
  </r>
  <r>
    <d v="2020-08-18T00:00:00"/>
    <s v="Tuesday"/>
    <x v="7"/>
    <x v="5"/>
    <n v="34"/>
    <s v="N"/>
    <s v="N"/>
    <n v="10"/>
    <n v="17.2"/>
    <n v="11.2"/>
    <n v="0.2"/>
    <n v="119321.855"/>
    <n v="44.024165019999998"/>
    <n v="5253045.0350125115"/>
  </r>
  <r>
    <d v="2020-08-19T00:00:00"/>
    <s v="Wednesday"/>
    <x v="7"/>
    <x v="5"/>
    <n v="34"/>
    <s v="N"/>
    <s v="N"/>
    <n v="9.6999999999999993"/>
    <n v="12.7"/>
    <n v="7.9"/>
    <n v="1.2"/>
    <n v="129884.75"/>
    <n v="62.123207630000003"/>
    <n v="8068857.2922206428"/>
  </r>
  <r>
    <d v="2020-08-20T00:00:00"/>
    <s v="Thursday"/>
    <x v="7"/>
    <x v="5"/>
    <n v="34"/>
    <s v="N"/>
    <s v="N"/>
    <n v="9.6"/>
    <n v="15.7"/>
    <n v="9.6"/>
    <n v="3.8"/>
    <n v="123490.855"/>
    <n v="54.113552679999998"/>
    <n v="6682528.8875407409"/>
  </r>
  <r>
    <d v="2020-08-21T00:00:00"/>
    <s v="Friday"/>
    <x v="7"/>
    <x v="5"/>
    <n v="34"/>
    <s v="N"/>
    <s v="N"/>
    <n v="8.5"/>
    <n v="14.1"/>
    <n v="12.2"/>
    <n v="0.4"/>
    <n v="125707.04"/>
    <n v="48.508304879999997"/>
    <n v="6097835.4218823547"/>
  </r>
  <r>
    <d v="2020-08-22T00:00:00"/>
    <s v="Saturday"/>
    <x v="7"/>
    <x v="5"/>
    <n v="34"/>
    <s v="N"/>
    <s v="N"/>
    <n v="5.8"/>
    <n v="11.1"/>
    <n v="3.8"/>
    <n v="4.4000000000000004"/>
    <n v="127131.37"/>
    <n v="56.065490250000003"/>
    <n v="7127682.5852041431"/>
  </r>
  <r>
    <d v="2020-08-23T00:00:00"/>
    <s v="Sunday"/>
    <x v="7"/>
    <x v="5"/>
    <n v="35"/>
    <s v="N"/>
    <s v="N"/>
    <n v="6.8"/>
    <n v="11.5"/>
    <n v="8.6"/>
    <n v="25.6"/>
    <n v="117125.065"/>
    <n v="53.937950839999999"/>
    <n v="6317485.9981018044"/>
  </r>
  <r>
    <d v="2020-08-24T00:00:00"/>
    <s v="Monday"/>
    <x v="7"/>
    <x v="5"/>
    <n v="35"/>
    <s v="N"/>
    <s v="N"/>
    <n v="6.3"/>
    <n v="12.4"/>
    <n v="12.8"/>
    <n v="2.8"/>
    <n v="134984.79"/>
    <n v="134.48842210000001"/>
    <n v="18153891.414599862"/>
  </r>
  <r>
    <d v="2020-08-25T00:00:00"/>
    <s v="Tuesday"/>
    <x v="7"/>
    <x v="5"/>
    <n v="35"/>
    <s v="N"/>
    <s v="N"/>
    <n v="3.6"/>
    <n v="13"/>
    <n v="11.2"/>
    <n v="0"/>
    <n v="138437.85500000001"/>
    <n v="82.744212959999999"/>
    <n v="11454931.355845602"/>
  </r>
  <r>
    <d v="2020-08-26T00:00:00"/>
    <s v="Wednesday"/>
    <x v="7"/>
    <x v="5"/>
    <n v="35"/>
    <s v="N"/>
    <s v="N"/>
    <n v="6.1"/>
    <n v="14.5"/>
    <n v="12.8"/>
    <n v="0"/>
    <n v="129322.31"/>
    <n v="90.666887799999998"/>
    <n v="11725251.370806817"/>
  </r>
  <r>
    <d v="2020-08-27T00:00:00"/>
    <s v="Thursday"/>
    <x v="7"/>
    <x v="5"/>
    <n v="35"/>
    <s v="N"/>
    <s v="N"/>
    <n v="8.8000000000000007"/>
    <n v="20.7"/>
    <n v="13.1"/>
    <n v="0"/>
    <n v="119044.425"/>
    <n v="45.564373940000003"/>
    <n v="5424184.6961722849"/>
  </r>
  <r>
    <d v="2020-08-28T00:00:00"/>
    <s v="Friday"/>
    <x v="7"/>
    <x v="5"/>
    <n v="35"/>
    <s v="N"/>
    <s v="N"/>
    <n v="8.5"/>
    <n v="17.600000000000001"/>
    <n v="15.1"/>
    <n v="1.4"/>
    <n v="118809.08"/>
    <n v="61.608847650000001"/>
    <n v="7319690.509156662"/>
  </r>
  <r>
    <d v="2020-08-29T00:00:00"/>
    <s v="Saturday"/>
    <x v="7"/>
    <x v="5"/>
    <n v="35"/>
    <s v="N"/>
    <s v="N"/>
    <n v="9.1999999999999993"/>
    <n v="19.3"/>
    <n v="15.6"/>
    <n v="0"/>
    <n v="100166.88499999999"/>
    <n v="15.292241880000001"/>
    <n v="1531776.2337861438"/>
  </r>
  <r>
    <d v="2020-08-30T00:00:00"/>
    <s v="Sunday"/>
    <x v="7"/>
    <x v="5"/>
    <n v="36"/>
    <s v="N"/>
    <s v="N"/>
    <n v="12"/>
    <n v="19.8"/>
    <n v="9"/>
    <n v="0"/>
    <n v="98917.175000000003"/>
    <n v="9.4210185309999996"/>
    <n v="931900.53870916995"/>
  </r>
  <r>
    <d v="2020-08-31T00:00:00"/>
    <s v="Monday"/>
    <x v="7"/>
    <x v="5"/>
    <n v="36"/>
    <s v="N"/>
    <s v="N"/>
    <n v="6.9"/>
    <n v="12.5"/>
    <n v="13.5"/>
    <n v="1"/>
    <n v="121605.395"/>
    <n v="58.552628499999997"/>
    <n v="7120315.5170307579"/>
  </r>
  <r>
    <d v="2020-09-01T00:00:00"/>
    <s v="Tuesday"/>
    <x v="8"/>
    <x v="5"/>
    <n v="36"/>
    <s v="N"/>
    <s v="N"/>
    <n v="6.6"/>
    <n v="15.7"/>
    <n v="15.9"/>
    <n v="0"/>
    <n v="119645.18"/>
    <n v="52.281624639999997"/>
    <n v="6255244.3907452347"/>
  </r>
  <r>
    <d v="2020-09-02T00:00:00"/>
    <s v="Wednesday"/>
    <x v="8"/>
    <x v="5"/>
    <n v="36"/>
    <s v="N"/>
    <s v="N"/>
    <n v="8.6"/>
    <n v="22"/>
    <n v="12.1"/>
    <n v="0"/>
    <n v="113547.67"/>
    <n v="31.7696948"/>
    <n v="3607374.8211511159"/>
  </r>
  <r>
    <d v="2020-09-03T00:00:00"/>
    <s v="Thursday"/>
    <x v="8"/>
    <x v="5"/>
    <n v="36"/>
    <s v="N"/>
    <s v="N"/>
    <n v="12.9"/>
    <n v="19.899999999999999"/>
    <n v="13.5"/>
    <n v="0"/>
    <n v="109327.46"/>
    <n v="25.567114289999999"/>
    <n v="2795187.6648554034"/>
  </r>
  <r>
    <d v="2020-09-04T00:00:00"/>
    <s v="Friday"/>
    <x v="8"/>
    <x v="5"/>
    <n v="36"/>
    <s v="N"/>
    <s v="N"/>
    <n v="9"/>
    <n v="17.3"/>
    <n v="12.7"/>
    <n v="0"/>
    <n v="114865.645"/>
    <n v="37.042569159999999"/>
    <n v="4254918.5990205081"/>
  </r>
  <r>
    <d v="2020-09-05T00:00:00"/>
    <s v="Saturday"/>
    <x v="8"/>
    <x v="5"/>
    <n v="36"/>
    <s v="N"/>
    <s v="N"/>
    <n v="9.6999999999999993"/>
    <n v="16.600000000000001"/>
    <n v="15"/>
    <n v="0.2"/>
    <n v="105534.01"/>
    <n v="49.738453800000002"/>
    <n v="5249098.4807137381"/>
  </r>
  <r>
    <d v="2020-09-06T00:00:00"/>
    <s v="Sunday"/>
    <x v="8"/>
    <x v="5"/>
    <n v="37"/>
    <s v="N"/>
    <s v="N"/>
    <n v="6.9"/>
    <n v="19.2"/>
    <n v="16.899999999999999"/>
    <n v="0.2"/>
    <n v="95865.14"/>
    <n v="26.51715961"/>
    <n v="2542071.2184149954"/>
  </r>
  <r>
    <d v="2020-09-07T00:00:00"/>
    <s v="Monday"/>
    <x v="8"/>
    <x v="5"/>
    <n v="37"/>
    <s v="N"/>
    <s v="N"/>
    <n v="8.8000000000000007"/>
    <n v="22.9"/>
    <n v="17.100000000000001"/>
    <n v="0"/>
    <n v="99778.2"/>
    <n v="18.907524120000001"/>
    <n v="1886558.7231501841"/>
  </r>
  <r>
    <d v="2020-09-08T00:00:00"/>
    <s v="Tuesday"/>
    <x v="8"/>
    <x v="5"/>
    <n v="37"/>
    <s v="N"/>
    <s v="N"/>
    <n v="16.600000000000001"/>
    <n v="19.899999999999999"/>
    <n v="4.8"/>
    <n v="0"/>
    <n v="112421.09"/>
    <n v="35.901955559999998"/>
    <n v="4036136.9771867599"/>
  </r>
  <r>
    <d v="2020-09-09T00:00:00"/>
    <s v="Wednesday"/>
    <x v="8"/>
    <x v="5"/>
    <n v="37"/>
    <s v="N"/>
    <s v="N"/>
    <n v="8.1"/>
    <n v="15.6"/>
    <n v="14.8"/>
    <n v="1"/>
    <n v="112140.47"/>
    <n v="37.015433659999999"/>
    <n v="4150928.1278862203"/>
  </r>
  <r>
    <d v="2020-09-10T00:00:00"/>
    <s v="Thursday"/>
    <x v="8"/>
    <x v="5"/>
    <n v="37"/>
    <s v="N"/>
    <s v="N"/>
    <n v="5.4"/>
    <n v="21.4"/>
    <n v="17.5"/>
    <n v="0"/>
    <n v="109328.33500000001"/>
    <n v="31.152816170000001"/>
    <n v="3405885.5224271771"/>
  </r>
  <r>
    <d v="2020-09-11T00:00:00"/>
    <s v="Friday"/>
    <x v="8"/>
    <x v="5"/>
    <n v="37"/>
    <s v="N"/>
    <s v="N"/>
    <n v="10.4"/>
    <n v="19.399999999999999"/>
    <n v="13.4"/>
    <n v="0"/>
    <n v="106643.05"/>
    <n v="22.38646877"/>
    <n v="2387361.3083625487"/>
  </r>
  <r>
    <d v="2020-09-12T00:00:00"/>
    <s v="Saturday"/>
    <x v="8"/>
    <x v="5"/>
    <n v="37"/>
    <s v="N"/>
    <s v="N"/>
    <n v="13.3"/>
    <n v="16"/>
    <n v="4"/>
    <n v="1.6"/>
    <n v="111644.6"/>
    <n v="34.264167829999998"/>
    <n v="3825409.3117132178"/>
  </r>
  <r>
    <d v="2020-09-13T00:00:00"/>
    <s v="Sunday"/>
    <x v="8"/>
    <x v="5"/>
    <n v="38"/>
    <s v="N"/>
    <s v="N"/>
    <n v="11.9"/>
    <n v="17.2"/>
    <n v="16.5"/>
    <n v="11.8"/>
    <n v="96225.91"/>
    <n v="28.327690329999999"/>
    <n v="2725857.7802024502"/>
  </r>
  <r>
    <d v="2020-09-14T00:00:00"/>
    <s v="Monday"/>
    <x v="8"/>
    <x v="5"/>
    <n v="38"/>
    <s v="N"/>
    <s v="N"/>
    <n v="11.1"/>
    <n v="16.600000000000001"/>
    <n v="18.100000000000001"/>
    <n v="0"/>
    <n v="107196.61"/>
    <n v="41.852128030000003"/>
    <n v="4486406.2461019782"/>
  </r>
  <r>
    <d v="2020-09-15T00:00:00"/>
    <s v="Tuesday"/>
    <x v="8"/>
    <x v="5"/>
    <n v="38"/>
    <s v="N"/>
    <s v="N"/>
    <n v="7.4"/>
    <n v="15.8"/>
    <n v="18.3"/>
    <n v="0"/>
    <n v="113008.77"/>
    <n v="44.305358050000002"/>
    <n v="5006894.0176400989"/>
  </r>
  <r>
    <d v="2020-09-16T00:00:00"/>
    <s v="Wednesday"/>
    <x v="8"/>
    <x v="5"/>
    <n v="38"/>
    <s v="N"/>
    <s v="N"/>
    <n v="7.1"/>
    <n v="22.8"/>
    <n v="17.399999999999999"/>
    <n v="0"/>
    <n v="110807.72"/>
    <n v="34.968412190000002"/>
    <n v="3874770.0267941072"/>
  </r>
  <r>
    <d v="2020-09-17T00:00:00"/>
    <s v="Thursday"/>
    <x v="8"/>
    <x v="5"/>
    <n v="38"/>
    <s v="N"/>
    <s v="N"/>
    <n v="11.8"/>
    <n v="15.5"/>
    <n v="9.4"/>
    <n v="0.8"/>
    <n v="115643.44"/>
    <n v="34.696676500000002"/>
    <n v="4012443.0270271604"/>
  </r>
  <r>
    <d v="2020-09-18T00:00:00"/>
    <s v="Friday"/>
    <x v="8"/>
    <x v="5"/>
    <n v="38"/>
    <s v="N"/>
    <s v="N"/>
    <n v="8.4"/>
    <n v="18.7"/>
    <n v="13.6"/>
    <n v="0"/>
    <n v="112335.7"/>
    <n v="40.837043459999997"/>
    <n v="4587457.8630095217"/>
  </r>
  <r>
    <d v="2020-09-19T00:00:00"/>
    <s v="Saturday"/>
    <x v="8"/>
    <x v="5"/>
    <n v="38"/>
    <s v="N"/>
    <s v="N"/>
    <n v="11.3"/>
    <n v="26.3"/>
    <n v="17.100000000000001"/>
    <n v="0"/>
    <n v="93384"/>
    <n v="24.265307830000001"/>
    <n v="2265991.5063967202"/>
  </r>
  <r>
    <d v="2020-09-20T00:00:00"/>
    <s v="Sunday"/>
    <x v="8"/>
    <x v="5"/>
    <n v="39"/>
    <s v="N"/>
    <s v="N"/>
    <n v="17.100000000000001"/>
    <n v="22"/>
    <n v="16.7"/>
    <n v="0"/>
    <n v="86891.23"/>
    <n v="23.051334789999999"/>
    <n v="2002958.8330448915"/>
  </r>
  <r>
    <d v="2020-09-21T00:00:00"/>
    <s v="Monday"/>
    <x v="8"/>
    <x v="5"/>
    <n v="39"/>
    <s v="N"/>
    <s v="N"/>
    <n v="16.600000000000001"/>
    <n v="19.8"/>
    <n v="13"/>
    <n v="0"/>
    <n v="100977.95"/>
    <n v="34.25364192"/>
    <n v="3458862.5411156639"/>
  </r>
  <r>
    <d v="2020-09-22T00:00:00"/>
    <s v="Tuesday"/>
    <x v="8"/>
    <x v="5"/>
    <n v="39"/>
    <s v="N"/>
    <s v="N"/>
    <n v="12.3"/>
    <n v="18.899999999999999"/>
    <n v="16.8"/>
    <n v="0"/>
    <n v="103200.64"/>
    <n v="25.925322789999999"/>
    <n v="2675509.9041345855"/>
  </r>
  <r>
    <d v="2020-09-23T00:00:00"/>
    <s v="Wednesday"/>
    <x v="8"/>
    <x v="5"/>
    <n v="39"/>
    <s v="N"/>
    <s v="N"/>
    <n v="10.6"/>
    <n v="15.1"/>
    <n v="12.3"/>
    <n v="0.2"/>
    <n v="112412.44500000001"/>
    <n v="34.211794570000002"/>
    <n v="3845831.4754514243"/>
  </r>
  <r>
    <d v="2020-09-24T00:00:00"/>
    <s v="Thursday"/>
    <x v="8"/>
    <x v="5"/>
    <n v="39"/>
    <s v="N"/>
    <s v="N"/>
    <n v="8.1999999999999993"/>
    <n v="15"/>
    <n v="13.9"/>
    <n v="1.6"/>
    <n v="117535.715"/>
    <n v="51.779356100000001"/>
    <n v="6085923.6414531115"/>
  </r>
  <r>
    <d v="2020-09-25T00:00:00"/>
    <s v="Friday"/>
    <x v="8"/>
    <x v="5"/>
    <n v="39"/>
    <s v="N"/>
    <s v="N"/>
    <n v="7.2"/>
    <n v="11.9"/>
    <n v="7.2"/>
    <n v="3.2"/>
    <n v="126354.68"/>
    <n v="53.429209659999998"/>
    <n v="6751030.6892422084"/>
  </r>
  <r>
    <d v="2020-09-26T00:00:00"/>
    <s v="Saturday"/>
    <x v="8"/>
    <x v="5"/>
    <n v="39"/>
    <s v="N"/>
    <s v="N"/>
    <n v="6.2"/>
    <n v="13.4"/>
    <n v="15"/>
    <n v="9.4"/>
    <n v="106694.965"/>
    <n v="33.444710110000003"/>
    <n v="3568382.1746215965"/>
  </r>
  <r>
    <d v="2020-09-27T00:00:00"/>
    <s v="Sunday"/>
    <x v="8"/>
    <x v="5"/>
    <n v="40"/>
    <s v="N"/>
    <s v="N"/>
    <n v="8.8000000000000007"/>
    <n v="13.4"/>
    <n v="20.9"/>
    <n v="3"/>
    <n v="101703.49"/>
    <n v="57.920028760000001"/>
    <n v="5890669.0657923725"/>
  </r>
  <r>
    <d v="2020-09-28T00:00:00"/>
    <s v="Monday"/>
    <x v="8"/>
    <x v="5"/>
    <n v="40"/>
    <s v="N"/>
    <s v="N"/>
    <n v="6.5"/>
    <n v="13.6"/>
    <n v="18.3"/>
    <n v="0"/>
    <n v="114651.14"/>
    <n v="59.74605347"/>
    <n v="6849953.1408364559"/>
  </r>
  <r>
    <d v="2020-09-29T00:00:00"/>
    <s v="Tuesday"/>
    <x v="8"/>
    <x v="5"/>
    <n v="40"/>
    <s v="N"/>
    <s v="N"/>
    <n v="4.3"/>
    <n v="21"/>
    <n v="18.399999999999999"/>
    <n v="0"/>
    <n v="112076.46"/>
    <n v="42.120177509999998"/>
    <n v="4720680.3898924142"/>
  </r>
  <r>
    <d v="2020-09-30T00:00:00"/>
    <s v="Wednesday"/>
    <x v="8"/>
    <x v="5"/>
    <n v="40"/>
    <s v="N"/>
    <s v="N"/>
    <n v="10.7"/>
    <n v="19.399999999999999"/>
    <n v="13"/>
    <n v="0.6"/>
    <n v="113620.21"/>
    <n v="38.05764052"/>
    <n v="4324117.1079869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1F9904-573C-4341-829F-879758DE89B0}" name="Year on Year Demand" cacheId="0"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11">
  <location ref="B4:I18"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chartFormats count="7">
    <chartFormat chart="10" format="0" series="1">
      <pivotArea type="data" outline="0" fieldPosition="0">
        <references count="2">
          <reference field="4294967294" count="1" selected="0">
            <x v="0"/>
          </reference>
          <reference field="3" count="1" selected="0">
            <x v="0"/>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2"/>
          </reference>
        </references>
      </pivotArea>
    </chartFormat>
    <chartFormat chart="10" format="3" series="1">
      <pivotArea type="data" outline="0" fieldPosition="0">
        <references count="2">
          <reference field="4294967294" count="1" selected="0">
            <x v="0"/>
          </reference>
          <reference field="3" count="1" selected="0">
            <x v="3"/>
          </reference>
        </references>
      </pivotArea>
    </chartFormat>
    <chartFormat chart="10" format="4" series="1">
      <pivotArea type="data" outline="0" fieldPosition="0">
        <references count="2">
          <reference field="4294967294" count="1" selected="0">
            <x v="0"/>
          </reference>
          <reference field="3" count="1" selected="0">
            <x v="4"/>
          </reference>
        </references>
      </pivotArea>
    </chartFormat>
    <chartFormat chart="10" format="5" series="1">
      <pivotArea type="data" outline="0" fieldPosition="0">
        <references count="2">
          <reference field="4294967294" count="1" selected="0">
            <x v="0"/>
          </reference>
          <reference field="3" count="1" selected="0">
            <x v="5"/>
          </reference>
        </references>
      </pivotArea>
    </chartFormat>
    <chartFormat chart="10" format="6">
      <pivotArea type="data" outline="0" fieldPosition="0">
        <references count="3">
          <reference field="4294967294" count="1" selected="0">
            <x v="0"/>
          </reference>
          <reference field="2" count="1" selected="0">
            <x v="11"/>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2CDCA-8CB7-46D8-AA5A-965C9F35B3B8}" name="PivotTable4"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B4:AR59" firstHeaderRow="1" firstDataRow="3" firstDataCol="1"/>
  <pivotFields count="14">
    <pivotField showAll="0" defaultSubtotal="0"/>
    <pivotField axis="axisCol" showAll="0" defaultSubtotal="0">
      <items count="7">
        <item x="4"/>
        <item x="5"/>
        <item x="6"/>
        <item x="0"/>
        <item x="1"/>
        <item x="2"/>
        <item x="3"/>
      </items>
    </pivotField>
    <pivotField showAll="0" defaultSubtotal="0"/>
    <pivotField axis="axisCol" showAll="0" defaultSubtotal="0">
      <items count="6">
        <item x="0"/>
        <item x="1"/>
        <item x="2"/>
        <item x="3"/>
        <item x="4"/>
        <item x="5"/>
      </items>
    </pivotField>
    <pivotField axis="axisRow"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3"/>
  </dataFields>
  <formats count="32">
    <format dxfId="46">
      <pivotArea type="all" dataOnly="0" outline="0" fieldPosition="0"/>
    </format>
    <format dxfId="45">
      <pivotArea outline="0" collapsedLevelsAreSubtotals="1" fieldPosition="0"/>
    </format>
    <format dxfId="44">
      <pivotArea type="origin" dataOnly="0" labelOnly="1" outline="0" fieldPosition="0"/>
    </format>
    <format dxfId="43">
      <pivotArea type="topRight" dataOnly="0" labelOnly="1" outline="0" fieldPosition="0"/>
    </format>
    <format dxfId="42">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1">
      <pivotArea dataOnly="0" labelOnly="1" fieldPosition="0">
        <references count="1">
          <reference field="4" count="3">
            <x v="50"/>
            <x v="51"/>
            <x v="52"/>
          </reference>
        </references>
      </pivotArea>
    </format>
    <format dxfId="40">
      <pivotArea dataOnly="0" labelOnly="1" fieldPosition="0">
        <references count="1">
          <reference field="3" count="0"/>
        </references>
      </pivotArea>
    </format>
    <format dxfId="39">
      <pivotArea dataOnly="0" labelOnly="1" fieldPosition="0">
        <references count="2">
          <reference field="1" count="7">
            <x v="0"/>
            <x v="1"/>
            <x v="2"/>
            <x v="3"/>
            <x v="4"/>
            <x v="5"/>
            <x v="6"/>
          </reference>
          <reference field="3" count="1" selected="0">
            <x v="0"/>
          </reference>
        </references>
      </pivotArea>
    </format>
    <format dxfId="38">
      <pivotArea dataOnly="0" labelOnly="1" fieldPosition="0">
        <references count="2">
          <reference field="1" count="7">
            <x v="0"/>
            <x v="1"/>
            <x v="2"/>
            <x v="3"/>
            <x v="4"/>
            <x v="5"/>
            <x v="6"/>
          </reference>
          <reference field="3" count="1" selected="0">
            <x v="1"/>
          </reference>
        </references>
      </pivotArea>
    </format>
    <format dxfId="37">
      <pivotArea dataOnly="0" labelOnly="1" fieldPosition="0">
        <references count="2">
          <reference field="1" count="7">
            <x v="0"/>
            <x v="1"/>
            <x v="2"/>
            <x v="3"/>
            <x v="4"/>
            <x v="5"/>
            <x v="6"/>
          </reference>
          <reference field="3" count="1" selected="0">
            <x v="2"/>
          </reference>
        </references>
      </pivotArea>
    </format>
    <format dxfId="36">
      <pivotArea dataOnly="0" labelOnly="1" fieldPosition="0">
        <references count="2">
          <reference field="1" count="7">
            <x v="0"/>
            <x v="1"/>
            <x v="2"/>
            <x v="3"/>
            <x v="4"/>
            <x v="5"/>
            <x v="6"/>
          </reference>
          <reference field="3" count="1" selected="0">
            <x v="3"/>
          </reference>
        </references>
      </pivotArea>
    </format>
    <format dxfId="35">
      <pivotArea dataOnly="0" labelOnly="1" fieldPosition="0">
        <references count="2">
          <reference field="1" count="7">
            <x v="0"/>
            <x v="1"/>
            <x v="2"/>
            <x v="3"/>
            <x v="4"/>
            <x v="5"/>
            <x v="6"/>
          </reference>
          <reference field="3" count="1" selected="0">
            <x v="4"/>
          </reference>
        </references>
      </pivotArea>
    </format>
    <format dxfId="34">
      <pivotArea dataOnly="0" labelOnly="1" fieldPosition="0">
        <references count="2">
          <reference field="1" count="7">
            <x v="0"/>
            <x v="1"/>
            <x v="2"/>
            <x v="3"/>
            <x v="4"/>
            <x v="5"/>
            <x v="6"/>
          </reference>
          <reference field="3" count="1" selected="0">
            <x v="5"/>
          </reference>
        </references>
      </pivotArea>
    </format>
    <format dxfId="33">
      <pivotArea dataOnly="0" outline="0" fieldPosition="0">
        <references count="1">
          <reference field="3" count="1">
            <x v="0"/>
          </reference>
        </references>
      </pivotArea>
    </format>
    <format dxfId="32">
      <pivotArea dataOnly="0" outline="0" fieldPosition="0">
        <references count="1">
          <reference field="3" count="1">
            <x v="1"/>
          </reference>
        </references>
      </pivotArea>
    </format>
    <format dxfId="31">
      <pivotArea dataOnly="0" outline="0" fieldPosition="0">
        <references count="1">
          <reference field="3" count="1">
            <x v="2"/>
          </reference>
        </references>
      </pivotArea>
    </format>
    <format dxfId="30">
      <pivotArea dataOnly="0" outline="0" fieldPosition="0">
        <references count="1">
          <reference field="3" count="1">
            <x v="3"/>
          </reference>
        </references>
      </pivotArea>
    </format>
    <format dxfId="29">
      <pivotArea dataOnly="0" outline="0" fieldPosition="0">
        <references count="1">
          <reference field="3" count="1">
            <x v="4"/>
          </reference>
        </references>
      </pivotArea>
    </format>
    <format dxfId="28">
      <pivotArea dataOnly="0" outline="0" fieldPosition="0">
        <references count="1">
          <reference field="3" count="1">
            <x v="5"/>
          </reference>
        </references>
      </pivotArea>
    </format>
    <format dxfId="27">
      <pivotArea type="origin" dataOnly="0" labelOnly="1" outline="0" fieldPosition="0"/>
    </format>
    <format dxfId="26">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
      <pivotArea dataOnly="0" labelOnly="1" fieldPosition="0">
        <references count="1">
          <reference field="4" count="3">
            <x v="50"/>
            <x v="51"/>
            <x v="52"/>
          </reference>
        </references>
      </pivotArea>
    </format>
    <format dxfId="24">
      <pivotArea type="origin" dataOnly="0" labelOnly="1" outline="0" fieldPosition="0"/>
    </format>
    <format dxfId="23">
      <pivotArea type="origin" dataOnly="0" labelOnly="1" outline="0" fieldPosition="0"/>
    </format>
    <format dxfId="22">
      <pivotArea type="origin" dataOnly="0" labelOnly="1" outline="0" fieldPosition="0"/>
    </format>
    <format dxfId="21">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
      <pivotArea dataOnly="0" labelOnly="1" fieldPosition="0">
        <references count="1">
          <reference field="4" count="3">
            <x v="50"/>
            <x v="51"/>
            <x v="52"/>
          </reference>
        </references>
      </pivotArea>
    </format>
    <format dxfId="19">
      <pivotArea type="origin" dataOnly="0" labelOnly="1" outline="0" fieldPosition="0"/>
    </format>
    <format dxfId="18">
      <pivotArea type="origin" dataOnly="0" labelOnly="1" outline="0" fieldPosition="0"/>
    </format>
    <format dxfId="3">
      <pivotArea dataOnly="0" labelOnly="1" fieldPosition="0">
        <references count="2">
          <reference field="1" count="0"/>
          <reference field="3" count="1" selected="0">
            <x v="0"/>
          </reference>
        </references>
      </pivotArea>
    </format>
    <format dxfId="1">
      <pivotArea dataOnly="0" labelOnly="1" fieldPosition="0">
        <references count="2">
          <reference field="1" count="0"/>
          <reference field="3" count="1" selected="0">
            <x v="2"/>
          </reference>
        </references>
      </pivotArea>
    </format>
    <format dxfId="0">
      <pivotArea dataOnly="0" labelOnly="1" fieldPosition="0">
        <references count="2">
          <reference field="1" count="0"/>
          <reference field="3" count="1" selected="0">
            <x v="4"/>
          </reference>
        </references>
      </pivotArea>
    </format>
  </formats>
  <conditionalFormats count="4">
    <conditionalFormat scope="data" type="all" priority="1">
      <pivotAreas count="1">
        <pivotArea outline="0" fieldPosition="0">
          <references count="1">
            <reference field="4294967294" count="1" selected="0">
              <x v="0"/>
            </reference>
          </references>
        </pivotArea>
      </pivotAreas>
    </conditionalFormat>
    <conditionalFormat scope="data" type="all" priority="2">
      <pivotAreas count="1">
        <pivotArea outline="0" fieldPosition="0">
          <references count="1">
            <reference field="4294967294" count="1" selected="0">
              <x v="0"/>
            </reference>
          </references>
        </pivotArea>
      </pivotAreas>
    </conditionalFormat>
    <conditionalFormat scope="data" type="all" priority="3">
      <pivotAreas count="1">
        <pivotArea outline="0" fieldPosition="0">
          <references count="1">
            <reference field="4294967294" count="1" selected="0">
              <x v="0"/>
            </reference>
          </references>
        </pivotArea>
      </pivotAreas>
    </conditionalFormat>
    <conditionalFormat scope="data" type="all" priority="4">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BC81BA-4417-419B-9700-5E25B543F197}" name="Table1" displayName="Table1" ref="B1:O2107" totalsRowShown="0" headerRowDxfId="114" dataDxfId="113">
  <autoFilter ref="B1:O2107" xr:uid="{C8BC81BA-4417-419B-9700-5E25B543F197}"/>
  <tableColumns count="14">
    <tableColumn id="1" xr3:uid="{3ACC7CAC-A120-4FCB-9AE6-6BB08BBEF86F}" name="Date" dataDxfId="112"/>
    <tableColumn id="8" xr3:uid="{9A1E6491-FB7B-4F71-99E6-7FE52D819B71}" name="Day of Week" dataDxfId="111">
      <calculatedColumnFormula>TEXT(B2,"dddd")</calculatedColumnFormula>
    </tableColumn>
    <tableColumn id="9" xr3:uid="{4B340BE1-E479-4A13-A854-BF4AA1AA7642}" name="Month" dataDxfId="110">
      <calculatedColumnFormula>TEXT(B2,"mmmm")</calculatedColumnFormula>
    </tableColumn>
    <tableColumn id="10" xr3:uid="{4C9EA280-334C-4F7E-A662-8C8BF382602F}" name="Year" dataDxfId="109">
      <calculatedColumnFormula>TEXT(B2,"yyyy")</calculatedColumnFormula>
    </tableColumn>
    <tableColumn id="11" xr3:uid="{76BE7457-1510-4859-9DF7-A0ED69166865}" name="Week" dataDxfId="108">
      <calculatedColumnFormula>WEEKNUM(B2,1)</calculatedColumnFormula>
    </tableColumn>
    <tableColumn id="12" xr3:uid="{238697A6-E0A6-4F24-A19E-F8A7D393D4C0}" name="School Day" dataDxfId="107">
      <calculatedColumnFormula>VLOOKUP(B:B, _holidays!A:C, 2, FALSE)</calculatedColumnFormula>
    </tableColumn>
    <tableColumn id="13" xr3:uid="{0C606AB2-0AF6-4E09-9A02-60B78F1EC146}" name="Holiday" dataDxfId="106">
      <calculatedColumnFormula>VLOOKUP(B:B, _holidays!A:C, 3, FALSE)</calculatedColumnFormula>
    </tableColumn>
    <tableColumn id="4" xr3:uid="{CC702D19-7DA7-45D1-B8AA-0DD6A2753A6C}" name="Min Temperature" dataDxfId="105"/>
    <tableColumn id="5" xr3:uid="{99790D8E-E08D-4BB1-85AA-ED35A627EF0C}" name="Max Temperature" dataDxfId="104"/>
    <tableColumn id="6" xr3:uid="{D5184A68-8B89-4FC9-BE8B-B7E2414A498D}" name="Solar Exposure" dataDxfId="103"/>
    <tableColumn id="7" xr3:uid="{4D67DA14-B694-4E20-9C83-584E527DF098}" name="Rainfall" dataDxfId="102"/>
    <tableColumn id="2" xr3:uid="{AAA652CD-A9EC-45F4-8459-F4EA4F25853C}" name="Demand" dataDxfId="101"/>
    <tableColumn id="3" xr3:uid="{81EFB00F-B726-4443-9FDF-9A558E1DEF48}" name="RRP" dataDxfId="100"/>
    <tableColumn id="14" xr3:uid="{05703C9B-E8A2-4426-8A54-D88305A13230}" name="Revenue" dataDxfId="99">
      <calculatedColumnFormula>M2*N2</calculatedColumnFormula>
    </tableColumn>
  </tableColumns>
  <tableStyleInfo name="Table Style 1" showFirstColumn="1"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2E8B50-63F9-4E1D-9E05-18A8E1FD5EA4}" name="Table13" displayName="Table13" ref="B4:P24" totalsRowShown="0" headerRowDxfId="88" dataDxfId="87">
  <autoFilter ref="B4:P24" xr:uid="{432E8B50-63F9-4E1D-9E05-18A8E1FD5EA4}"/>
  <tableColumns count="15">
    <tableColumn id="15" xr3:uid="{8BE7B33F-9AE3-40AC-99B5-F52FB734DB93}" name="Rank" dataDxfId="86"/>
    <tableColumn id="1" xr3:uid="{0A08B73D-08A0-47F9-8CE3-726416CAC4F1}" name="Date" dataDxfId="85"/>
    <tableColumn id="8" xr3:uid="{10B976D1-6B50-4264-B085-EB128CBFD960}" name="Day of Week" dataDxfId="84">
      <calculatedColumnFormula>TEXT(C5,"dddd")</calculatedColumnFormula>
    </tableColumn>
    <tableColumn id="9" xr3:uid="{D17661EE-35DB-44C9-98FF-D7B012DD5594}" name="Month" dataDxfId="83">
      <calculatedColumnFormula>TEXT(C5,"mmmm")</calculatedColumnFormula>
    </tableColumn>
    <tableColumn id="10" xr3:uid="{C46FBF26-1ADD-451B-B98E-E1D1089E1AD6}" name="Year" dataDxfId="82">
      <calculatedColumnFormula>TEXT(C5,"yyyy")</calculatedColumnFormula>
    </tableColumn>
    <tableColumn id="11" xr3:uid="{11AB4C36-0546-4DA2-8E87-AE4A94156504}" name="Week" dataDxfId="81">
      <calculatedColumnFormula>WEEKNUM(C5,1)</calculatedColumnFormula>
    </tableColumn>
    <tableColumn id="12" xr3:uid="{328D6D03-A6CB-49E2-8605-B47096443491}" name="School Day" dataDxfId="80">
      <calculatedColumnFormula>VLOOKUP(C:C, _holidays!A:C, 2, FALSE)</calculatedColumnFormula>
    </tableColumn>
    <tableColumn id="13" xr3:uid="{5C6A345A-C8DB-4B57-ABC1-8A719E9B9B58}" name="Holiday" dataDxfId="79">
      <calculatedColumnFormula>VLOOKUP(C:C, _holidays!A:C, 3, FALSE)</calculatedColumnFormula>
    </tableColumn>
    <tableColumn id="4" xr3:uid="{63010F63-30F4-4A1F-B2E2-16369313E2D7}" name="Min Temperature" dataDxfId="78"/>
    <tableColumn id="5" xr3:uid="{F4B57391-629A-4F2D-B7D8-43AA419254E8}" name="Max Temperature" dataDxfId="77"/>
    <tableColumn id="6" xr3:uid="{53507F5B-BFD8-4909-B71F-FF3CBEFE442B}" name="Solar Exposure" dataDxfId="76"/>
    <tableColumn id="7" xr3:uid="{84EAD8D1-EB53-4D61-ADF7-C09438B36FBF}" name="Rainfall" dataDxfId="75"/>
    <tableColumn id="2" xr3:uid="{D5EAF7C9-9B54-4647-AFD3-69C64260F7E1}" name="Demand" dataDxfId="74"/>
    <tableColumn id="3" xr3:uid="{666014D6-02D0-4DC3-AD9B-D09DA2924282}" name="RRP" dataDxfId="73"/>
    <tableColumn id="14" xr3:uid="{BACAD460-64A5-4241-9C32-2DADCC7CB5CB}" name="Revenue" dataDxfId="72">
      <calculatedColumnFormula>N5*O5</calculatedColumnFormula>
    </tableColumn>
  </tableColumns>
  <tableStyleInfo name="Table Style 2" showFirstColumn="1"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1AB3DA1-D247-402E-98C9-8BDA3FAF9251}" name="Table4" displayName="Table4" ref="B31:P51" totalsRowShown="0">
  <autoFilter ref="B31:P51" xr:uid="{81AB3DA1-D247-402E-98C9-8BDA3FAF9251}"/>
  <sortState xmlns:xlrd2="http://schemas.microsoft.com/office/spreadsheetml/2017/richdata2" ref="B32:P51">
    <sortCondition ref="B31:B51"/>
  </sortState>
  <tableColumns count="15">
    <tableColumn id="1" xr3:uid="{8C8BA051-B43F-4C36-B963-4E2AB59E68A7}" name="Rank" dataDxfId="71"/>
    <tableColumn id="2" xr3:uid="{40B1251D-2A36-44AC-A640-446F41033507}" name="Date" dataDxfId="70"/>
    <tableColumn id="3" xr3:uid="{36A05387-4F28-428C-919D-A9E6B79AB726}" name="Day of Week" dataDxfId="69">
      <calculatedColumnFormula>TEXT(C32,"dddd")</calculatedColumnFormula>
    </tableColumn>
    <tableColumn id="4" xr3:uid="{58F9824E-6555-4A54-A60B-EDDDDB6AC832}" name="Month" dataDxfId="68">
      <calculatedColumnFormula>TEXT(C32,"mmmm")</calculatedColumnFormula>
    </tableColumn>
    <tableColumn id="5" xr3:uid="{8C62A151-9994-4E7C-A359-B0E3FB1742D1}" name="Year" dataDxfId="67">
      <calculatedColumnFormula>TEXT(C32,"yyyy")</calculatedColumnFormula>
    </tableColumn>
    <tableColumn id="6" xr3:uid="{EBB976B3-F999-4AD9-B28B-CDF175594AE1}" name="Week" dataDxfId="66">
      <calculatedColumnFormula>WEEKNUM(C32,1)</calculatedColumnFormula>
    </tableColumn>
    <tableColumn id="7" xr3:uid="{200F2D0B-A8F9-40CB-9EDA-151E95CF76B4}" name="School Day" dataDxfId="65">
      <calculatedColumnFormula>VLOOKUP(C:C, _holidays!A:C, 2, FALSE)</calculatedColumnFormula>
    </tableColumn>
    <tableColumn id="8" xr3:uid="{E6499649-54D3-40DD-8356-490D60A8EF76}" name="Holiday" dataDxfId="64">
      <calculatedColumnFormula>VLOOKUP(C:C, _holidays!A:C, 3, FALSE)</calculatedColumnFormula>
    </tableColumn>
    <tableColumn id="9" xr3:uid="{482613C6-2C81-450B-AB8C-9D72E1AAC0EB}" name="Min Temperature" dataDxfId="63"/>
    <tableColumn id="10" xr3:uid="{09BB74D1-331C-4E4A-966E-DDC51672D6A4}" name="Max Temperature" dataDxfId="62"/>
    <tableColumn id="11" xr3:uid="{FA4CDFC7-9399-4F9E-8C79-26D25BDB7164}" name="Solar Exposure" dataDxfId="61"/>
    <tableColumn id="12" xr3:uid="{EA4E4730-54DD-4CF8-A76E-D78D6740C500}" name="Rainfall" dataDxfId="60"/>
    <tableColumn id="13" xr3:uid="{29BF905C-10E2-4F1E-90A4-75E4B002D18D}" name="Demand" dataDxfId="59"/>
    <tableColumn id="14" xr3:uid="{7BB34050-036D-475E-B7E4-76858C46E13A}" name="RRP" dataDxfId="58"/>
    <tableColumn id="15" xr3:uid="{E49E9182-5790-449D-BB91-50B21B305B4C}" name="Revenue" dataDxfId="57">
      <calculatedColumnFormula>N32*O32</calculatedColumnFormula>
    </tableColumn>
  </tableColumns>
  <tableStyleInfo name="Table Style 1" showFirstColumn="1"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FBA1FC2-D3D8-4F2E-86B5-7CB882A40BF1}" name="Table17" displayName="Table17" ref="B1:C2107" totalsRowShown="0" headerRowDxfId="54" dataDxfId="53">
  <autoFilter ref="B1:C2107" xr:uid="{5FBA1FC2-D3D8-4F2E-86B5-7CB882A40BF1}"/>
  <tableColumns count="2">
    <tableColumn id="1" xr3:uid="{4A511D19-FF6C-4DC4-9666-87505EC1FB6F}" name="Date" dataDxfId="52"/>
    <tableColumn id="2" xr3:uid="{3D5B8AAD-F2A9-416E-B8E0-901309EC9CE3}" name="Demand" dataDxfId="51"/>
  </tableColumns>
  <tableStyleInfo name="Table Style 1" showFirstColumn="1"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6A25CBE-EA72-4A62-B4DE-A3480D3FA60D}" name="Table16" displayName="Table16" ref="B1:J2107" totalsRowShown="0" headerRowDxfId="15" dataDxfId="14">
  <autoFilter ref="B1:J2107" xr:uid="{56A25CBE-EA72-4A62-B4DE-A3480D3FA60D}"/>
  <tableColumns count="9">
    <tableColumn id="1" xr3:uid="{1AE106BB-5AC2-405F-9D73-677182161C22}" name="Date" dataDxfId="13"/>
    <tableColumn id="12" xr3:uid="{77C0E184-706B-4D38-912E-0CB5ABA20830}" name="School Day" dataDxfId="12">
      <calculatedColumnFormula>VLOOKUP(B:B, _holidays!A:C, 2, FALSE)</calculatedColumnFormula>
    </tableColumn>
    <tableColumn id="13" xr3:uid="{0261A3E7-2C19-4552-803F-9EBA7B6A8F51}" name="Holiday" dataDxfId="11">
      <calculatedColumnFormula>VLOOKUP(B:B, _holidays!A:C, 3, FALSE)</calculatedColumnFormula>
    </tableColumn>
    <tableColumn id="2" xr3:uid="{A4B4BA80-42E6-49D2-BE4B-6B1ACD53BA71}" name="Demand" dataDxfId="10"/>
    <tableColumn id="3" xr3:uid="{FA801CD2-C6CD-491A-AD9A-04C977CA9FD7}" name="School" dataDxfId="9">
      <calculatedColumnFormula>IF(Table16[[#This Row],[School Day]]="Y",Table16[[#This Row],[Demand]],NA())</calculatedColumnFormula>
    </tableColumn>
    <tableColumn id="4" xr3:uid="{19DE313E-8C12-4DD7-8E44-6DB3302F5F2E}" name="No School" dataDxfId="8">
      <calculatedColumnFormula>IF(Table16[[#This Row],[School Day]]="N",Table16[[#This Row],[Demand]],NA())</calculatedColumnFormula>
    </tableColumn>
    <tableColumn id="7" xr3:uid="{320CE723-2363-4C14-B2B3-106803DBF319}" name="Public Holiday" dataDxfId="7">
      <calculatedColumnFormula>IF(Table16[[#This Row],[Holiday]]="Y",Table16[[#This Row],[Demand]],NA())</calculatedColumnFormula>
    </tableColumn>
    <tableColumn id="6" xr3:uid="{526F1AF1-E952-474E-8CA6-F2A5D52D0FE2}" name="Working Day" dataDxfId="6">
      <calculatedColumnFormula>IF(Table16[[#This Row],[Holiday]]="N",Table16[[#This Row],[Demand]],NA())</calculatedColumnFormula>
    </tableColumn>
    <tableColumn id="8" xr3:uid="{8EF0E0DC-E258-44A4-9751-DFF1D8AE641C}" name="Max Temperature" dataDxfId="5"/>
  </tableColumns>
  <tableStyleInfo name="Table Style 1" showFirstColumn="1"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9.bin"/><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FBECC-042C-408A-A44C-E23BB19E34F4}">
  <dimension ref="B9:J26"/>
  <sheetViews>
    <sheetView showGridLines="0" workbookViewId="0">
      <selection activeCell="K13" sqref="K13"/>
    </sheetView>
  </sheetViews>
  <sheetFormatPr defaultRowHeight="14.4" x14ac:dyDescent="0.3"/>
  <cols>
    <col min="2" max="2" width="45.77734375" customWidth="1"/>
    <col min="4" max="4" width="19.44140625" customWidth="1"/>
    <col min="5" max="5" width="8.88671875" customWidth="1"/>
    <col min="7" max="7" width="8.88671875" customWidth="1"/>
    <col min="9" max="9" width="12.33203125" customWidth="1"/>
  </cols>
  <sheetData>
    <row r="9" spans="2:10" ht="18" x14ac:dyDescent="0.35">
      <c r="B9" s="56" t="s">
        <v>65</v>
      </c>
      <c r="C9" s="56"/>
      <c r="D9" s="56"/>
      <c r="E9" s="56"/>
      <c r="F9" s="56"/>
      <c r="G9" s="56"/>
      <c r="H9" s="56"/>
      <c r="I9" s="56"/>
      <c r="J9" s="56"/>
    </row>
    <row r="10" spans="2:10" ht="18" x14ac:dyDescent="0.35">
      <c r="B10" s="11"/>
      <c r="C10" s="11"/>
      <c r="D10" s="11"/>
      <c r="E10" s="11"/>
      <c r="F10" s="11"/>
      <c r="G10" s="11"/>
      <c r="H10" s="11"/>
      <c r="I10" s="11"/>
      <c r="J10" s="11"/>
    </row>
    <row r="11" spans="2:10" ht="41.4" customHeight="1" x14ac:dyDescent="0.35">
      <c r="B11" s="58" t="s">
        <v>87</v>
      </c>
      <c r="C11" s="58"/>
      <c r="D11" s="58"/>
      <c r="E11" s="11"/>
      <c r="F11" s="11"/>
      <c r="G11" s="11"/>
      <c r="H11" s="11"/>
      <c r="I11" s="11"/>
      <c r="J11" s="11"/>
    </row>
    <row r="12" spans="2:10" ht="18.600000000000001" thickBot="1" x14ac:dyDescent="0.4">
      <c r="B12" s="11"/>
      <c r="C12" s="11"/>
      <c r="D12" s="11"/>
      <c r="E12" s="11"/>
      <c r="F12" s="11"/>
      <c r="G12" s="11"/>
      <c r="H12" s="11"/>
      <c r="I12" s="11"/>
      <c r="J12" s="11"/>
    </row>
    <row r="13" spans="2:10" ht="18.600000000000001" thickBot="1" x14ac:dyDescent="0.4">
      <c r="B13" s="48" t="s">
        <v>72</v>
      </c>
      <c r="C13" s="11"/>
      <c r="D13" s="11"/>
      <c r="E13" s="11"/>
      <c r="F13" s="11"/>
      <c r="G13" s="11"/>
      <c r="H13" s="11"/>
      <c r="I13" s="11"/>
      <c r="J13" s="11"/>
    </row>
    <row r="14" spans="2:10" ht="18" x14ac:dyDescent="0.35">
      <c r="B14" s="49" t="s">
        <v>80</v>
      </c>
      <c r="C14" s="11"/>
      <c r="D14" s="11"/>
      <c r="E14" s="11"/>
      <c r="F14" s="11"/>
      <c r="G14" s="11"/>
      <c r="H14" s="11"/>
      <c r="I14" s="11"/>
      <c r="J14" s="11"/>
    </row>
    <row r="15" spans="2:10" ht="18" x14ac:dyDescent="0.35">
      <c r="B15" s="50" t="s">
        <v>73</v>
      </c>
      <c r="C15" s="11"/>
      <c r="D15" s="11"/>
      <c r="E15" s="11"/>
      <c r="F15" s="11"/>
      <c r="G15" s="11"/>
      <c r="H15" s="11"/>
      <c r="I15" s="11"/>
      <c r="J15" s="11"/>
    </row>
    <row r="16" spans="2:10" ht="18" x14ac:dyDescent="0.35">
      <c r="B16" s="50" t="s">
        <v>81</v>
      </c>
      <c r="C16" s="11"/>
      <c r="D16" s="11"/>
      <c r="E16" s="11"/>
      <c r="F16" s="11"/>
      <c r="G16" s="11"/>
      <c r="H16" s="11"/>
      <c r="I16" s="11"/>
      <c r="J16" s="11"/>
    </row>
    <row r="17" spans="2:10" ht="18" x14ac:dyDescent="0.35">
      <c r="B17" s="50" t="s">
        <v>74</v>
      </c>
      <c r="C17" s="11"/>
      <c r="D17" s="11"/>
      <c r="E17" s="11"/>
      <c r="F17" s="11"/>
      <c r="G17" s="11"/>
      <c r="H17" s="11"/>
      <c r="I17" s="11"/>
      <c r="J17" s="11"/>
    </row>
    <row r="18" spans="2:10" ht="18" x14ac:dyDescent="0.35">
      <c r="B18" s="50" t="s">
        <v>75</v>
      </c>
      <c r="C18" s="11"/>
      <c r="D18" s="11"/>
      <c r="E18" s="11"/>
      <c r="F18" s="11"/>
      <c r="G18" s="11"/>
      <c r="H18" s="11"/>
      <c r="I18" s="11"/>
      <c r="J18" s="11"/>
    </row>
    <row r="19" spans="2:10" ht="18" x14ac:dyDescent="0.35">
      <c r="B19" s="50" t="s">
        <v>76</v>
      </c>
      <c r="C19" s="11"/>
      <c r="D19" s="11"/>
      <c r="E19" s="11"/>
      <c r="F19" s="11"/>
      <c r="G19" s="11"/>
      <c r="H19" s="11"/>
      <c r="I19" s="11"/>
      <c r="J19" s="11"/>
    </row>
    <row r="20" spans="2:10" ht="18" x14ac:dyDescent="0.35">
      <c r="B20" s="50" t="s">
        <v>77</v>
      </c>
      <c r="C20" s="11"/>
      <c r="D20" s="11"/>
      <c r="E20" s="11"/>
      <c r="F20" s="11"/>
      <c r="G20" s="11"/>
      <c r="H20" s="11"/>
      <c r="I20" s="11"/>
      <c r="J20" s="11"/>
    </row>
    <row r="21" spans="2:10" ht="18" x14ac:dyDescent="0.35">
      <c r="B21" s="50" t="s">
        <v>78</v>
      </c>
      <c r="C21" s="11"/>
      <c r="D21" s="11"/>
      <c r="E21" s="11"/>
      <c r="F21" s="11"/>
      <c r="G21" s="11"/>
      <c r="H21" s="11"/>
      <c r="I21" s="11"/>
      <c r="J21" s="11"/>
    </row>
    <row r="22" spans="2:10" ht="18.600000000000001" thickBot="1" x14ac:dyDescent="0.4">
      <c r="B22" s="51" t="s">
        <v>79</v>
      </c>
      <c r="C22" s="11"/>
      <c r="D22" s="11"/>
      <c r="E22" s="11"/>
      <c r="F22" s="11"/>
      <c r="G22" s="11"/>
      <c r="H22" s="11"/>
      <c r="I22" s="11"/>
      <c r="J22" s="11"/>
    </row>
    <row r="23" spans="2:10" ht="18" x14ac:dyDescent="0.35">
      <c r="B23" s="13"/>
      <c r="C23" s="11"/>
      <c r="D23" s="11"/>
      <c r="E23" s="11"/>
      <c r="F23" s="11"/>
      <c r="G23" s="11"/>
      <c r="H23" s="11"/>
      <c r="I23" s="11"/>
      <c r="J23" s="11"/>
    </row>
    <row r="24" spans="2:10" x14ac:dyDescent="0.3">
      <c r="B24" t="s">
        <v>70</v>
      </c>
    </row>
    <row r="26" spans="2:10" x14ac:dyDescent="0.3">
      <c r="B26" s="57" t="s">
        <v>71</v>
      </c>
      <c r="C26" s="57"/>
      <c r="D26" s="57"/>
      <c r="E26" s="57"/>
    </row>
  </sheetData>
  <mergeCells count="3">
    <mergeCell ref="B9:J9"/>
    <mergeCell ref="B26:E26"/>
    <mergeCell ref="B11:D11"/>
  </mergeCells>
  <hyperlinks>
    <hyperlink ref="B14" location="'Energy Demand'!A1" display="Overview of energy data" xr:uid="{B9A11828-8F1D-4E80-9759-5EAC5A8BAE53}"/>
    <hyperlink ref="B15" location="Summary!A1" display="Demand and revenue summary" xr:uid="{F55A229C-B49C-4510-AA2C-CC367E2CD241}"/>
    <hyperlink ref="B16" location="'Top and Bottom 20 Demand'!A1" display="Top and bottom 20 days for demand" xr:uid="{78FA11B8-1A5F-4289-B540-5095EA360D99}"/>
    <hyperlink ref="B17" location="'Demand Over Time'!A1" display="Demand over time 2015-2020" xr:uid="{CC3FCAC1-B96C-4E24-B018-D5718EC838F3}"/>
    <hyperlink ref="B18" location="'Effect of Weather'!A1" display="The effect of weather on demand" xr:uid="{0D9C96C8-148D-4595-9107-0C07848EA83E}"/>
    <hyperlink ref="B19" location="'Effect of Temp and Hols'!A1" display="The effect of temperature and holidays on demand" xr:uid="{141B077C-5A7B-4659-83BB-CC634AB9D4FD}"/>
    <hyperlink ref="B20" location="'YoY Demand'!A1" display="Year on year demand" xr:uid="{9637B00D-102F-4CEE-8AAA-FE1BD37978E7}"/>
    <hyperlink ref="B21" location="'Demand by Day of Week'!A1" display="Demand by day of the week" xr:uid="{35BC5388-E0C5-429F-B401-0402407EB84B}"/>
    <hyperlink ref="B22" location="energy_holidays!A1" display="Energy holiday data" xr:uid="{060294BF-494C-43CB-AB64-18A80D4047ED}"/>
  </hyperlinks>
  <pageMargins left="0.70866141732283472" right="0.70866141732283472" top="0.74803149606299213" bottom="0.74803149606299213" header="0.31496062992125984" footer="0.31496062992125984"/>
  <pageSetup paperSize="9" orientation="portrait" r:id="rId1"/>
  <headerFooter differentFirst="1">
    <oddFooter>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E5905-7AB7-4459-8258-11A10B6B3C08}">
  <sheetPr>
    <pageSetUpPr fitToPage="1"/>
  </sheetPr>
  <dimension ref="B1:O2107"/>
  <sheetViews>
    <sheetView topLeftCell="J1" workbookViewId="0">
      <pane ySplit="1" topLeftCell="A70" activePane="bottomLeft" state="frozen"/>
      <selection pane="bottomLeft" activeCell="N12" sqref="N12"/>
    </sheetView>
  </sheetViews>
  <sheetFormatPr defaultRowHeight="14.4" x14ac:dyDescent="0.3"/>
  <cols>
    <col min="1" max="1" width="8.88671875" style="6"/>
    <col min="2" max="2" width="16.77734375" style="9" bestFit="1" customWidth="1"/>
    <col min="3" max="3" width="14.77734375" style="6" customWidth="1"/>
    <col min="4" max="4" width="10.88671875" style="6" bestFit="1" customWidth="1"/>
    <col min="5" max="5" width="9.109375" style="6" bestFit="1" customWidth="1"/>
    <col min="6" max="6" width="10.109375" style="6" bestFit="1" customWidth="1"/>
    <col min="7" max="7" width="11.77734375" style="6" customWidth="1"/>
    <col min="8" max="8" width="9.21875" style="6" customWidth="1"/>
    <col min="9" max="9" width="13.21875" style="6" customWidth="1"/>
    <col min="10" max="10" width="13.33203125" style="6" customWidth="1"/>
    <col min="11" max="11" width="12.21875" style="6" customWidth="1"/>
    <col min="12" max="12" width="9.5546875" style="6" customWidth="1"/>
    <col min="13" max="13" width="12.21875" style="7" bestFit="1" customWidth="1"/>
    <col min="14" max="14" width="9" style="8" bestFit="1" customWidth="1"/>
    <col min="15" max="15" width="14.5546875" style="8" bestFit="1" customWidth="1"/>
    <col min="16" max="24" width="8.88671875" style="6"/>
    <col min="25" max="25" width="9.88671875" style="6" customWidth="1"/>
    <col min="26" max="16384" width="8.88671875" style="6"/>
  </cols>
  <sheetData>
    <row r="1" spans="2:15" s="4" customFormat="1" ht="31.2" customHeight="1" x14ac:dyDescent="0.3">
      <c r="B1" s="26" t="s">
        <v>13</v>
      </c>
      <c r="C1" s="27" t="s">
        <v>6</v>
      </c>
      <c r="D1" s="27" t="s">
        <v>7</v>
      </c>
      <c r="E1" s="27" t="s">
        <v>8</v>
      </c>
      <c r="F1" s="27" t="s">
        <v>9</v>
      </c>
      <c r="G1" s="27" t="s">
        <v>10</v>
      </c>
      <c r="H1" s="27" t="s">
        <v>11</v>
      </c>
      <c r="I1" s="27" t="s">
        <v>15</v>
      </c>
      <c r="J1" s="27" t="s">
        <v>16</v>
      </c>
      <c r="K1" s="27" t="s">
        <v>17</v>
      </c>
      <c r="L1" s="27" t="s">
        <v>18</v>
      </c>
      <c r="M1" s="28" t="s">
        <v>14</v>
      </c>
      <c r="N1" s="29" t="s">
        <v>1</v>
      </c>
      <c r="O1" s="29" t="s">
        <v>12</v>
      </c>
    </row>
    <row r="2" spans="2:15" x14ac:dyDescent="0.3">
      <c r="B2" s="30">
        <v>42005</v>
      </c>
      <c r="C2" s="6" t="str">
        <f t="shared" ref="C2:C65" si="0">TEXT(B2,"dddd")</f>
        <v>Thursday</v>
      </c>
      <c r="D2" s="6" t="str">
        <f t="shared" ref="D2:D65" si="1">TEXT(B2,"mmmm")</f>
        <v>January</v>
      </c>
      <c r="E2" s="6" t="str">
        <f t="shared" ref="E2:E65" si="2">TEXT(B2,"yyyy")</f>
        <v>2015</v>
      </c>
      <c r="F2" s="6">
        <f t="shared" ref="F2:F65" si="3">WEEKNUM(B2,1)</f>
        <v>1</v>
      </c>
      <c r="G2" s="6" t="str">
        <f>VLOOKUP(B:B, _holidays!A:C, 2, FALSE)</f>
        <v>N</v>
      </c>
      <c r="H2" s="6" t="str">
        <f>VLOOKUP(B:B, _holidays!A:C, 3, FALSE)</f>
        <v>Y</v>
      </c>
      <c r="I2" s="6">
        <v>13.3</v>
      </c>
      <c r="J2" s="6">
        <v>26.9</v>
      </c>
      <c r="K2" s="6">
        <v>23.6</v>
      </c>
      <c r="L2" s="6">
        <v>0</v>
      </c>
      <c r="M2" s="10">
        <v>99635.03</v>
      </c>
      <c r="N2" s="8">
        <v>25.633696430000001</v>
      </c>
      <c r="O2" s="8">
        <f t="shared" ref="O2:O65" si="4">M2*N2</f>
        <v>2554014.1128139431</v>
      </c>
    </row>
    <row r="3" spans="2:15" x14ac:dyDescent="0.3">
      <c r="B3" s="30">
        <v>42006</v>
      </c>
      <c r="C3" s="6" t="str">
        <f t="shared" si="0"/>
        <v>Friday</v>
      </c>
      <c r="D3" s="6" t="str">
        <f t="shared" si="1"/>
        <v>January</v>
      </c>
      <c r="E3" s="6" t="str">
        <f t="shared" si="2"/>
        <v>2015</v>
      </c>
      <c r="F3" s="6">
        <f t="shared" si="3"/>
        <v>1</v>
      </c>
      <c r="G3" s="6" t="str">
        <f>VLOOKUP(B:B, _holidays!A:C, 2, FALSE)</f>
        <v>N</v>
      </c>
      <c r="H3" s="6" t="str">
        <f>VLOOKUP(B:B, _holidays!A:C, 3, FALSE)</f>
        <v>N</v>
      </c>
      <c r="I3" s="6">
        <v>15.4</v>
      </c>
      <c r="J3" s="6">
        <v>38.799999999999997</v>
      </c>
      <c r="K3" s="6">
        <v>26.8</v>
      </c>
      <c r="L3" s="6">
        <v>0</v>
      </c>
      <c r="M3" s="10">
        <v>129606.01</v>
      </c>
      <c r="N3" s="8">
        <v>33.138987559999997</v>
      </c>
      <c r="O3" s="8">
        <f t="shared" si="4"/>
        <v>4295011.9530912349</v>
      </c>
    </row>
    <row r="4" spans="2:15" x14ac:dyDescent="0.3">
      <c r="B4" s="30">
        <v>42007</v>
      </c>
      <c r="C4" s="6" t="str">
        <f t="shared" si="0"/>
        <v>Saturday</v>
      </c>
      <c r="D4" s="6" t="str">
        <f t="shared" si="1"/>
        <v>January</v>
      </c>
      <c r="E4" s="6" t="str">
        <f t="shared" si="2"/>
        <v>2015</v>
      </c>
      <c r="F4" s="6">
        <f t="shared" si="3"/>
        <v>1</v>
      </c>
      <c r="G4" s="6" t="str">
        <f>VLOOKUP(B:B, _holidays!A:C, 2, FALSE)</f>
        <v>N</v>
      </c>
      <c r="H4" s="6" t="str">
        <f>VLOOKUP(B:B, _holidays!A:C, 3, FALSE)</f>
        <v>N</v>
      </c>
      <c r="I4" s="6">
        <v>20</v>
      </c>
      <c r="J4" s="6">
        <v>38.200000000000003</v>
      </c>
      <c r="K4" s="6">
        <v>26.5</v>
      </c>
      <c r="L4" s="6">
        <v>0</v>
      </c>
      <c r="M4" s="10">
        <v>142300.54</v>
      </c>
      <c r="N4" s="8">
        <v>34.564854830000002</v>
      </c>
      <c r="O4" s="8">
        <f t="shared" si="4"/>
        <v>4918597.5073306086</v>
      </c>
    </row>
    <row r="5" spans="2:15" x14ac:dyDescent="0.3">
      <c r="B5" s="30">
        <v>42008</v>
      </c>
      <c r="C5" s="6" t="str">
        <f t="shared" si="0"/>
        <v>Sunday</v>
      </c>
      <c r="D5" s="6" t="str">
        <f t="shared" si="1"/>
        <v>January</v>
      </c>
      <c r="E5" s="6" t="str">
        <f t="shared" si="2"/>
        <v>2015</v>
      </c>
      <c r="F5" s="6">
        <f t="shared" si="3"/>
        <v>2</v>
      </c>
      <c r="G5" s="6" t="str">
        <f>VLOOKUP(B:B, _holidays!A:C, 2, FALSE)</f>
        <v>N</v>
      </c>
      <c r="H5" s="6" t="str">
        <f>VLOOKUP(B:B, _holidays!A:C, 3, FALSE)</f>
        <v>N</v>
      </c>
      <c r="I5" s="6">
        <v>16.3</v>
      </c>
      <c r="J5" s="6">
        <v>21.4</v>
      </c>
      <c r="K5" s="6">
        <v>25.2</v>
      </c>
      <c r="L5" s="6">
        <v>4.2</v>
      </c>
      <c r="M5" s="10">
        <v>104330.715</v>
      </c>
      <c r="N5" s="8">
        <v>25.005560240000001</v>
      </c>
      <c r="O5" s="8">
        <f t="shared" si="4"/>
        <v>2608847.9788147719</v>
      </c>
    </row>
    <row r="6" spans="2:15" x14ac:dyDescent="0.3">
      <c r="B6" s="30">
        <v>42009</v>
      </c>
      <c r="C6" s="6" t="str">
        <f t="shared" si="0"/>
        <v>Monday</v>
      </c>
      <c r="D6" s="6" t="str">
        <f t="shared" si="1"/>
        <v>January</v>
      </c>
      <c r="E6" s="6" t="str">
        <f t="shared" si="2"/>
        <v>2015</v>
      </c>
      <c r="F6" s="6">
        <f t="shared" si="3"/>
        <v>2</v>
      </c>
      <c r="G6" s="6" t="str">
        <f>VLOOKUP(B:B, _holidays!A:C, 2, FALSE)</f>
        <v>N</v>
      </c>
      <c r="H6" s="6" t="str">
        <f>VLOOKUP(B:B, _holidays!A:C, 3, FALSE)</f>
        <v>N</v>
      </c>
      <c r="I6" s="6">
        <v>15</v>
      </c>
      <c r="J6" s="6">
        <v>22</v>
      </c>
      <c r="K6" s="6">
        <v>30.7</v>
      </c>
      <c r="L6" s="6">
        <v>0</v>
      </c>
      <c r="M6" s="10">
        <v>118132.2</v>
      </c>
      <c r="N6" s="8">
        <v>26.724176279999998</v>
      </c>
      <c r="O6" s="8">
        <f t="shared" si="4"/>
        <v>3156985.7371442155</v>
      </c>
    </row>
    <row r="7" spans="2:15" x14ac:dyDescent="0.3">
      <c r="B7" s="30">
        <v>42010</v>
      </c>
      <c r="C7" s="6" t="str">
        <f t="shared" si="0"/>
        <v>Tuesday</v>
      </c>
      <c r="D7" s="6" t="str">
        <f t="shared" si="1"/>
        <v>January</v>
      </c>
      <c r="E7" s="6" t="str">
        <f t="shared" si="2"/>
        <v>2015</v>
      </c>
      <c r="F7" s="6">
        <f t="shared" si="3"/>
        <v>2</v>
      </c>
      <c r="G7" s="6" t="str">
        <f>VLOOKUP(B:B, _holidays!A:C, 2, FALSE)</f>
        <v>N</v>
      </c>
      <c r="H7" s="6" t="str">
        <f>VLOOKUP(B:B, _holidays!A:C, 3, FALSE)</f>
        <v>N</v>
      </c>
      <c r="I7" s="6">
        <v>17.7</v>
      </c>
      <c r="J7" s="6">
        <v>26</v>
      </c>
      <c r="K7" s="6">
        <v>31.6</v>
      </c>
      <c r="L7" s="6">
        <v>0</v>
      </c>
      <c r="M7" s="10">
        <v>130672.485</v>
      </c>
      <c r="N7" s="8">
        <v>31.282310729999999</v>
      </c>
      <c r="O7" s="8">
        <f t="shared" si="4"/>
        <v>4087737.279631264</v>
      </c>
    </row>
    <row r="8" spans="2:15" x14ac:dyDescent="0.3">
      <c r="B8" s="30">
        <v>42011</v>
      </c>
      <c r="C8" s="6" t="str">
        <f t="shared" si="0"/>
        <v>Wednesday</v>
      </c>
      <c r="D8" s="6" t="str">
        <f t="shared" si="1"/>
        <v>January</v>
      </c>
      <c r="E8" s="6" t="str">
        <f t="shared" si="2"/>
        <v>2015</v>
      </c>
      <c r="F8" s="6">
        <f t="shared" si="3"/>
        <v>2</v>
      </c>
      <c r="G8" s="6" t="str">
        <f>VLOOKUP(B:B, _holidays!A:C, 2, FALSE)</f>
        <v>N</v>
      </c>
      <c r="H8" s="6" t="str">
        <f>VLOOKUP(B:B, _holidays!A:C, 3, FALSE)</f>
        <v>N</v>
      </c>
      <c r="I8" s="6">
        <v>18.899999999999999</v>
      </c>
      <c r="J8" s="6">
        <v>37.4</v>
      </c>
      <c r="K8" s="6">
        <v>20.7</v>
      </c>
      <c r="L8" s="6">
        <v>0</v>
      </c>
      <c r="M8" s="10">
        <v>153514.82</v>
      </c>
      <c r="N8" s="8">
        <v>48.312309380000002</v>
      </c>
      <c r="O8" s="8">
        <f t="shared" si="4"/>
        <v>7416655.4782550121</v>
      </c>
    </row>
    <row r="9" spans="2:15" x14ac:dyDescent="0.3">
      <c r="B9" s="30">
        <v>42012</v>
      </c>
      <c r="C9" s="6" t="str">
        <f t="shared" si="0"/>
        <v>Thursday</v>
      </c>
      <c r="D9" s="6" t="str">
        <f t="shared" si="1"/>
        <v>January</v>
      </c>
      <c r="E9" s="6" t="str">
        <f t="shared" si="2"/>
        <v>2015</v>
      </c>
      <c r="F9" s="6">
        <f t="shared" si="3"/>
        <v>2</v>
      </c>
      <c r="G9" s="6" t="str">
        <f>VLOOKUP(B:B, _holidays!A:C, 2, FALSE)</f>
        <v>N</v>
      </c>
      <c r="H9" s="6" t="str">
        <f>VLOOKUP(B:B, _holidays!A:C, 3, FALSE)</f>
        <v>N</v>
      </c>
      <c r="I9" s="6">
        <v>23.1</v>
      </c>
      <c r="J9" s="6">
        <v>28.2</v>
      </c>
      <c r="K9" s="6">
        <v>13.5</v>
      </c>
      <c r="L9" s="6">
        <v>19.399999999999999</v>
      </c>
      <c r="M9" s="10">
        <v>142015.655</v>
      </c>
      <c r="N9" s="8">
        <v>49.117280299999997</v>
      </c>
      <c r="O9" s="8">
        <f t="shared" si="4"/>
        <v>6975422.7336230958</v>
      </c>
    </row>
    <row r="10" spans="2:15" x14ac:dyDescent="0.3">
      <c r="B10" s="30">
        <v>42013</v>
      </c>
      <c r="C10" s="6" t="str">
        <f t="shared" si="0"/>
        <v>Friday</v>
      </c>
      <c r="D10" s="6" t="str">
        <f t="shared" si="1"/>
        <v>January</v>
      </c>
      <c r="E10" s="6" t="str">
        <f t="shared" si="2"/>
        <v>2015</v>
      </c>
      <c r="F10" s="6">
        <f t="shared" si="3"/>
        <v>2</v>
      </c>
      <c r="G10" s="6" t="str">
        <f>VLOOKUP(B:B, _holidays!A:C, 2, FALSE)</f>
        <v>N</v>
      </c>
      <c r="H10" s="6" t="str">
        <f>VLOOKUP(B:B, _holidays!A:C, 3, FALSE)</f>
        <v>N</v>
      </c>
      <c r="I10" s="6">
        <v>16.5</v>
      </c>
      <c r="J10" s="6">
        <v>18</v>
      </c>
      <c r="K10" s="6">
        <v>3.1</v>
      </c>
      <c r="L10" s="6">
        <v>1.2</v>
      </c>
      <c r="M10" s="10">
        <v>121801.155</v>
      </c>
      <c r="N10" s="8">
        <v>34.490675449999998</v>
      </c>
      <c r="O10" s="8">
        <f t="shared" si="4"/>
        <v>4201004.1065401444</v>
      </c>
    </row>
    <row r="11" spans="2:15" x14ac:dyDescent="0.3">
      <c r="B11" s="30">
        <v>42014</v>
      </c>
      <c r="C11" s="6" t="str">
        <f t="shared" si="0"/>
        <v>Saturday</v>
      </c>
      <c r="D11" s="6" t="str">
        <f t="shared" si="1"/>
        <v>January</v>
      </c>
      <c r="E11" s="6" t="str">
        <f t="shared" si="2"/>
        <v>2015</v>
      </c>
      <c r="F11" s="6">
        <f t="shared" si="3"/>
        <v>2</v>
      </c>
      <c r="G11" s="6" t="str">
        <f>VLOOKUP(B:B, _holidays!A:C, 2, FALSE)</f>
        <v>N</v>
      </c>
      <c r="H11" s="6" t="str">
        <f>VLOOKUP(B:B, _holidays!A:C, 3, FALSE)</f>
        <v>N</v>
      </c>
      <c r="I11" s="6">
        <v>13.6</v>
      </c>
      <c r="J11" s="6">
        <v>21.7</v>
      </c>
      <c r="K11" s="6">
        <v>5.6</v>
      </c>
      <c r="L11" s="6">
        <v>5.2</v>
      </c>
      <c r="M11" s="10">
        <v>103043.66</v>
      </c>
      <c r="N11" s="8">
        <v>20.229824900000001</v>
      </c>
      <c r="O11" s="8">
        <f t="shared" si="4"/>
        <v>2084555.1988551342</v>
      </c>
    </row>
    <row r="12" spans="2:15" x14ac:dyDescent="0.3">
      <c r="B12" s="30">
        <v>42015</v>
      </c>
      <c r="C12" s="6" t="str">
        <f t="shared" si="0"/>
        <v>Sunday</v>
      </c>
      <c r="D12" s="6" t="str">
        <f t="shared" si="1"/>
        <v>January</v>
      </c>
      <c r="E12" s="6" t="str">
        <f t="shared" si="2"/>
        <v>2015</v>
      </c>
      <c r="F12" s="6">
        <f t="shared" si="3"/>
        <v>3</v>
      </c>
      <c r="G12" s="6" t="str">
        <f>VLOOKUP(B:B, _holidays!A:C, 2, FALSE)</f>
        <v>N</v>
      </c>
      <c r="H12" s="6" t="str">
        <f>VLOOKUP(B:B, _holidays!A:C, 3, FALSE)</f>
        <v>N</v>
      </c>
      <c r="I12" s="6">
        <v>15.6</v>
      </c>
      <c r="J12" s="6">
        <v>27.5</v>
      </c>
      <c r="K12" s="6">
        <v>29.9</v>
      </c>
      <c r="L12" s="6">
        <v>0</v>
      </c>
      <c r="M12" s="10">
        <v>99865.755000000005</v>
      </c>
      <c r="N12" s="8">
        <v>18.23476806</v>
      </c>
      <c r="O12" s="8">
        <f t="shared" si="4"/>
        <v>1821028.8795617854</v>
      </c>
    </row>
    <row r="13" spans="2:15" x14ac:dyDescent="0.3">
      <c r="B13" s="30">
        <v>42016</v>
      </c>
      <c r="C13" s="6" t="str">
        <f t="shared" si="0"/>
        <v>Monday</v>
      </c>
      <c r="D13" s="6" t="str">
        <f t="shared" si="1"/>
        <v>January</v>
      </c>
      <c r="E13" s="6" t="str">
        <f t="shared" si="2"/>
        <v>2015</v>
      </c>
      <c r="F13" s="6">
        <f t="shared" si="3"/>
        <v>3</v>
      </c>
      <c r="G13" s="6" t="str">
        <f>VLOOKUP(B:B, _holidays!A:C, 2, FALSE)</f>
        <v>N</v>
      </c>
      <c r="H13" s="6" t="str">
        <f>VLOOKUP(B:B, _holidays!A:C, 3, FALSE)</f>
        <v>N</v>
      </c>
      <c r="I13" s="6">
        <v>16.100000000000001</v>
      </c>
      <c r="J13" s="6">
        <v>31.3</v>
      </c>
      <c r="K13" s="6">
        <v>31.6</v>
      </c>
      <c r="L13" s="6">
        <v>0</v>
      </c>
      <c r="M13" s="10">
        <v>131261.125</v>
      </c>
      <c r="N13" s="8">
        <v>33.694810169999997</v>
      </c>
      <c r="O13" s="8">
        <f t="shared" si="4"/>
        <v>4422818.6895756405</v>
      </c>
    </row>
    <row r="14" spans="2:15" x14ac:dyDescent="0.3">
      <c r="B14" s="30">
        <v>42017</v>
      </c>
      <c r="C14" s="6" t="str">
        <f t="shared" si="0"/>
        <v>Tuesday</v>
      </c>
      <c r="D14" s="6" t="str">
        <f t="shared" si="1"/>
        <v>January</v>
      </c>
      <c r="E14" s="6" t="str">
        <f t="shared" si="2"/>
        <v>2015</v>
      </c>
      <c r="F14" s="6">
        <f t="shared" si="3"/>
        <v>3</v>
      </c>
      <c r="G14" s="6" t="str">
        <f>VLOOKUP(B:B, _holidays!A:C, 2, FALSE)</f>
        <v>N</v>
      </c>
      <c r="H14" s="6" t="str">
        <f>VLOOKUP(B:B, _holidays!A:C, 3, FALSE)</f>
        <v>N</v>
      </c>
      <c r="I14" s="6">
        <v>20.2</v>
      </c>
      <c r="J14" s="6">
        <v>25.6</v>
      </c>
      <c r="K14" s="6">
        <v>4.2</v>
      </c>
      <c r="L14" s="6">
        <v>0</v>
      </c>
      <c r="M14" s="10">
        <v>126527.36</v>
      </c>
      <c r="N14" s="8">
        <v>27.53786427</v>
      </c>
      <c r="O14" s="8">
        <f t="shared" si="4"/>
        <v>3484293.2661214271</v>
      </c>
    </row>
    <row r="15" spans="2:15" x14ac:dyDescent="0.3">
      <c r="B15" s="30">
        <v>42018</v>
      </c>
      <c r="C15" s="6" t="str">
        <f t="shared" si="0"/>
        <v>Wednesday</v>
      </c>
      <c r="D15" s="6" t="str">
        <f t="shared" si="1"/>
        <v>January</v>
      </c>
      <c r="E15" s="6" t="str">
        <f t="shared" si="2"/>
        <v>2015</v>
      </c>
      <c r="F15" s="6">
        <f t="shared" si="3"/>
        <v>3</v>
      </c>
      <c r="G15" s="6" t="str">
        <f>VLOOKUP(B:B, _holidays!A:C, 2, FALSE)</f>
        <v>N</v>
      </c>
      <c r="H15" s="6" t="str">
        <f>VLOOKUP(B:B, _holidays!A:C, 3, FALSE)</f>
        <v>N</v>
      </c>
      <c r="I15" s="6">
        <v>18.3</v>
      </c>
      <c r="J15" s="6">
        <v>22.7</v>
      </c>
      <c r="K15" s="6">
        <v>15.2</v>
      </c>
      <c r="L15" s="6">
        <v>15.8</v>
      </c>
      <c r="M15" s="10">
        <v>119741.62</v>
      </c>
      <c r="N15" s="8">
        <v>29.018516609999999</v>
      </c>
      <c r="O15" s="8">
        <f t="shared" si="4"/>
        <v>3474724.1888783081</v>
      </c>
    </row>
    <row r="16" spans="2:15" x14ac:dyDescent="0.3">
      <c r="B16" s="30">
        <v>42019</v>
      </c>
      <c r="C16" s="6" t="str">
        <f t="shared" si="0"/>
        <v>Thursday</v>
      </c>
      <c r="D16" s="6" t="str">
        <f t="shared" si="1"/>
        <v>January</v>
      </c>
      <c r="E16" s="6" t="str">
        <f t="shared" si="2"/>
        <v>2015</v>
      </c>
      <c r="F16" s="6">
        <f t="shared" si="3"/>
        <v>3</v>
      </c>
      <c r="G16" s="6" t="str">
        <f>VLOOKUP(B:B, _holidays!A:C, 2, FALSE)</f>
        <v>N</v>
      </c>
      <c r="H16" s="6" t="str">
        <f>VLOOKUP(B:B, _holidays!A:C, 3, FALSE)</f>
        <v>N</v>
      </c>
      <c r="I16" s="6">
        <v>15.8</v>
      </c>
      <c r="J16" s="6">
        <v>20</v>
      </c>
      <c r="K16" s="6">
        <v>14.6</v>
      </c>
      <c r="L16" s="6">
        <v>0</v>
      </c>
      <c r="M16" s="10">
        <v>118411.22</v>
      </c>
      <c r="N16" s="8">
        <v>30.93653879</v>
      </c>
      <c r="O16" s="8">
        <f t="shared" si="4"/>
        <v>3663233.3007012238</v>
      </c>
    </row>
    <row r="17" spans="2:15" x14ac:dyDescent="0.3">
      <c r="B17" s="30">
        <v>42020</v>
      </c>
      <c r="C17" s="6" t="str">
        <f t="shared" si="0"/>
        <v>Friday</v>
      </c>
      <c r="D17" s="6" t="str">
        <f t="shared" si="1"/>
        <v>January</v>
      </c>
      <c r="E17" s="6" t="str">
        <f t="shared" si="2"/>
        <v>2015</v>
      </c>
      <c r="F17" s="6">
        <f t="shared" si="3"/>
        <v>3</v>
      </c>
      <c r="G17" s="6" t="str">
        <f>VLOOKUP(B:B, _holidays!A:C, 2, FALSE)</f>
        <v>N</v>
      </c>
      <c r="H17" s="6" t="str">
        <f>VLOOKUP(B:B, _holidays!A:C, 3, FALSE)</f>
        <v>N</v>
      </c>
      <c r="I17" s="6">
        <v>13.1</v>
      </c>
      <c r="J17" s="6">
        <v>27.3</v>
      </c>
      <c r="K17" s="6">
        <v>30.3</v>
      </c>
      <c r="L17" s="6">
        <v>0</v>
      </c>
      <c r="M17" s="10">
        <v>116690.765</v>
      </c>
      <c r="N17" s="8">
        <v>23.015190879999999</v>
      </c>
      <c r="O17" s="8">
        <f t="shared" si="4"/>
        <v>2685660.2304082229</v>
      </c>
    </row>
    <row r="18" spans="2:15" x14ac:dyDescent="0.3">
      <c r="B18" s="30">
        <v>42021</v>
      </c>
      <c r="C18" s="6" t="str">
        <f t="shared" si="0"/>
        <v>Saturday</v>
      </c>
      <c r="D18" s="6" t="str">
        <f t="shared" si="1"/>
        <v>January</v>
      </c>
      <c r="E18" s="6" t="str">
        <f t="shared" si="2"/>
        <v>2015</v>
      </c>
      <c r="F18" s="6">
        <f t="shared" si="3"/>
        <v>3</v>
      </c>
      <c r="G18" s="6" t="str">
        <f>VLOOKUP(B:B, _holidays!A:C, 2, FALSE)</f>
        <v>N</v>
      </c>
      <c r="H18" s="6" t="str">
        <f>VLOOKUP(B:B, _holidays!A:C, 3, FALSE)</f>
        <v>N</v>
      </c>
      <c r="I18" s="6">
        <v>15.9</v>
      </c>
      <c r="J18" s="6">
        <v>25</v>
      </c>
      <c r="K18" s="6">
        <v>27.5</v>
      </c>
      <c r="L18" s="6">
        <v>0</v>
      </c>
      <c r="M18" s="10">
        <v>99371.31</v>
      </c>
      <c r="N18" s="8">
        <v>18.99492729</v>
      </c>
      <c r="O18" s="8">
        <f t="shared" si="4"/>
        <v>1887550.8081620499</v>
      </c>
    </row>
    <row r="19" spans="2:15" x14ac:dyDescent="0.3">
      <c r="B19" s="30">
        <v>42022</v>
      </c>
      <c r="C19" s="6" t="str">
        <f t="shared" si="0"/>
        <v>Sunday</v>
      </c>
      <c r="D19" s="6" t="str">
        <f t="shared" si="1"/>
        <v>January</v>
      </c>
      <c r="E19" s="6" t="str">
        <f t="shared" si="2"/>
        <v>2015</v>
      </c>
      <c r="F19" s="6">
        <f t="shared" si="3"/>
        <v>4</v>
      </c>
      <c r="G19" s="6" t="str">
        <f>VLOOKUP(B:B, _holidays!A:C, 2, FALSE)</f>
        <v>N</v>
      </c>
      <c r="H19" s="6" t="str">
        <f>VLOOKUP(B:B, _holidays!A:C, 3, FALSE)</f>
        <v>N</v>
      </c>
      <c r="I19" s="6">
        <v>15.3</v>
      </c>
      <c r="J19" s="6">
        <v>19.5</v>
      </c>
      <c r="K19" s="6">
        <v>23.4</v>
      </c>
      <c r="L19" s="6">
        <v>0</v>
      </c>
      <c r="M19" s="10">
        <v>97728.75</v>
      </c>
      <c r="N19" s="8">
        <v>17.00868088</v>
      </c>
      <c r="O19" s="8">
        <f t="shared" si="4"/>
        <v>1662237.1215512999</v>
      </c>
    </row>
    <row r="20" spans="2:15" x14ac:dyDescent="0.3">
      <c r="B20" s="30">
        <v>42023</v>
      </c>
      <c r="C20" s="6" t="str">
        <f t="shared" si="0"/>
        <v>Monday</v>
      </c>
      <c r="D20" s="6" t="str">
        <f t="shared" si="1"/>
        <v>January</v>
      </c>
      <c r="E20" s="6" t="str">
        <f t="shared" si="2"/>
        <v>2015</v>
      </c>
      <c r="F20" s="6">
        <f t="shared" si="3"/>
        <v>4</v>
      </c>
      <c r="G20" s="6" t="str">
        <f>VLOOKUP(B:B, _holidays!A:C, 2, FALSE)</f>
        <v>N</v>
      </c>
      <c r="H20" s="6" t="str">
        <f>VLOOKUP(B:B, _holidays!A:C, 3, FALSE)</f>
        <v>N</v>
      </c>
      <c r="I20" s="6">
        <v>13.5</v>
      </c>
      <c r="J20" s="6">
        <v>23.6</v>
      </c>
      <c r="K20" s="6">
        <v>29</v>
      </c>
      <c r="L20" s="6">
        <v>0</v>
      </c>
      <c r="M20" s="10">
        <v>116883.15</v>
      </c>
      <c r="N20" s="8">
        <v>26.927876189999999</v>
      </c>
      <c r="O20" s="8">
        <f t="shared" si="4"/>
        <v>3147414.9918971984</v>
      </c>
    </row>
    <row r="21" spans="2:15" ht="16.8" customHeight="1" x14ac:dyDescent="0.3">
      <c r="B21" s="30">
        <v>42024</v>
      </c>
      <c r="C21" s="6" t="str">
        <f t="shared" si="0"/>
        <v>Tuesday</v>
      </c>
      <c r="D21" s="6" t="str">
        <f t="shared" si="1"/>
        <v>January</v>
      </c>
      <c r="E21" s="6" t="str">
        <f t="shared" si="2"/>
        <v>2015</v>
      </c>
      <c r="F21" s="6">
        <f t="shared" si="3"/>
        <v>4</v>
      </c>
      <c r="G21" s="6" t="str">
        <f>VLOOKUP(B:B, _holidays!A:C, 2, FALSE)</f>
        <v>N</v>
      </c>
      <c r="H21" s="6" t="str">
        <f>VLOOKUP(B:B, _holidays!A:C, 3, FALSE)</f>
        <v>N</v>
      </c>
      <c r="I21" s="6">
        <v>13</v>
      </c>
      <c r="J21" s="6">
        <v>30.4</v>
      </c>
      <c r="K21" s="6">
        <v>19.600000000000001</v>
      </c>
      <c r="L21" s="6">
        <v>0</v>
      </c>
      <c r="M21" s="10">
        <v>128968.125</v>
      </c>
      <c r="N21" s="8">
        <v>23.078074139999998</v>
      </c>
      <c r="O21" s="8">
        <f t="shared" si="4"/>
        <v>2976335.9504467873</v>
      </c>
    </row>
    <row r="22" spans="2:15" x14ac:dyDescent="0.3">
      <c r="B22" s="30">
        <v>42025</v>
      </c>
      <c r="C22" s="6" t="str">
        <f t="shared" si="0"/>
        <v>Wednesday</v>
      </c>
      <c r="D22" s="6" t="str">
        <f t="shared" si="1"/>
        <v>January</v>
      </c>
      <c r="E22" s="6" t="str">
        <f t="shared" si="2"/>
        <v>2015</v>
      </c>
      <c r="F22" s="6">
        <f t="shared" si="3"/>
        <v>4</v>
      </c>
      <c r="G22" s="6" t="str">
        <f>VLOOKUP(B:B, _holidays!A:C, 2, FALSE)</f>
        <v>N</v>
      </c>
      <c r="H22" s="6" t="str">
        <f>VLOOKUP(B:B, _holidays!A:C, 3, FALSE)</f>
        <v>N</v>
      </c>
      <c r="I22" s="6">
        <v>19.7</v>
      </c>
      <c r="J22" s="6">
        <v>33.1</v>
      </c>
      <c r="K22" s="6">
        <v>25.8</v>
      </c>
      <c r="L22" s="6">
        <v>0</v>
      </c>
      <c r="M22" s="10">
        <v>148702.505</v>
      </c>
      <c r="N22" s="8">
        <v>34.443415459999997</v>
      </c>
      <c r="O22" s="8">
        <f t="shared" si="4"/>
        <v>5121822.159657727</v>
      </c>
    </row>
    <row r="23" spans="2:15" x14ac:dyDescent="0.3">
      <c r="B23" s="30">
        <v>42026</v>
      </c>
      <c r="C23" s="6" t="str">
        <f t="shared" si="0"/>
        <v>Thursday</v>
      </c>
      <c r="D23" s="6" t="str">
        <f t="shared" si="1"/>
        <v>January</v>
      </c>
      <c r="E23" s="6" t="str">
        <f t="shared" si="2"/>
        <v>2015</v>
      </c>
      <c r="F23" s="6">
        <f t="shared" si="3"/>
        <v>4</v>
      </c>
      <c r="G23" s="6" t="str">
        <f>VLOOKUP(B:B, _holidays!A:C, 2, FALSE)</f>
        <v>N</v>
      </c>
      <c r="H23" s="6" t="str">
        <f>VLOOKUP(B:B, _holidays!A:C, 3, FALSE)</f>
        <v>N</v>
      </c>
      <c r="I23" s="6">
        <v>18.7</v>
      </c>
      <c r="J23" s="6">
        <v>35.799999999999997</v>
      </c>
      <c r="K23" s="6">
        <v>23.1</v>
      </c>
      <c r="L23" s="6">
        <v>0</v>
      </c>
      <c r="M23" s="10">
        <v>153232.1</v>
      </c>
      <c r="N23" s="8">
        <v>35.230761399999999</v>
      </c>
      <c r="O23" s="8">
        <f t="shared" si="4"/>
        <v>5398483.5539209396</v>
      </c>
    </row>
    <row r="24" spans="2:15" x14ac:dyDescent="0.3">
      <c r="B24" s="30">
        <v>42027</v>
      </c>
      <c r="C24" s="6" t="str">
        <f t="shared" si="0"/>
        <v>Friday</v>
      </c>
      <c r="D24" s="6" t="str">
        <f t="shared" si="1"/>
        <v>January</v>
      </c>
      <c r="E24" s="6" t="str">
        <f t="shared" si="2"/>
        <v>2015</v>
      </c>
      <c r="F24" s="6">
        <f t="shared" si="3"/>
        <v>4</v>
      </c>
      <c r="G24" s="6" t="str">
        <f>VLOOKUP(B:B, _holidays!A:C, 2, FALSE)</f>
        <v>N</v>
      </c>
      <c r="H24" s="6" t="str">
        <f>VLOOKUP(B:B, _holidays!A:C, 3, FALSE)</f>
        <v>N</v>
      </c>
      <c r="I24" s="6">
        <v>20.2</v>
      </c>
      <c r="J24" s="6">
        <v>25</v>
      </c>
      <c r="K24" s="6">
        <v>28.6</v>
      </c>
      <c r="L24" s="6">
        <v>0</v>
      </c>
      <c r="M24" s="10">
        <v>138095.20000000001</v>
      </c>
      <c r="N24" s="8">
        <v>40.604200220000003</v>
      </c>
      <c r="O24" s="8">
        <f t="shared" si="4"/>
        <v>5607245.1502209445</v>
      </c>
    </row>
    <row r="25" spans="2:15" x14ac:dyDescent="0.3">
      <c r="B25" s="30">
        <v>42028</v>
      </c>
      <c r="C25" s="6" t="str">
        <f t="shared" si="0"/>
        <v>Saturday</v>
      </c>
      <c r="D25" s="6" t="str">
        <f t="shared" si="1"/>
        <v>January</v>
      </c>
      <c r="E25" s="6" t="str">
        <f t="shared" si="2"/>
        <v>2015</v>
      </c>
      <c r="F25" s="6">
        <f t="shared" si="3"/>
        <v>4</v>
      </c>
      <c r="G25" s="6" t="str">
        <f>VLOOKUP(B:B, _holidays!A:C, 2, FALSE)</f>
        <v>N</v>
      </c>
      <c r="H25" s="6" t="str">
        <f>VLOOKUP(B:B, _holidays!A:C, 3, FALSE)</f>
        <v>N</v>
      </c>
      <c r="I25" s="6">
        <v>15.8</v>
      </c>
      <c r="J25" s="6">
        <v>26.3</v>
      </c>
      <c r="K25" s="6">
        <v>30.3</v>
      </c>
      <c r="L25" s="6">
        <v>0</v>
      </c>
      <c r="M25" s="10">
        <v>116310.59</v>
      </c>
      <c r="N25" s="8">
        <v>20.922000149999999</v>
      </c>
      <c r="O25" s="8">
        <f t="shared" si="4"/>
        <v>2433450.1814265884</v>
      </c>
    </row>
    <row r="26" spans="2:15" x14ac:dyDescent="0.3">
      <c r="B26" s="30">
        <v>42029</v>
      </c>
      <c r="C26" s="6" t="str">
        <f t="shared" si="0"/>
        <v>Sunday</v>
      </c>
      <c r="D26" s="6" t="str">
        <f t="shared" si="1"/>
        <v>January</v>
      </c>
      <c r="E26" s="6" t="str">
        <f t="shared" si="2"/>
        <v>2015</v>
      </c>
      <c r="F26" s="6">
        <f t="shared" si="3"/>
        <v>5</v>
      </c>
      <c r="G26" s="6" t="str">
        <f>VLOOKUP(B:B, _holidays!A:C, 2, FALSE)</f>
        <v>N</v>
      </c>
      <c r="H26" s="6" t="str">
        <f>VLOOKUP(B:B, _holidays!A:C, 3, FALSE)</f>
        <v>N</v>
      </c>
      <c r="I26" s="6">
        <v>14.7</v>
      </c>
      <c r="J26" s="6">
        <v>22</v>
      </c>
      <c r="K26" s="6">
        <v>25.4</v>
      </c>
      <c r="L26" s="6">
        <v>0</v>
      </c>
      <c r="M26" s="10">
        <v>97959.46</v>
      </c>
      <c r="N26" s="8">
        <v>16.5414177</v>
      </c>
      <c r="O26" s="8">
        <f t="shared" si="4"/>
        <v>1620388.3455264422</v>
      </c>
    </row>
    <row r="27" spans="2:15" x14ac:dyDescent="0.3">
      <c r="B27" s="30">
        <v>42030</v>
      </c>
      <c r="C27" s="6" t="str">
        <f t="shared" si="0"/>
        <v>Monday</v>
      </c>
      <c r="D27" s="6" t="str">
        <f t="shared" si="1"/>
        <v>January</v>
      </c>
      <c r="E27" s="6" t="str">
        <f t="shared" si="2"/>
        <v>2015</v>
      </c>
      <c r="F27" s="6">
        <f t="shared" si="3"/>
        <v>5</v>
      </c>
      <c r="G27" s="6" t="str">
        <f>VLOOKUP(B:B, _holidays!A:C, 2, FALSE)</f>
        <v>N</v>
      </c>
      <c r="H27" s="6" t="str">
        <f>VLOOKUP(B:B, _holidays!A:C, 3, FALSE)</f>
        <v>Y</v>
      </c>
      <c r="I27" s="6">
        <v>11.6</v>
      </c>
      <c r="J27" s="6">
        <v>19.8</v>
      </c>
      <c r="K27" s="6">
        <v>19.899999999999999</v>
      </c>
      <c r="L27" s="6">
        <v>1</v>
      </c>
      <c r="M27" s="10">
        <v>103769.48</v>
      </c>
      <c r="N27" s="8">
        <v>16.9360128</v>
      </c>
      <c r="O27" s="8">
        <f t="shared" si="4"/>
        <v>1757441.2415293439</v>
      </c>
    </row>
    <row r="28" spans="2:15" x14ac:dyDescent="0.3">
      <c r="B28" s="30">
        <v>42031</v>
      </c>
      <c r="C28" s="6" t="str">
        <f t="shared" si="0"/>
        <v>Tuesday</v>
      </c>
      <c r="D28" s="6" t="str">
        <f t="shared" si="1"/>
        <v>January</v>
      </c>
      <c r="E28" s="6" t="str">
        <f t="shared" si="2"/>
        <v>2015</v>
      </c>
      <c r="F28" s="6">
        <f t="shared" si="3"/>
        <v>5</v>
      </c>
      <c r="G28" s="6" t="str">
        <f>VLOOKUP(B:B, _holidays!A:C, 2, FALSE)</f>
        <v>N</v>
      </c>
      <c r="H28" s="6" t="str">
        <f>VLOOKUP(B:B, _holidays!A:C, 3, FALSE)</f>
        <v>N</v>
      </c>
      <c r="I28" s="6">
        <v>11.7</v>
      </c>
      <c r="J28" s="6">
        <v>19.100000000000001</v>
      </c>
      <c r="K28" s="6">
        <v>17.7</v>
      </c>
      <c r="L28" s="6">
        <v>0.6</v>
      </c>
      <c r="M28" s="10">
        <v>118393.31</v>
      </c>
      <c r="N28" s="8">
        <v>21.206288600000001</v>
      </c>
      <c r="O28" s="8">
        <f t="shared" si="4"/>
        <v>2510682.7001692662</v>
      </c>
    </row>
    <row r="29" spans="2:15" x14ac:dyDescent="0.3">
      <c r="B29" s="30">
        <v>42032</v>
      </c>
      <c r="C29" s="6" t="str">
        <f t="shared" si="0"/>
        <v>Wednesday</v>
      </c>
      <c r="D29" s="6" t="str">
        <f t="shared" si="1"/>
        <v>January</v>
      </c>
      <c r="E29" s="6" t="str">
        <f t="shared" si="2"/>
        <v>2015</v>
      </c>
      <c r="F29" s="6">
        <f t="shared" si="3"/>
        <v>5</v>
      </c>
      <c r="G29" s="6" t="str">
        <f>VLOOKUP(B:B, _holidays!A:C, 2, FALSE)</f>
        <v>N</v>
      </c>
      <c r="H29" s="6" t="str">
        <f>VLOOKUP(B:B, _holidays!A:C, 3, FALSE)</f>
        <v>N</v>
      </c>
      <c r="I29" s="6">
        <v>13.3</v>
      </c>
      <c r="J29" s="6">
        <v>25.4</v>
      </c>
      <c r="K29" s="6">
        <v>27</v>
      </c>
      <c r="L29" s="6">
        <v>0</v>
      </c>
      <c r="M29" s="10">
        <v>116763.72500000001</v>
      </c>
      <c r="N29" s="8">
        <v>17.02383824</v>
      </c>
      <c r="O29" s="8">
        <f t="shared" si="4"/>
        <v>1987766.766699844</v>
      </c>
    </row>
    <row r="30" spans="2:15" x14ac:dyDescent="0.3">
      <c r="B30" s="30">
        <v>42033</v>
      </c>
      <c r="C30" s="6" t="str">
        <f t="shared" si="0"/>
        <v>Thursday</v>
      </c>
      <c r="D30" s="6" t="str">
        <f t="shared" si="1"/>
        <v>January</v>
      </c>
      <c r="E30" s="6" t="str">
        <f t="shared" si="2"/>
        <v>2015</v>
      </c>
      <c r="F30" s="6">
        <f t="shared" si="3"/>
        <v>5</v>
      </c>
      <c r="G30" s="6" t="str">
        <f>VLOOKUP(B:B, _holidays!A:C, 2, FALSE)</f>
        <v>Y</v>
      </c>
      <c r="H30" s="6" t="str">
        <f>VLOOKUP(B:B, _holidays!A:C, 3, FALSE)</f>
        <v>N</v>
      </c>
      <c r="I30" s="6">
        <v>12.8</v>
      </c>
      <c r="J30" s="6">
        <v>22.2</v>
      </c>
      <c r="K30" s="6">
        <v>28.9</v>
      </c>
      <c r="L30" s="6">
        <v>0</v>
      </c>
      <c r="M30" s="10">
        <v>119313.73</v>
      </c>
      <c r="N30" s="8">
        <v>19.624827360000001</v>
      </c>
      <c r="O30" s="8">
        <f t="shared" si="4"/>
        <v>2341511.3529276527</v>
      </c>
    </row>
    <row r="31" spans="2:15" x14ac:dyDescent="0.3">
      <c r="B31" s="30">
        <v>42034</v>
      </c>
      <c r="C31" s="6" t="str">
        <f t="shared" si="0"/>
        <v>Friday</v>
      </c>
      <c r="D31" s="6" t="str">
        <f t="shared" si="1"/>
        <v>January</v>
      </c>
      <c r="E31" s="6" t="str">
        <f t="shared" si="2"/>
        <v>2015</v>
      </c>
      <c r="F31" s="6">
        <f t="shared" si="3"/>
        <v>5</v>
      </c>
      <c r="G31" s="6" t="str">
        <f>VLOOKUP(B:B, _holidays!A:C, 2, FALSE)</f>
        <v>Y</v>
      </c>
      <c r="H31" s="6" t="str">
        <f>VLOOKUP(B:B, _holidays!A:C, 3, FALSE)</f>
        <v>N</v>
      </c>
      <c r="I31" s="6">
        <v>13.1</v>
      </c>
      <c r="J31" s="6">
        <v>21</v>
      </c>
      <c r="K31" s="6">
        <v>27.6</v>
      </c>
      <c r="L31" s="6">
        <v>0</v>
      </c>
      <c r="M31" s="10">
        <v>121018.15</v>
      </c>
      <c r="N31" s="8">
        <v>21.029356079999999</v>
      </c>
      <c r="O31" s="8">
        <f t="shared" si="4"/>
        <v>2544933.7684928519</v>
      </c>
    </row>
    <row r="32" spans="2:15" x14ac:dyDescent="0.3">
      <c r="B32" s="30">
        <v>42035</v>
      </c>
      <c r="C32" s="6" t="str">
        <f t="shared" si="0"/>
        <v>Saturday</v>
      </c>
      <c r="D32" s="6" t="str">
        <f t="shared" si="1"/>
        <v>January</v>
      </c>
      <c r="E32" s="6" t="str">
        <f t="shared" si="2"/>
        <v>2015</v>
      </c>
      <c r="F32" s="6">
        <f t="shared" si="3"/>
        <v>5</v>
      </c>
      <c r="G32" s="6" t="str">
        <f>VLOOKUP(B:B, _holidays!A:C, 2, FALSE)</f>
        <v>Y</v>
      </c>
      <c r="H32" s="6" t="str">
        <f>VLOOKUP(B:B, _holidays!A:C, 3, FALSE)</f>
        <v>N</v>
      </c>
      <c r="I32" s="6">
        <v>14.3</v>
      </c>
      <c r="J32" s="6">
        <v>20.2</v>
      </c>
      <c r="K32" s="6">
        <v>26.2</v>
      </c>
      <c r="L32" s="6">
        <v>0</v>
      </c>
      <c r="M32" s="10">
        <v>103822.97</v>
      </c>
      <c r="N32" s="8">
        <v>16.538846729999999</v>
      </c>
      <c r="O32" s="8">
        <f t="shared" si="4"/>
        <v>1717112.187883388</v>
      </c>
    </row>
    <row r="33" spans="2:15" x14ac:dyDescent="0.3">
      <c r="B33" s="30">
        <v>42036</v>
      </c>
      <c r="C33" s="6" t="str">
        <f t="shared" si="0"/>
        <v>Sunday</v>
      </c>
      <c r="D33" s="6" t="str">
        <f t="shared" si="1"/>
        <v>February</v>
      </c>
      <c r="E33" s="6" t="str">
        <f t="shared" si="2"/>
        <v>2015</v>
      </c>
      <c r="F33" s="6">
        <f t="shared" si="3"/>
        <v>6</v>
      </c>
      <c r="G33" s="6" t="str">
        <f>VLOOKUP(B:B, _holidays!A:C, 2, FALSE)</f>
        <v>Y</v>
      </c>
      <c r="H33" s="6" t="str">
        <f>VLOOKUP(B:B, _holidays!A:C, 3, FALSE)</f>
        <v>N</v>
      </c>
      <c r="I33" s="6">
        <v>13.2</v>
      </c>
      <c r="J33" s="6">
        <v>19</v>
      </c>
      <c r="K33" s="6">
        <v>17.3</v>
      </c>
      <c r="L33" s="6">
        <v>9.1999999999999993</v>
      </c>
      <c r="M33" s="10">
        <v>100178.84</v>
      </c>
      <c r="N33" s="8">
        <v>14.578844419999999</v>
      </c>
      <c r="O33" s="8">
        <f t="shared" si="4"/>
        <v>1460491.7225360726</v>
      </c>
    </row>
    <row r="34" spans="2:15" x14ac:dyDescent="0.3">
      <c r="B34" s="30">
        <v>42037</v>
      </c>
      <c r="C34" s="6" t="str">
        <f t="shared" si="0"/>
        <v>Monday</v>
      </c>
      <c r="D34" s="6" t="str">
        <f t="shared" si="1"/>
        <v>February</v>
      </c>
      <c r="E34" s="6" t="str">
        <f t="shared" si="2"/>
        <v>2015</v>
      </c>
      <c r="F34" s="6">
        <f t="shared" si="3"/>
        <v>6</v>
      </c>
      <c r="G34" s="6" t="str">
        <f>VLOOKUP(B:B, _holidays!A:C, 2, FALSE)</f>
        <v>Y</v>
      </c>
      <c r="H34" s="6" t="str">
        <f>VLOOKUP(B:B, _holidays!A:C, 3, FALSE)</f>
        <v>N</v>
      </c>
      <c r="I34" s="6">
        <v>13.5</v>
      </c>
      <c r="J34" s="6">
        <v>21.1</v>
      </c>
      <c r="K34" s="6">
        <v>23.9</v>
      </c>
      <c r="L34" s="6">
        <v>3.8</v>
      </c>
      <c r="M34" s="10">
        <v>118694.16</v>
      </c>
      <c r="N34" s="8">
        <v>22.270032189999998</v>
      </c>
      <c r="O34" s="8">
        <f t="shared" si="4"/>
        <v>2643322.7639650102</v>
      </c>
    </row>
    <row r="35" spans="2:15" x14ac:dyDescent="0.3">
      <c r="B35" s="30">
        <v>42038</v>
      </c>
      <c r="C35" s="6" t="str">
        <f t="shared" si="0"/>
        <v>Tuesday</v>
      </c>
      <c r="D35" s="6" t="str">
        <f t="shared" si="1"/>
        <v>February</v>
      </c>
      <c r="E35" s="6" t="str">
        <f t="shared" si="2"/>
        <v>2015</v>
      </c>
      <c r="F35" s="6">
        <f t="shared" si="3"/>
        <v>6</v>
      </c>
      <c r="G35" s="6" t="str">
        <f>VLOOKUP(B:B, _holidays!A:C, 2, FALSE)</f>
        <v>Y</v>
      </c>
      <c r="H35" s="6" t="str">
        <f>VLOOKUP(B:B, _holidays!A:C, 3, FALSE)</f>
        <v>N</v>
      </c>
      <c r="I35" s="6">
        <v>16.100000000000001</v>
      </c>
      <c r="J35" s="6">
        <v>20</v>
      </c>
      <c r="K35" s="6">
        <v>22.7</v>
      </c>
      <c r="L35" s="6">
        <v>0</v>
      </c>
      <c r="M35" s="10">
        <v>122880.13</v>
      </c>
      <c r="N35" s="8">
        <v>27.003832330000002</v>
      </c>
      <c r="O35" s="8">
        <f t="shared" si="4"/>
        <v>3318234.4272086034</v>
      </c>
    </row>
    <row r="36" spans="2:15" x14ac:dyDescent="0.3">
      <c r="B36" s="30">
        <v>42039</v>
      </c>
      <c r="C36" s="6" t="str">
        <f t="shared" si="0"/>
        <v>Wednesday</v>
      </c>
      <c r="D36" s="6" t="str">
        <f t="shared" si="1"/>
        <v>February</v>
      </c>
      <c r="E36" s="6" t="str">
        <f t="shared" si="2"/>
        <v>2015</v>
      </c>
      <c r="F36" s="6">
        <f t="shared" si="3"/>
        <v>6</v>
      </c>
      <c r="G36" s="6" t="str">
        <f>VLOOKUP(B:B, _holidays!A:C, 2, FALSE)</f>
        <v>Y</v>
      </c>
      <c r="H36" s="6" t="str">
        <f>VLOOKUP(B:B, _holidays!A:C, 3, FALSE)</f>
        <v>N</v>
      </c>
      <c r="I36" s="6">
        <v>14.8</v>
      </c>
      <c r="J36" s="6">
        <v>19</v>
      </c>
      <c r="K36" s="6">
        <v>21.2</v>
      </c>
      <c r="L36" s="6">
        <v>0</v>
      </c>
      <c r="M36" s="10">
        <v>117398.03</v>
      </c>
      <c r="N36" s="8">
        <v>27.809134199999999</v>
      </c>
      <c r="O36" s="8">
        <f t="shared" si="4"/>
        <v>3264737.5710856258</v>
      </c>
    </row>
    <row r="37" spans="2:15" x14ac:dyDescent="0.3">
      <c r="B37" s="30">
        <v>42040</v>
      </c>
      <c r="C37" s="6" t="str">
        <f t="shared" si="0"/>
        <v>Thursday</v>
      </c>
      <c r="D37" s="6" t="str">
        <f t="shared" si="1"/>
        <v>February</v>
      </c>
      <c r="E37" s="6" t="str">
        <f t="shared" si="2"/>
        <v>2015</v>
      </c>
      <c r="F37" s="6">
        <f t="shared" si="3"/>
        <v>6</v>
      </c>
      <c r="G37" s="6" t="str">
        <f>VLOOKUP(B:B, _holidays!A:C, 2, FALSE)</f>
        <v>Y</v>
      </c>
      <c r="H37" s="6" t="str">
        <f>VLOOKUP(B:B, _holidays!A:C, 3, FALSE)</f>
        <v>N</v>
      </c>
      <c r="I37" s="6">
        <v>13.3</v>
      </c>
      <c r="J37" s="6">
        <v>24.2</v>
      </c>
      <c r="K37" s="6">
        <v>28.8</v>
      </c>
      <c r="L37" s="6">
        <v>0</v>
      </c>
      <c r="M37" s="10">
        <v>122279.425</v>
      </c>
      <c r="N37" s="8">
        <v>31.384570740000001</v>
      </c>
      <c r="O37" s="8">
        <f t="shared" si="4"/>
        <v>3837687.2639590246</v>
      </c>
    </row>
    <row r="38" spans="2:15" x14ac:dyDescent="0.3">
      <c r="B38" s="30">
        <v>42041</v>
      </c>
      <c r="C38" s="6" t="str">
        <f t="shared" si="0"/>
        <v>Friday</v>
      </c>
      <c r="D38" s="6" t="str">
        <f t="shared" si="1"/>
        <v>February</v>
      </c>
      <c r="E38" s="6" t="str">
        <f t="shared" si="2"/>
        <v>2015</v>
      </c>
      <c r="F38" s="6">
        <f t="shared" si="3"/>
        <v>6</v>
      </c>
      <c r="G38" s="6" t="str">
        <f>VLOOKUP(B:B, _holidays!A:C, 2, FALSE)</f>
        <v>Y</v>
      </c>
      <c r="H38" s="6" t="str">
        <f>VLOOKUP(B:B, _holidays!A:C, 3, FALSE)</f>
        <v>N</v>
      </c>
      <c r="I38" s="6">
        <v>14.5</v>
      </c>
      <c r="J38" s="6">
        <v>35.700000000000003</v>
      </c>
      <c r="K38" s="6">
        <v>28.4</v>
      </c>
      <c r="L38" s="6">
        <v>0</v>
      </c>
      <c r="M38" s="10">
        <v>141837.005</v>
      </c>
      <c r="N38" s="8">
        <v>38.840180269999998</v>
      </c>
      <c r="O38" s="8">
        <f t="shared" si="4"/>
        <v>5508974.8431568909</v>
      </c>
    </row>
    <row r="39" spans="2:15" x14ac:dyDescent="0.3">
      <c r="B39" s="30">
        <v>42042</v>
      </c>
      <c r="C39" s="6" t="str">
        <f t="shared" si="0"/>
        <v>Saturday</v>
      </c>
      <c r="D39" s="6" t="str">
        <f t="shared" si="1"/>
        <v>February</v>
      </c>
      <c r="E39" s="6" t="str">
        <f t="shared" si="2"/>
        <v>2015</v>
      </c>
      <c r="F39" s="6">
        <f t="shared" si="3"/>
        <v>6</v>
      </c>
      <c r="G39" s="6" t="str">
        <f>VLOOKUP(B:B, _holidays!A:C, 2, FALSE)</f>
        <v>Y</v>
      </c>
      <c r="H39" s="6" t="str">
        <f>VLOOKUP(B:B, _holidays!A:C, 3, FALSE)</f>
        <v>N</v>
      </c>
      <c r="I39" s="6">
        <v>18.8</v>
      </c>
      <c r="J39" s="6">
        <v>35</v>
      </c>
      <c r="K39" s="6">
        <v>16.100000000000001</v>
      </c>
      <c r="L39" s="6">
        <v>0</v>
      </c>
      <c r="M39" s="10">
        <v>132138.36499999999</v>
      </c>
      <c r="N39" s="8">
        <v>28.761706780000001</v>
      </c>
      <c r="O39" s="8">
        <f t="shared" si="4"/>
        <v>3800524.9085186147</v>
      </c>
    </row>
    <row r="40" spans="2:15" x14ac:dyDescent="0.3">
      <c r="B40" s="30">
        <v>42043</v>
      </c>
      <c r="C40" s="6" t="str">
        <f t="shared" si="0"/>
        <v>Sunday</v>
      </c>
      <c r="D40" s="6" t="str">
        <f t="shared" si="1"/>
        <v>February</v>
      </c>
      <c r="E40" s="6" t="str">
        <f t="shared" si="2"/>
        <v>2015</v>
      </c>
      <c r="F40" s="6">
        <f t="shared" si="3"/>
        <v>7</v>
      </c>
      <c r="G40" s="6" t="str">
        <f>VLOOKUP(B:B, _holidays!A:C, 2, FALSE)</f>
        <v>Y</v>
      </c>
      <c r="H40" s="6" t="str">
        <f>VLOOKUP(B:B, _holidays!A:C, 3, FALSE)</f>
        <v>N</v>
      </c>
      <c r="I40" s="6">
        <v>18.899999999999999</v>
      </c>
      <c r="J40" s="6">
        <v>21.5</v>
      </c>
      <c r="K40" s="6">
        <v>16.600000000000001</v>
      </c>
      <c r="L40" s="6">
        <v>0</v>
      </c>
      <c r="M40" s="10">
        <v>112108.215</v>
      </c>
      <c r="N40" s="8">
        <v>23.974106599999999</v>
      </c>
      <c r="O40" s="8">
        <f t="shared" si="4"/>
        <v>2687694.2971457187</v>
      </c>
    </row>
    <row r="41" spans="2:15" x14ac:dyDescent="0.3">
      <c r="B41" s="30">
        <v>42044</v>
      </c>
      <c r="C41" s="6" t="str">
        <f t="shared" si="0"/>
        <v>Monday</v>
      </c>
      <c r="D41" s="6" t="str">
        <f t="shared" si="1"/>
        <v>February</v>
      </c>
      <c r="E41" s="6" t="str">
        <f t="shared" si="2"/>
        <v>2015</v>
      </c>
      <c r="F41" s="6">
        <f t="shared" si="3"/>
        <v>7</v>
      </c>
      <c r="G41" s="6" t="str">
        <f>VLOOKUP(B:B, _holidays!A:C, 2, FALSE)</f>
        <v>Y</v>
      </c>
      <c r="H41" s="6" t="str">
        <f>VLOOKUP(B:B, _holidays!A:C, 3, FALSE)</f>
        <v>N</v>
      </c>
      <c r="I41" s="6">
        <v>13.6</v>
      </c>
      <c r="J41" s="6">
        <v>28.3</v>
      </c>
      <c r="K41" s="6">
        <v>28.6</v>
      </c>
      <c r="L41" s="6">
        <v>0</v>
      </c>
      <c r="M41" s="10">
        <v>126813.075</v>
      </c>
      <c r="N41" s="8">
        <v>28.90913471</v>
      </c>
      <c r="O41" s="8">
        <f t="shared" si="4"/>
        <v>3666056.268164333</v>
      </c>
    </row>
    <row r="42" spans="2:15" x14ac:dyDescent="0.3">
      <c r="B42" s="30">
        <v>42045</v>
      </c>
      <c r="C42" s="6" t="str">
        <f t="shared" si="0"/>
        <v>Tuesday</v>
      </c>
      <c r="D42" s="6" t="str">
        <f t="shared" si="1"/>
        <v>February</v>
      </c>
      <c r="E42" s="6" t="str">
        <f t="shared" si="2"/>
        <v>2015</v>
      </c>
      <c r="F42" s="6">
        <f t="shared" si="3"/>
        <v>7</v>
      </c>
      <c r="G42" s="6" t="str">
        <f>VLOOKUP(B:B, _holidays!A:C, 2, FALSE)</f>
        <v>Y</v>
      </c>
      <c r="H42" s="6" t="str">
        <f>VLOOKUP(B:B, _holidays!A:C, 3, FALSE)</f>
        <v>N</v>
      </c>
      <c r="I42" s="6">
        <v>16.399999999999999</v>
      </c>
      <c r="J42" s="6">
        <v>27.8</v>
      </c>
      <c r="K42" s="6">
        <v>27.7</v>
      </c>
      <c r="L42" s="6">
        <v>0</v>
      </c>
      <c r="M42" s="10">
        <v>145948.565</v>
      </c>
      <c r="N42" s="8">
        <v>37.522599980000003</v>
      </c>
      <c r="O42" s="8">
        <f t="shared" si="4"/>
        <v>5476369.6221500291</v>
      </c>
    </row>
    <row r="43" spans="2:15" x14ac:dyDescent="0.3">
      <c r="B43" s="30">
        <v>42046</v>
      </c>
      <c r="C43" s="6" t="str">
        <f t="shared" si="0"/>
        <v>Wednesday</v>
      </c>
      <c r="D43" s="6" t="str">
        <f t="shared" si="1"/>
        <v>February</v>
      </c>
      <c r="E43" s="6" t="str">
        <f t="shared" si="2"/>
        <v>2015</v>
      </c>
      <c r="F43" s="6">
        <f t="shared" si="3"/>
        <v>7</v>
      </c>
      <c r="G43" s="6" t="str">
        <f>VLOOKUP(B:B, _holidays!A:C, 2, FALSE)</f>
        <v>Y</v>
      </c>
      <c r="H43" s="6" t="str">
        <f>VLOOKUP(B:B, _holidays!A:C, 3, FALSE)</f>
        <v>N</v>
      </c>
      <c r="I43" s="6">
        <v>18.100000000000001</v>
      </c>
      <c r="J43" s="6">
        <v>26.8</v>
      </c>
      <c r="K43" s="6">
        <v>24.1</v>
      </c>
      <c r="L43" s="6">
        <v>0</v>
      </c>
      <c r="M43" s="10">
        <v>149322.85</v>
      </c>
      <c r="N43" s="8">
        <v>32.655454300000002</v>
      </c>
      <c r="O43" s="8">
        <f t="shared" si="4"/>
        <v>4876205.5041207559</v>
      </c>
    </row>
    <row r="44" spans="2:15" x14ac:dyDescent="0.3">
      <c r="B44" s="30">
        <v>42047</v>
      </c>
      <c r="C44" s="6" t="str">
        <f t="shared" si="0"/>
        <v>Thursday</v>
      </c>
      <c r="D44" s="6" t="str">
        <f t="shared" si="1"/>
        <v>February</v>
      </c>
      <c r="E44" s="6" t="str">
        <f t="shared" si="2"/>
        <v>2015</v>
      </c>
      <c r="F44" s="6">
        <f t="shared" si="3"/>
        <v>7</v>
      </c>
      <c r="G44" s="6" t="str">
        <f>VLOOKUP(B:B, _holidays!A:C, 2, FALSE)</f>
        <v>Y</v>
      </c>
      <c r="H44" s="6" t="str">
        <f>VLOOKUP(B:B, _holidays!A:C, 3, FALSE)</f>
        <v>N</v>
      </c>
      <c r="I44" s="6">
        <v>17.8</v>
      </c>
      <c r="J44" s="6">
        <v>21.9</v>
      </c>
      <c r="K44" s="6">
        <v>23.8</v>
      </c>
      <c r="L44" s="6">
        <v>0</v>
      </c>
      <c r="M44" s="10">
        <v>131376.78</v>
      </c>
      <c r="N44" s="8">
        <v>26.576634940000002</v>
      </c>
      <c r="O44" s="8">
        <f t="shared" si="4"/>
        <v>3491552.7216526936</v>
      </c>
    </row>
    <row r="45" spans="2:15" x14ac:dyDescent="0.3">
      <c r="B45" s="30">
        <v>42048</v>
      </c>
      <c r="C45" s="6" t="str">
        <f t="shared" si="0"/>
        <v>Friday</v>
      </c>
      <c r="D45" s="6" t="str">
        <f t="shared" si="1"/>
        <v>February</v>
      </c>
      <c r="E45" s="6" t="str">
        <f t="shared" si="2"/>
        <v>2015</v>
      </c>
      <c r="F45" s="6">
        <f t="shared" si="3"/>
        <v>7</v>
      </c>
      <c r="G45" s="6" t="str">
        <f>VLOOKUP(B:B, _holidays!A:C, 2, FALSE)</f>
        <v>Y</v>
      </c>
      <c r="H45" s="6" t="str">
        <f>VLOOKUP(B:B, _holidays!A:C, 3, FALSE)</f>
        <v>N</v>
      </c>
      <c r="I45" s="6">
        <v>16.100000000000001</v>
      </c>
      <c r="J45" s="6">
        <v>32.4</v>
      </c>
      <c r="K45" s="6">
        <v>14.9</v>
      </c>
      <c r="L45" s="6">
        <v>0</v>
      </c>
      <c r="M45" s="10">
        <v>136070.62</v>
      </c>
      <c r="N45" s="8">
        <v>18.73697061</v>
      </c>
      <c r="O45" s="8">
        <f t="shared" si="4"/>
        <v>2549551.2078244779</v>
      </c>
    </row>
    <row r="46" spans="2:15" x14ac:dyDescent="0.3">
      <c r="B46" s="30">
        <v>42049</v>
      </c>
      <c r="C46" s="6" t="str">
        <f t="shared" si="0"/>
        <v>Saturday</v>
      </c>
      <c r="D46" s="6" t="str">
        <f t="shared" si="1"/>
        <v>February</v>
      </c>
      <c r="E46" s="6" t="str">
        <f t="shared" si="2"/>
        <v>2015</v>
      </c>
      <c r="F46" s="6">
        <f t="shared" si="3"/>
        <v>7</v>
      </c>
      <c r="G46" s="6" t="str">
        <f>VLOOKUP(B:B, _holidays!A:C, 2, FALSE)</f>
        <v>Y</v>
      </c>
      <c r="H46" s="6" t="str">
        <f>VLOOKUP(B:B, _holidays!A:C, 3, FALSE)</f>
        <v>N</v>
      </c>
      <c r="I46" s="6">
        <v>19</v>
      </c>
      <c r="J46" s="6">
        <v>25.1</v>
      </c>
      <c r="K46" s="6">
        <v>20.8</v>
      </c>
      <c r="L46" s="6">
        <v>19.600000000000001</v>
      </c>
      <c r="M46" s="10">
        <v>119692.02499999999</v>
      </c>
      <c r="N46" s="8">
        <v>20.240103229999999</v>
      </c>
      <c r="O46" s="8">
        <f t="shared" si="4"/>
        <v>2422578.9418077404</v>
      </c>
    </row>
    <row r="47" spans="2:15" x14ac:dyDescent="0.3">
      <c r="B47" s="30">
        <v>42050</v>
      </c>
      <c r="C47" s="6" t="str">
        <f t="shared" si="0"/>
        <v>Sunday</v>
      </c>
      <c r="D47" s="6" t="str">
        <f t="shared" si="1"/>
        <v>February</v>
      </c>
      <c r="E47" s="6" t="str">
        <f t="shared" si="2"/>
        <v>2015</v>
      </c>
      <c r="F47" s="6">
        <f t="shared" si="3"/>
        <v>8</v>
      </c>
      <c r="G47" s="6" t="str">
        <f>VLOOKUP(B:B, _holidays!A:C, 2, FALSE)</f>
        <v>Y</v>
      </c>
      <c r="H47" s="6" t="str">
        <f>VLOOKUP(B:B, _holidays!A:C, 3, FALSE)</f>
        <v>N</v>
      </c>
      <c r="I47" s="6">
        <v>18.2</v>
      </c>
      <c r="J47" s="6">
        <v>34.4</v>
      </c>
      <c r="K47" s="6">
        <v>25.7</v>
      </c>
      <c r="L47" s="6">
        <v>0.4</v>
      </c>
      <c r="M47" s="10">
        <v>125287.71</v>
      </c>
      <c r="N47" s="8">
        <v>24.584186939999999</v>
      </c>
      <c r="O47" s="8">
        <f t="shared" si="4"/>
        <v>3080096.4839245072</v>
      </c>
    </row>
    <row r="48" spans="2:15" x14ac:dyDescent="0.3">
      <c r="B48" s="30">
        <v>42051</v>
      </c>
      <c r="C48" s="6" t="str">
        <f t="shared" si="0"/>
        <v>Monday</v>
      </c>
      <c r="D48" s="6" t="str">
        <f t="shared" si="1"/>
        <v>February</v>
      </c>
      <c r="E48" s="6" t="str">
        <f t="shared" si="2"/>
        <v>2015</v>
      </c>
      <c r="F48" s="6">
        <f t="shared" si="3"/>
        <v>8</v>
      </c>
      <c r="G48" s="6" t="str">
        <f>VLOOKUP(B:B, _holidays!A:C, 2, FALSE)</f>
        <v>Y</v>
      </c>
      <c r="H48" s="6" t="str">
        <f>VLOOKUP(B:B, _holidays!A:C, 3, FALSE)</f>
        <v>N</v>
      </c>
      <c r="I48" s="6">
        <v>17.399999999999999</v>
      </c>
      <c r="J48" s="6">
        <v>24.6</v>
      </c>
      <c r="K48" s="6">
        <v>26.3</v>
      </c>
      <c r="L48" s="6">
        <v>0</v>
      </c>
      <c r="M48" s="10">
        <v>131832.63</v>
      </c>
      <c r="N48" s="8">
        <v>31.9490406</v>
      </c>
      <c r="O48" s="8">
        <f t="shared" si="4"/>
        <v>4211926.0482747778</v>
      </c>
    </row>
    <row r="49" spans="2:15" x14ac:dyDescent="0.3">
      <c r="B49" s="30">
        <v>42052</v>
      </c>
      <c r="C49" s="6" t="str">
        <f t="shared" si="0"/>
        <v>Tuesday</v>
      </c>
      <c r="D49" s="6" t="str">
        <f t="shared" si="1"/>
        <v>February</v>
      </c>
      <c r="E49" s="6" t="str">
        <f t="shared" si="2"/>
        <v>2015</v>
      </c>
      <c r="F49" s="6">
        <f t="shared" si="3"/>
        <v>8</v>
      </c>
      <c r="G49" s="6" t="str">
        <f>VLOOKUP(B:B, _holidays!A:C, 2, FALSE)</f>
        <v>Y</v>
      </c>
      <c r="H49" s="6" t="str">
        <f>VLOOKUP(B:B, _holidays!A:C, 3, FALSE)</f>
        <v>N</v>
      </c>
      <c r="I49" s="6">
        <v>17.600000000000001</v>
      </c>
      <c r="J49" s="6">
        <v>20.6</v>
      </c>
      <c r="K49" s="6">
        <v>8.3000000000000007</v>
      </c>
      <c r="L49" s="6">
        <v>0</v>
      </c>
      <c r="M49" s="10">
        <v>127666.01</v>
      </c>
      <c r="N49" s="8">
        <v>30.250149390000001</v>
      </c>
      <c r="O49" s="8">
        <f t="shared" si="4"/>
        <v>3861915.8745252336</v>
      </c>
    </row>
    <row r="50" spans="2:15" x14ac:dyDescent="0.3">
      <c r="B50" s="30">
        <v>42053</v>
      </c>
      <c r="C50" s="6" t="str">
        <f t="shared" si="0"/>
        <v>Wednesday</v>
      </c>
      <c r="D50" s="6" t="str">
        <f t="shared" si="1"/>
        <v>February</v>
      </c>
      <c r="E50" s="6" t="str">
        <f t="shared" si="2"/>
        <v>2015</v>
      </c>
      <c r="F50" s="6">
        <f t="shared" si="3"/>
        <v>8</v>
      </c>
      <c r="G50" s="6" t="str">
        <f>VLOOKUP(B:B, _holidays!A:C, 2, FALSE)</f>
        <v>Y</v>
      </c>
      <c r="H50" s="6" t="str">
        <f>VLOOKUP(B:B, _holidays!A:C, 3, FALSE)</f>
        <v>N</v>
      </c>
      <c r="I50" s="6">
        <v>17.7</v>
      </c>
      <c r="J50" s="6">
        <v>21.2</v>
      </c>
      <c r="K50" s="6">
        <v>7.8</v>
      </c>
      <c r="L50" s="6">
        <v>0</v>
      </c>
      <c r="M50" s="10">
        <v>125972.765</v>
      </c>
      <c r="N50" s="8">
        <v>30.235792750000002</v>
      </c>
      <c r="O50" s="8">
        <f t="shared" si="4"/>
        <v>3808886.414684454</v>
      </c>
    </row>
    <row r="51" spans="2:15" x14ac:dyDescent="0.3">
      <c r="B51" s="30">
        <v>42054</v>
      </c>
      <c r="C51" s="6" t="str">
        <f t="shared" si="0"/>
        <v>Thursday</v>
      </c>
      <c r="D51" s="6" t="str">
        <f t="shared" si="1"/>
        <v>February</v>
      </c>
      <c r="E51" s="6" t="str">
        <f t="shared" si="2"/>
        <v>2015</v>
      </c>
      <c r="F51" s="6">
        <f t="shared" si="3"/>
        <v>8</v>
      </c>
      <c r="G51" s="6" t="str">
        <f>VLOOKUP(B:B, _holidays!A:C, 2, FALSE)</f>
        <v>Y</v>
      </c>
      <c r="H51" s="6" t="str">
        <f>VLOOKUP(B:B, _holidays!A:C, 3, FALSE)</f>
        <v>N</v>
      </c>
      <c r="I51" s="6">
        <v>18.2</v>
      </c>
      <c r="J51" s="6">
        <v>26.9</v>
      </c>
      <c r="K51" s="6">
        <v>24.7</v>
      </c>
      <c r="L51" s="6">
        <v>0</v>
      </c>
      <c r="M51" s="10">
        <v>139399.69</v>
      </c>
      <c r="N51" s="8">
        <v>33.598960679999998</v>
      </c>
      <c r="O51" s="8">
        <f t="shared" si="4"/>
        <v>4683684.7031141892</v>
      </c>
    </row>
    <row r="52" spans="2:15" x14ac:dyDescent="0.3">
      <c r="B52" s="30">
        <v>42055</v>
      </c>
      <c r="C52" s="6" t="str">
        <f t="shared" si="0"/>
        <v>Friday</v>
      </c>
      <c r="D52" s="6" t="str">
        <f t="shared" si="1"/>
        <v>February</v>
      </c>
      <c r="E52" s="6" t="str">
        <f t="shared" si="2"/>
        <v>2015</v>
      </c>
      <c r="F52" s="6">
        <f t="shared" si="3"/>
        <v>8</v>
      </c>
      <c r="G52" s="6" t="str">
        <f>VLOOKUP(B:B, _holidays!A:C, 2, FALSE)</f>
        <v>Y</v>
      </c>
      <c r="H52" s="6" t="str">
        <f>VLOOKUP(B:B, _holidays!A:C, 3, FALSE)</f>
        <v>N</v>
      </c>
      <c r="I52" s="6">
        <v>17.399999999999999</v>
      </c>
      <c r="J52" s="6">
        <v>25.3</v>
      </c>
      <c r="K52" s="6">
        <v>24.7</v>
      </c>
      <c r="L52" s="6">
        <v>0</v>
      </c>
      <c r="M52" s="10">
        <v>139465.67499999999</v>
      </c>
      <c r="N52" s="8">
        <v>33.538671530000002</v>
      </c>
      <c r="O52" s="8">
        <f t="shared" si="4"/>
        <v>4677493.4635347323</v>
      </c>
    </row>
    <row r="53" spans="2:15" x14ac:dyDescent="0.3">
      <c r="B53" s="30">
        <v>42056</v>
      </c>
      <c r="C53" s="6" t="str">
        <f t="shared" si="0"/>
        <v>Saturday</v>
      </c>
      <c r="D53" s="6" t="str">
        <f t="shared" si="1"/>
        <v>February</v>
      </c>
      <c r="E53" s="6" t="str">
        <f t="shared" si="2"/>
        <v>2015</v>
      </c>
      <c r="F53" s="6">
        <f t="shared" si="3"/>
        <v>8</v>
      </c>
      <c r="G53" s="6" t="str">
        <f>VLOOKUP(B:B, _holidays!A:C, 2, FALSE)</f>
        <v>Y</v>
      </c>
      <c r="H53" s="6" t="str">
        <f>VLOOKUP(B:B, _holidays!A:C, 3, FALSE)</f>
        <v>N</v>
      </c>
      <c r="I53" s="6">
        <v>18.100000000000001</v>
      </c>
      <c r="J53" s="6">
        <v>36.1</v>
      </c>
      <c r="K53" s="6">
        <v>20</v>
      </c>
      <c r="L53" s="6">
        <v>0</v>
      </c>
      <c r="M53" s="10">
        <v>136283.03</v>
      </c>
      <c r="N53" s="8">
        <v>31.252819840000001</v>
      </c>
      <c r="O53" s="8">
        <f t="shared" si="4"/>
        <v>4259228.9838393154</v>
      </c>
    </row>
    <row r="54" spans="2:15" x14ac:dyDescent="0.3">
      <c r="B54" s="30">
        <v>42057</v>
      </c>
      <c r="C54" s="6" t="str">
        <f t="shared" si="0"/>
        <v>Sunday</v>
      </c>
      <c r="D54" s="6" t="str">
        <f t="shared" si="1"/>
        <v>February</v>
      </c>
      <c r="E54" s="6" t="str">
        <f t="shared" si="2"/>
        <v>2015</v>
      </c>
      <c r="F54" s="6">
        <f t="shared" si="3"/>
        <v>9</v>
      </c>
      <c r="G54" s="6" t="str">
        <f>VLOOKUP(B:B, _holidays!A:C, 2, FALSE)</f>
        <v>Y</v>
      </c>
      <c r="H54" s="6" t="str">
        <f>VLOOKUP(B:B, _holidays!A:C, 3, FALSE)</f>
        <v>N</v>
      </c>
      <c r="I54" s="6">
        <v>20.3</v>
      </c>
      <c r="J54" s="6">
        <v>35.299999999999997</v>
      </c>
      <c r="K54" s="6">
        <v>11.7</v>
      </c>
      <c r="L54" s="6">
        <v>1.6</v>
      </c>
      <c r="M54" s="10">
        <v>138016.35</v>
      </c>
      <c r="N54" s="8">
        <v>32.40972721</v>
      </c>
      <c r="O54" s="8">
        <f t="shared" si="4"/>
        <v>4473072.2540198835</v>
      </c>
    </row>
    <row r="55" spans="2:15" x14ac:dyDescent="0.3">
      <c r="B55" s="30">
        <v>42058</v>
      </c>
      <c r="C55" s="6" t="str">
        <f t="shared" si="0"/>
        <v>Monday</v>
      </c>
      <c r="D55" s="6" t="str">
        <f t="shared" si="1"/>
        <v>February</v>
      </c>
      <c r="E55" s="6" t="str">
        <f t="shared" si="2"/>
        <v>2015</v>
      </c>
      <c r="F55" s="6">
        <f t="shared" si="3"/>
        <v>9</v>
      </c>
      <c r="G55" s="6" t="str">
        <f>VLOOKUP(B:B, _holidays!A:C, 2, FALSE)</f>
        <v>Y</v>
      </c>
      <c r="H55" s="6" t="str">
        <f>VLOOKUP(B:B, _holidays!A:C, 3, FALSE)</f>
        <v>N</v>
      </c>
      <c r="I55" s="6">
        <v>21.1</v>
      </c>
      <c r="J55" s="6">
        <v>29.3</v>
      </c>
      <c r="K55" s="6">
        <v>4.7</v>
      </c>
      <c r="L55" s="6">
        <v>0</v>
      </c>
      <c r="M55" s="10">
        <v>135255.815</v>
      </c>
      <c r="N55" s="8">
        <v>28.417229129999999</v>
      </c>
      <c r="O55" s="8">
        <f t="shared" si="4"/>
        <v>3843595.4860198908</v>
      </c>
    </row>
    <row r="56" spans="2:15" x14ac:dyDescent="0.3">
      <c r="B56" s="30">
        <v>42059</v>
      </c>
      <c r="C56" s="6" t="str">
        <f t="shared" si="0"/>
        <v>Tuesday</v>
      </c>
      <c r="D56" s="6" t="str">
        <f t="shared" si="1"/>
        <v>February</v>
      </c>
      <c r="E56" s="6" t="str">
        <f t="shared" si="2"/>
        <v>2015</v>
      </c>
      <c r="F56" s="6">
        <f t="shared" si="3"/>
        <v>9</v>
      </c>
      <c r="G56" s="6" t="str">
        <f>VLOOKUP(B:B, _holidays!A:C, 2, FALSE)</f>
        <v>Y</v>
      </c>
      <c r="H56" s="6" t="str">
        <f>VLOOKUP(B:B, _holidays!A:C, 3, FALSE)</f>
        <v>N</v>
      </c>
      <c r="I56" s="6">
        <v>15.9</v>
      </c>
      <c r="J56" s="6">
        <v>20.100000000000001</v>
      </c>
      <c r="K56" s="6">
        <v>21.4</v>
      </c>
      <c r="L56" s="6">
        <v>3.2</v>
      </c>
      <c r="M56" s="10">
        <v>120263.515</v>
      </c>
      <c r="N56" s="8">
        <v>26.559011900000002</v>
      </c>
      <c r="O56" s="8">
        <f t="shared" si="4"/>
        <v>3194080.1260208287</v>
      </c>
    </row>
    <row r="57" spans="2:15" x14ac:dyDescent="0.3">
      <c r="B57" s="30">
        <v>42060</v>
      </c>
      <c r="C57" s="6" t="str">
        <f t="shared" si="0"/>
        <v>Wednesday</v>
      </c>
      <c r="D57" s="6" t="str">
        <f t="shared" si="1"/>
        <v>February</v>
      </c>
      <c r="E57" s="6" t="str">
        <f t="shared" si="2"/>
        <v>2015</v>
      </c>
      <c r="F57" s="6">
        <f t="shared" si="3"/>
        <v>9</v>
      </c>
      <c r="G57" s="6" t="str">
        <f>VLOOKUP(B:B, _holidays!A:C, 2, FALSE)</f>
        <v>Y</v>
      </c>
      <c r="H57" s="6" t="str">
        <f>VLOOKUP(B:B, _holidays!A:C, 3, FALSE)</f>
        <v>N</v>
      </c>
      <c r="I57" s="6">
        <v>14</v>
      </c>
      <c r="J57" s="6">
        <v>27</v>
      </c>
      <c r="K57" s="6">
        <v>24.1</v>
      </c>
      <c r="L57" s="6">
        <v>0</v>
      </c>
      <c r="M57" s="10">
        <v>130062.755</v>
      </c>
      <c r="N57" s="8">
        <v>33.323249590000003</v>
      </c>
      <c r="O57" s="8">
        <f t="shared" si="4"/>
        <v>4334113.6472280212</v>
      </c>
    </row>
    <row r="58" spans="2:15" x14ac:dyDescent="0.3">
      <c r="B58" s="30">
        <v>42061</v>
      </c>
      <c r="C58" s="6" t="str">
        <f t="shared" si="0"/>
        <v>Thursday</v>
      </c>
      <c r="D58" s="6" t="str">
        <f t="shared" si="1"/>
        <v>February</v>
      </c>
      <c r="E58" s="6" t="str">
        <f t="shared" si="2"/>
        <v>2015</v>
      </c>
      <c r="F58" s="6">
        <f t="shared" si="3"/>
        <v>9</v>
      </c>
      <c r="G58" s="6" t="str">
        <f>VLOOKUP(B:B, _holidays!A:C, 2, FALSE)</f>
        <v>Y</v>
      </c>
      <c r="H58" s="6" t="str">
        <f>VLOOKUP(B:B, _holidays!A:C, 3, FALSE)</f>
        <v>N</v>
      </c>
      <c r="I58" s="6">
        <v>16</v>
      </c>
      <c r="J58" s="6">
        <v>23.2</v>
      </c>
      <c r="K58" s="6">
        <v>18.5</v>
      </c>
      <c r="L58" s="6">
        <v>0</v>
      </c>
      <c r="M58" s="10">
        <v>131525.85500000001</v>
      </c>
      <c r="N58" s="8">
        <v>39.086578340000003</v>
      </c>
      <c r="O58" s="8">
        <f t="shared" si="4"/>
        <v>5140895.6351929819</v>
      </c>
    </row>
    <row r="59" spans="2:15" x14ac:dyDescent="0.3">
      <c r="B59" s="30">
        <v>42062</v>
      </c>
      <c r="C59" s="6" t="str">
        <f t="shared" si="0"/>
        <v>Friday</v>
      </c>
      <c r="D59" s="6" t="str">
        <f t="shared" si="1"/>
        <v>February</v>
      </c>
      <c r="E59" s="6" t="str">
        <f t="shared" si="2"/>
        <v>2015</v>
      </c>
      <c r="F59" s="6">
        <f t="shared" si="3"/>
        <v>9</v>
      </c>
      <c r="G59" s="6" t="str">
        <f>VLOOKUP(B:B, _holidays!A:C, 2, FALSE)</f>
        <v>Y</v>
      </c>
      <c r="H59" s="6" t="str">
        <f>VLOOKUP(B:B, _holidays!A:C, 3, FALSE)</f>
        <v>N</v>
      </c>
      <c r="I59" s="6">
        <v>14.8</v>
      </c>
      <c r="J59" s="6">
        <v>24.3</v>
      </c>
      <c r="K59" s="6">
        <v>21.7</v>
      </c>
      <c r="L59" s="6">
        <v>0</v>
      </c>
      <c r="M59" s="10">
        <v>131069.4</v>
      </c>
      <c r="N59" s="8">
        <v>36.339011550000002</v>
      </c>
      <c r="O59" s="8">
        <f t="shared" si="4"/>
        <v>4762932.4404515699</v>
      </c>
    </row>
    <row r="60" spans="2:15" x14ac:dyDescent="0.3">
      <c r="B60" s="30">
        <v>42063</v>
      </c>
      <c r="C60" s="6" t="str">
        <f t="shared" si="0"/>
        <v>Saturday</v>
      </c>
      <c r="D60" s="6" t="str">
        <f t="shared" si="1"/>
        <v>February</v>
      </c>
      <c r="E60" s="6" t="str">
        <f t="shared" si="2"/>
        <v>2015</v>
      </c>
      <c r="F60" s="6">
        <f t="shared" si="3"/>
        <v>9</v>
      </c>
      <c r="G60" s="6" t="str">
        <f>VLOOKUP(B:B, _holidays!A:C, 2, FALSE)</f>
        <v>Y</v>
      </c>
      <c r="H60" s="6" t="str">
        <f>VLOOKUP(B:B, _holidays!A:C, 3, FALSE)</f>
        <v>N</v>
      </c>
      <c r="I60" s="6">
        <v>17.899999999999999</v>
      </c>
      <c r="J60" s="6">
        <v>32.299999999999997</v>
      </c>
      <c r="K60" s="6">
        <v>6.9</v>
      </c>
      <c r="L60" s="6">
        <v>0</v>
      </c>
      <c r="M60" s="10">
        <v>116275.73</v>
      </c>
      <c r="N60" s="8">
        <v>25.143130729999999</v>
      </c>
      <c r="O60" s="8">
        <f t="shared" si="4"/>
        <v>2923535.8801161828</v>
      </c>
    </row>
    <row r="61" spans="2:15" x14ac:dyDescent="0.3">
      <c r="B61" s="30">
        <v>42064</v>
      </c>
      <c r="C61" s="6" t="str">
        <f t="shared" si="0"/>
        <v>Sunday</v>
      </c>
      <c r="D61" s="6" t="str">
        <f t="shared" si="1"/>
        <v>March</v>
      </c>
      <c r="E61" s="6" t="str">
        <f t="shared" si="2"/>
        <v>2015</v>
      </c>
      <c r="F61" s="6">
        <f t="shared" si="3"/>
        <v>10</v>
      </c>
      <c r="G61" s="6" t="str">
        <f>VLOOKUP(B:B, _holidays!A:C, 2, FALSE)</f>
        <v>Y</v>
      </c>
      <c r="H61" s="6" t="str">
        <f>VLOOKUP(B:B, _holidays!A:C, 3, FALSE)</f>
        <v>N</v>
      </c>
      <c r="I61" s="6">
        <v>15.2</v>
      </c>
      <c r="J61" s="6">
        <v>20.8</v>
      </c>
      <c r="K61" s="6">
        <v>23.3</v>
      </c>
      <c r="L61" s="6">
        <v>15.8</v>
      </c>
      <c r="M61" s="10">
        <v>103462.78</v>
      </c>
      <c r="N61" s="8">
        <v>24.58614815</v>
      </c>
      <c r="O61" s="8">
        <f t="shared" si="4"/>
        <v>2543751.2370908568</v>
      </c>
    </row>
    <row r="62" spans="2:15" x14ac:dyDescent="0.3">
      <c r="B62" s="30">
        <v>42065</v>
      </c>
      <c r="C62" s="6" t="str">
        <f t="shared" si="0"/>
        <v>Monday</v>
      </c>
      <c r="D62" s="6" t="str">
        <f t="shared" si="1"/>
        <v>March</v>
      </c>
      <c r="E62" s="6" t="str">
        <f t="shared" si="2"/>
        <v>2015</v>
      </c>
      <c r="F62" s="6">
        <f t="shared" si="3"/>
        <v>10</v>
      </c>
      <c r="G62" s="6" t="str">
        <f>VLOOKUP(B:B, _holidays!A:C, 2, FALSE)</f>
        <v>Y</v>
      </c>
      <c r="H62" s="6" t="str">
        <f>VLOOKUP(B:B, _holidays!A:C, 3, FALSE)</f>
        <v>N</v>
      </c>
      <c r="I62" s="6">
        <v>11.6</v>
      </c>
      <c r="J62" s="6">
        <v>23</v>
      </c>
      <c r="K62" s="6">
        <v>22</v>
      </c>
      <c r="L62" s="6">
        <v>0</v>
      </c>
      <c r="M62" s="10">
        <v>123301.83500000001</v>
      </c>
      <c r="N62" s="8">
        <v>33.166526230000002</v>
      </c>
      <c r="O62" s="8">
        <f t="shared" si="4"/>
        <v>4089493.5447346326</v>
      </c>
    </row>
    <row r="63" spans="2:15" x14ac:dyDescent="0.3">
      <c r="B63" s="30">
        <v>42066</v>
      </c>
      <c r="C63" s="6" t="str">
        <f t="shared" si="0"/>
        <v>Tuesday</v>
      </c>
      <c r="D63" s="6" t="str">
        <f t="shared" si="1"/>
        <v>March</v>
      </c>
      <c r="E63" s="6" t="str">
        <f t="shared" si="2"/>
        <v>2015</v>
      </c>
      <c r="F63" s="6">
        <f t="shared" si="3"/>
        <v>10</v>
      </c>
      <c r="G63" s="6" t="str">
        <f>VLOOKUP(B:B, _holidays!A:C, 2, FALSE)</f>
        <v>Y</v>
      </c>
      <c r="H63" s="6" t="str">
        <f>VLOOKUP(B:B, _holidays!A:C, 3, FALSE)</f>
        <v>N</v>
      </c>
      <c r="I63" s="6">
        <v>15.5</v>
      </c>
      <c r="J63" s="6">
        <v>22.7</v>
      </c>
      <c r="K63" s="6">
        <v>21.2</v>
      </c>
      <c r="L63" s="6">
        <v>0</v>
      </c>
      <c r="M63" s="10">
        <v>126750.29</v>
      </c>
      <c r="N63" s="8">
        <v>43.739457139999999</v>
      </c>
      <c r="O63" s="8">
        <f t="shared" si="4"/>
        <v>5543988.8769375701</v>
      </c>
    </row>
    <row r="64" spans="2:15" x14ac:dyDescent="0.3">
      <c r="B64" s="30">
        <v>42067</v>
      </c>
      <c r="C64" s="6" t="str">
        <f t="shared" si="0"/>
        <v>Wednesday</v>
      </c>
      <c r="D64" s="6" t="str">
        <f t="shared" si="1"/>
        <v>March</v>
      </c>
      <c r="E64" s="6" t="str">
        <f t="shared" si="2"/>
        <v>2015</v>
      </c>
      <c r="F64" s="6">
        <f t="shared" si="3"/>
        <v>10</v>
      </c>
      <c r="G64" s="6" t="str">
        <f>VLOOKUP(B:B, _holidays!A:C, 2, FALSE)</f>
        <v>Y</v>
      </c>
      <c r="H64" s="6" t="str">
        <f>VLOOKUP(B:B, _holidays!A:C, 3, FALSE)</f>
        <v>N</v>
      </c>
      <c r="I64" s="6">
        <v>15.4</v>
      </c>
      <c r="J64" s="6">
        <v>23.5</v>
      </c>
      <c r="K64" s="6">
        <v>23</v>
      </c>
      <c r="L64" s="6">
        <v>0</v>
      </c>
      <c r="M64" s="10">
        <v>120764.185</v>
      </c>
      <c r="N64" s="8">
        <v>37.252483910000002</v>
      </c>
      <c r="O64" s="8">
        <f t="shared" si="4"/>
        <v>4498765.8586167637</v>
      </c>
    </row>
    <row r="65" spans="2:15" x14ac:dyDescent="0.3">
      <c r="B65" s="30">
        <v>42068</v>
      </c>
      <c r="C65" s="6" t="str">
        <f t="shared" si="0"/>
        <v>Thursday</v>
      </c>
      <c r="D65" s="6" t="str">
        <f t="shared" si="1"/>
        <v>March</v>
      </c>
      <c r="E65" s="6" t="str">
        <f t="shared" si="2"/>
        <v>2015</v>
      </c>
      <c r="F65" s="6">
        <f t="shared" si="3"/>
        <v>10</v>
      </c>
      <c r="G65" s="6" t="str">
        <f>VLOOKUP(B:B, _holidays!A:C, 2, FALSE)</f>
        <v>Y</v>
      </c>
      <c r="H65" s="6" t="str">
        <f>VLOOKUP(B:B, _holidays!A:C, 3, FALSE)</f>
        <v>N</v>
      </c>
      <c r="I65" s="6">
        <v>12.6</v>
      </c>
      <c r="J65" s="6">
        <v>18.600000000000001</v>
      </c>
      <c r="K65" s="6">
        <v>22.5</v>
      </c>
      <c r="L65" s="6">
        <v>0.8</v>
      </c>
      <c r="M65" s="10">
        <v>114967.345</v>
      </c>
      <c r="N65" s="8">
        <v>25.322828099999999</v>
      </c>
      <c r="O65" s="8">
        <f t="shared" si="4"/>
        <v>2911298.3145483942</v>
      </c>
    </row>
    <row r="66" spans="2:15" x14ac:dyDescent="0.3">
      <c r="B66" s="30">
        <v>42069</v>
      </c>
      <c r="C66" s="6" t="str">
        <f t="shared" ref="C66:C129" si="5">TEXT(B66,"dddd")</f>
        <v>Friday</v>
      </c>
      <c r="D66" s="6" t="str">
        <f t="shared" ref="D66:D129" si="6">TEXT(B66,"mmmm")</f>
        <v>March</v>
      </c>
      <c r="E66" s="6" t="str">
        <f t="shared" ref="E66:E129" si="7">TEXT(B66,"yyyy")</f>
        <v>2015</v>
      </c>
      <c r="F66" s="6">
        <f t="shared" ref="F66:F129" si="8">WEEKNUM(B66,1)</f>
        <v>10</v>
      </c>
      <c r="G66" s="6" t="str">
        <f>VLOOKUP(B:B, _holidays!A:C, 2, FALSE)</f>
        <v>Y</v>
      </c>
      <c r="H66" s="6" t="str">
        <f>VLOOKUP(B:B, _holidays!A:C, 3, FALSE)</f>
        <v>N</v>
      </c>
      <c r="I66" s="6">
        <v>14.1</v>
      </c>
      <c r="J66" s="6">
        <v>21.1</v>
      </c>
      <c r="K66" s="6">
        <v>10.8</v>
      </c>
      <c r="L66" s="6">
        <v>0.2</v>
      </c>
      <c r="M66" s="10">
        <v>117053.75</v>
      </c>
      <c r="N66" s="8">
        <v>27.750521689999999</v>
      </c>
      <c r="O66" s="8">
        <f t="shared" ref="O66:O129" si="9">M66*N66</f>
        <v>3248302.6282708375</v>
      </c>
    </row>
    <row r="67" spans="2:15" x14ac:dyDescent="0.3">
      <c r="B67" s="30">
        <v>42070</v>
      </c>
      <c r="C67" s="6" t="str">
        <f t="shared" si="5"/>
        <v>Saturday</v>
      </c>
      <c r="D67" s="6" t="str">
        <f t="shared" si="6"/>
        <v>March</v>
      </c>
      <c r="E67" s="6" t="str">
        <f t="shared" si="7"/>
        <v>2015</v>
      </c>
      <c r="F67" s="6">
        <f t="shared" si="8"/>
        <v>10</v>
      </c>
      <c r="G67" s="6" t="str">
        <f>VLOOKUP(B:B, _holidays!A:C, 2, FALSE)</f>
        <v>Y</v>
      </c>
      <c r="H67" s="6" t="str">
        <f>VLOOKUP(B:B, _holidays!A:C, 3, FALSE)</f>
        <v>N</v>
      </c>
      <c r="I67" s="6">
        <v>15.4</v>
      </c>
      <c r="J67" s="6">
        <v>22.6</v>
      </c>
      <c r="K67" s="6">
        <v>10.8</v>
      </c>
      <c r="L67" s="6">
        <v>0.2</v>
      </c>
      <c r="M67" s="10">
        <v>108344.575</v>
      </c>
      <c r="N67" s="8">
        <v>22.113214540000001</v>
      </c>
      <c r="O67" s="8">
        <f t="shared" si="9"/>
        <v>2395846.8312201207</v>
      </c>
    </row>
    <row r="68" spans="2:15" x14ac:dyDescent="0.3">
      <c r="B68" s="30">
        <v>42071</v>
      </c>
      <c r="C68" s="6" t="str">
        <f t="shared" si="5"/>
        <v>Sunday</v>
      </c>
      <c r="D68" s="6" t="str">
        <f t="shared" si="6"/>
        <v>March</v>
      </c>
      <c r="E68" s="6" t="str">
        <f t="shared" si="7"/>
        <v>2015</v>
      </c>
      <c r="F68" s="6">
        <f t="shared" si="8"/>
        <v>11</v>
      </c>
      <c r="G68" s="6" t="str">
        <f>VLOOKUP(B:B, _holidays!A:C, 2, FALSE)</f>
        <v>Y</v>
      </c>
      <c r="H68" s="6" t="str">
        <f>VLOOKUP(B:B, _holidays!A:C, 3, FALSE)</f>
        <v>N</v>
      </c>
      <c r="I68" s="6">
        <v>16.2</v>
      </c>
      <c r="J68" s="6">
        <v>24.4</v>
      </c>
      <c r="K68" s="6">
        <v>20.399999999999999</v>
      </c>
      <c r="L68" s="6">
        <v>0</v>
      </c>
      <c r="M68" s="10">
        <v>106348.78</v>
      </c>
      <c r="N68" s="8">
        <v>20.57443413</v>
      </c>
      <c r="O68" s="8">
        <f t="shared" si="9"/>
        <v>2188065.9689158616</v>
      </c>
    </row>
    <row r="69" spans="2:15" x14ac:dyDescent="0.3">
      <c r="B69" s="30">
        <v>42072</v>
      </c>
      <c r="C69" s="6" t="str">
        <f t="shared" si="5"/>
        <v>Monday</v>
      </c>
      <c r="D69" s="6" t="str">
        <f t="shared" si="6"/>
        <v>March</v>
      </c>
      <c r="E69" s="6" t="str">
        <f t="shared" si="7"/>
        <v>2015</v>
      </c>
      <c r="F69" s="6">
        <f t="shared" si="8"/>
        <v>11</v>
      </c>
      <c r="G69" s="6" t="str">
        <f>VLOOKUP(B:B, _holidays!A:C, 2, FALSE)</f>
        <v>Y</v>
      </c>
      <c r="H69" s="6" t="str">
        <f>VLOOKUP(B:B, _holidays!A:C, 3, FALSE)</f>
        <v>Y</v>
      </c>
      <c r="I69" s="6">
        <v>14.4</v>
      </c>
      <c r="J69" s="6">
        <v>23.8</v>
      </c>
      <c r="K69" s="6">
        <v>18.600000000000001</v>
      </c>
      <c r="L69" s="6">
        <v>0</v>
      </c>
      <c r="M69" s="10">
        <v>108282.48</v>
      </c>
      <c r="N69" s="8">
        <v>23.80806827</v>
      </c>
      <c r="O69" s="8">
        <f t="shared" si="9"/>
        <v>2577996.6762849092</v>
      </c>
    </row>
    <row r="70" spans="2:15" x14ac:dyDescent="0.3">
      <c r="B70" s="30">
        <v>42073</v>
      </c>
      <c r="C70" s="6" t="str">
        <f t="shared" si="5"/>
        <v>Tuesday</v>
      </c>
      <c r="D70" s="6" t="str">
        <f t="shared" si="6"/>
        <v>March</v>
      </c>
      <c r="E70" s="6" t="str">
        <f t="shared" si="7"/>
        <v>2015</v>
      </c>
      <c r="F70" s="6">
        <f t="shared" si="8"/>
        <v>11</v>
      </c>
      <c r="G70" s="6" t="str">
        <f>VLOOKUP(B:B, _holidays!A:C, 2, FALSE)</f>
        <v>Y</v>
      </c>
      <c r="H70" s="6" t="str">
        <f>VLOOKUP(B:B, _holidays!A:C, 3, FALSE)</f>
        <v>N</v>
      </c>
      <c r="I70" s="6">
        <v>16.2</v>
      </c>
      <c r="J70" s="6">
        <v>21.7</v>
      </c>
      <c r="K70" s="6">
        <v>22.1</v>
      </c>
      <c r="L70" s="6">
        <v>0</v>
      </c>
      <c r="M70" s="10">
        <v>125828.53</v>
      </c>
      <c r="N70" s="8">
        <v>31.763749180000001</v>
      </c>
      <c r="O70" s="8">
        <f t="shared" si="9"/>
        <v>3996785.8666081056</v>
      </c>
    </row>
    <row r="71" spans="2:15" x14ac:dyDescent="0.3">
      <c r="B71" s="30">
        <v>42074</v>
      </c>
      <c r="C71" s="6" t="str">
        <f t="shared" si="5"/>
        <v>Wednesday</v>
      </c>
      <c r="D71" s="6" t="str">
        <f t="shared" si="6"/>
        <v>March</v>
      </c>
      <c r="E71" s="6" t="str">
        <f t="shared" si="7"/>
        <v>2015</v>
      </c>
      <c r="F71" s="6">
        <f t="shared" si="8"/>
        <v>11</v>
      </c>
      <c r="G71" s="6" t="str">
        <f>VLOOKUP(B:B, _holidays!A:C, 2, FALSE)</f>
        <v>Y</v>
      </c>
      <c r="H71" s="6" t="str">
        <f>VLOOKUP(B:B, _holidays!A:C, 3, FALSE)</f>
        <v>N</v>
      </c>
      <c r="I71" s="6">
        <v>11.2</v>
      </c>
      <c r="J71" s="6">
        <v>23.8</v>
      </c>
      <c r="K71" s="6">
        <v>22.3</v>
      </c>
      <c r="L71" s="6">
        <v>0</v>
      </c>
      <c r="M71" s="10">
        <v>124418.41499999999</v>
      </c>
      <c r="N71" s="8">
        <v>33.59649288</v>
      </c>
      <c r="O71" s="8">
        <f t="shared" si="9"/>
        <v>4180022.3936883849</v>
      </c>
    </row>
    <row r="72" spans="2:15" x14ac:dyDescent="0.3">
      <c r="B72" s="30">
        <v>42075</v>
      </c>
      <c r="C72" s="6" t="str">
        <f t="shared" si="5"/>
        <v>Thursday</v>
      </c>
      <c r="D72" s="6" t="str">
        <f t="shared" si="6"/>
        <v>March</v>
      </c>
      <c r="E72" s="6" t="str">
        <f t="shared" si="7"/>
        <v>2015</v>
      </c>
      <c r="F72" s="6">
        <f t="shared" si="8"/>
        <v>11</v>
      </c>
      <c r="G72" s="6" t="str">
        <f>VLOOKUP(B:B, _holidays!A:C, 2, FALSE)</f>
        <v>Y</v>
      </c>
      <c r="H72" s="6" t="str">
        <f>VLOOKUP(B:B, _holidays!A:C, 3, FALSE)</f>
        <v>N</v>
      </c>
      <c r="I72" s="6">
        <v>13</v>
      </c>
      <c r="J72" s="6">
        <v>19.899999999999999</v>
      </c>
      <c r="K72" s="6">
        <v>18.7</v>
      </c>
      <c r="L72" s="6">
        <v>0</v>
      </c>
      <c r="M72" s="10">
        <v>121683.65</v>
      </c>
      <c r="N72" s="8">
        <v>26.040505889999999</v>
      </c>
      <c r="O72" s="8">
        <f t="shared" si="9"/>
        <v>3168703.8045416982</v>
      </c>
    </row>
    <row r="73" spans="2:15" x14ac:dyDescent="0.3">
      <c r="B73" s="30">
        <v>42076</v>
      </c>
      <c r="C73" s="6" t="str">
        <f t="shared" si="5"/>
        <v>Friday</v>
      </c>
      <c r="D73" s="6" t="str">
        <f t="shared" si="6"/>
        <v>March</v>
      </c>
      <c r="E73" s="6" t="str">
        <f t="shared" si="7"/>
        <v>2015</v>
      </c>
      <c r="F73" s="6">
        <f t="shared" si="8"/>
        <v>11</v>
      </c>
      <c r="G73" s="6" t="str">
        <f>VLOOKUP(B:B, _holidays!A:C, 2, FALSE)</f>
        <v>Y</v>
      </c>
      <c r="H73" s="6" t="str">
        <f>VLOOKUP(B:B, _holidays!A:C, 3, FALSE)</f>
        <v>N</v>
      </c>
      <c r="I73" s="6">
        <v>14.4</v>
      </c>
      <c r="J73" s="6">
        <v>20.399999999999999</v>
      </c>
      <c r="K73" s="6">
        <v>21.2</v>
      </c>
      <c r="L73" s="6">
        <v>0</v>
      </c>
      <c r="M73" s="10">
        <v>120929.815</v>
      </c>
      <c r="N73" s="8">
        <v>24.195363230000002</v>
      </c>
      <c r="O73" s="8">
        <f t="shared" si="9"/>
        <v>2925940.7992617027</v>
      </c>
    </row>
    <row r="74" spans="2:15" x14ac:dyDescent="0.3">
      <c r="B74" s="30">
        <v>42077</v>
      </c>
      <c r="C74" s="6" t="str">
        <f t="shared" si="5"/>
        <v>Saturday</v>
      </c>
      <c r="D74" s="6" t="str">
        <f t="shared" si="6"/>
        <v>March</v>
      </c>
      <c r="E74" s="6" t="str">
        <f t="shared" si="7"/>
        <v>2015</v>
      </c>
      <c r="F74" s="6">
        <f t="shared" si="8"/>
        <v>11</v>
      </c>
      <c r="G74" s="6" t="str">
        <f>VLOOKUP(B:B, _holidays!A:C, 2, FALSE)</f>
        <v>Y</v>
      </c>
      <c r="H74" s="6" t="str">
        <f>VLOOKUP(B:B, _holidays!A:C, 3, FALSE)</f>
        <v>N</v>
      </c>
      <c r="I74" s="6">
        <v>9.4</v>
      </c>
      <c r="J74" s="6">
        <v>30.1</v>
      </c>
      <c r="K74" s="6">
        <v>20</v>
      </c>
      <c r="L74" s="6">
        <v>0</v>
      </c>
      <c r="M74" s="10">
        <v>108738.82</v>
      </c>
      <c r="N74" s="8">
        <v>17.394529559999999</v>
      </c>
      <c r="O74" s="8">
        <f t="shared" si="9"/>
        <v>1891460.6188095191</v>
      </c>
    </row>
    <row r="75" spans="2:15" x14ac:dyDescent="0.3">
      <c r="B75" s="30">
        <v>42078</v>
      </c>
      <c r="C75" s="6" t="str">
        <f t="shared" si="5"/>
        <v>Sunday</v>
      </c>
      <c r="D75" s="6" t="str">
        <f t="shared" si="6"/>
        <v>March</v>
      </c>
      <c r="E75" s="6" t="str">
        <f t="shared" si="7"/>
        <v>2015</v>
      </c>
      <c r="F75" s="6">
        <f t="shared" si="8"/>
        <v>12</v>
      </c>
      <c r="G75" s="6" t="str">
        <f>VLOOKUP(B:B, _holidays!A:C, 2, FALSE)</f>
        <v>Y</v>
      </c>
      <c r="H75" s="6" t="str">
        <f>VLOOKUP(B:B, _holidays!A:C, 3, FALSE)</f>
        <v>N</v>
      </c>
      <c r="I75" s="6">
        <v>13.1</v>
      </c>
      <c r="J75" s="6">
        <v>18.3</v>
      </c>
      <c r="K75" s="6">
        <v>17.5</v>
      </c>
      <c r="L75" s="6">
        <v>2.2000000000000002</v>
      </c>
      <c r="M75" s="10">
        <v>100170.295</v>
      </c>
      <c r="N75" s="8">
        <v>14.373099399999999</v>
      </c>
      <c r="O75" s="8">
        <f t="shared" si="9"/>
        <v>1439757.606962323</v>
      </c>
    </row>
    <row r="76" spans="2:15" x14ac:dyDescent="0.3">
      <c r="B76" s="30">
        <v>42079</v>
      </c>
      <c r="C76" s="6" t="str">
        <f t="shared" si="5"/>
        <v>Monday</v>
      </c>
      <c r="D76" s="6" t="str">
        <f t="shared" si="6"/>
        <v>March</v>
      </c>
      <c r="E76" s="6" t="str">
        <f t="shared" si="7"/>
        <v>2015</v>
      </c>
      <c r="F76" s="6">
        <f t="shared" si="8"/>
        <v>12</v>
      </c>
      <c r="G76" s="6" t="str">
        <f>VLOOKUP(B:B, _holidays!A:C, 2, FALSE)</f>
        <v>Y</v>
      </c>
      <c r="H76" s="6" t="str">
        <f>VLOOKUP(B:B, _holidays!A:C, 3, FALSE)</f>
        <v>N</v>
      </c>
      <c r="I76" s="6">
        <v>10.5</v>
      </c>
      <c r="J76" s="6">
        <v>25.5</v>
      </c>
      <c r="K76" s="6">
        <v>14.5</v>
      </c>
      <c r="L76" s="6">
        <v>0</v>
      </c>
      <c r="M76" s="10">
        <v>123787.075</v>
      </c>
      <c r="N76" s="8">
        <v>22.66079993</v>
      </c>
      <c r="O76" s="8">
        <f t="shared" si="9"/>
        <v>2805114.1404949045</v>
      </c>
    </row>
    <row r="77" spans="2:15" x14ac:dyDescent="0.3">
      <c r="B77" s="30">
        <v>42080</v>
      </c>
      <c r="C77" s="6" t="str">
        <f t="shared" si="5"/>
        <v>Tuesday</v>
      </c>
      <c r="D77" s="6" t="str">
        <f t="shared" si="6"/>
        <v>March</v>
      </c>
      <c r="E77" s="6" t="str">
        <f t="shared" si="7"/>
        <v>2015</v>
      </c>
      <c r="F77" s="6">
        <f t="shared" si="8"/>
        <v>12</v>
      </c>
      <c r="G77" s="6" t="str">
        <f>VLOOKUP(B:B, _holidays!A:C, 2, FALSE)</f>
        <v>Y</v>
      </c>
      <c r="H77" s="6" t="str">
        <f>VLOOKUP(B:B, _holidays!A:C, 3, FALSE)</f>
        <v>N</v>
      </c>
      <c r="I77" s="6">
        <v>13</v>
      </c>
      <c r="J77" s="6">
        <v>26.2</v>
      </c>
      <c r="K77" s="6">
        <v>4.8</v>
      </c>
      <c r="L77" s="6">
        <v>0</v>
      </c>
      <c r="M77" s="10">
        <v>125600.86</v>
      </c>
      <c r="N77" s="8">
        <v>21.38556947</v>
      </c>
      <c r="O77" s="8">
        <f t="shared" si="9"/>
        <v>2686045.9170217444</v>
      </c>
    </row>
    <row r="78" spans="2:15" x14ac:dyDescent="0.3">
      <c r="B78" s="30">
        <v>42081</v>
      </c>
      <c r="C78" s="6" t="str">
        <f t="shared" si="5"/>
        <v>Wednesday</v>
      </c>
      <c r="D78" s="6" t="str">
        <f t="shared" si="6"/>
        <v>March</v>
      </c>
      <c r="E78" s="6" t="str">
        <f t="shared" si="7"/>
        <v>2015</v>
      </c>
      <c r="F78" s="6">
        <f t="shared" si="8"/>
        <v>12</v>
      </c>
      <c r="G78" s="6" t="str">
        <f>VLOOKUP(B:B, _holidays!A:C, 2, FALSE)</f>
        <v>Y</v>
      </c>
      <c r="H78" s="6" t="str">
        <f>VLOOKUP(B:B, _holidays!A:C, 3, FALSE)</f>
        <v>N</v>
      </c>
      <c r="I78" s="6">
        <v>17.8</v>
      </c>
      <c r="J78" s="6">
        <v>24.4</v>
      </c>
      <c r="K78" s="6">
        <v>9.4</v>
      </c>
      <c r="L78" s="6">
        <v>1.4</v>
      </c>
      <c r="M78" s="10">
        <v>127975.815</v>
      </c>
      <c r="N78" s="8">
        <v>24.43863773</v>
      </c>
      <c r="O78" s="8">
        <f t="shared" si="9"/>
        <v>3127554.5809864998</v>
      </c>
    </row>
    <row r="79" spans="2:15" x14ac:dyDescent="0.3">
      <c r="B79" s="30">
        <v>42082</v>
      </c>
      <c r="C79" s="6" t="str">
        <f t="shared" si="5"/>
        <v>Thursday</v>
      </c>
      <c r="D79" s="6" t="str">
        <f t="shared" si="6"/>
        <v>March</v>
      </c>
      <c r="E79" s="6" t="str">
        <f t="shared" si="7"/>
        <v>2015</v>
      </c>
      <c r="F79" s="6">
        <f t="shared" si="8"/>
        <v>12</v>
      </c>
      <c r="G79" s="6" t="str">
        <f>VLOOKUP(B:B, _holidays!A:C, 2, FALSE)</f>
        <v>Y</v>
      </c>
      <c r="H79" s="6" t="str">
        <f>VLOOKUP(B:B, _holidays!A:C, 3, FALSE)</f>
        <v>N</v>
      </c>
      <c r="I79" s="6">
        <v>16.5</v>
      </c>
      <c r="J79" s="6">
        <v>33.5</v>
      </c>
      <c r="K79" s="6">
        <v>15.1</v>
      </c>
      <c r="L79" s="6">
        <v>0</v>
      </c>
      <c r="M79" s="10">
        <v>128319.45</v>
      </c>
      <c r="N79" s="8">
        <v>24.568240979999999</v>
      </c>
      <c r="O79" s="8">
        <f t="shared" si="9"/>
        <v>3152583.1700210609</v>
      </c>
    </row>
    <row r="80" spans="2:15" x14ac:dyDescent="0.3">
      <c r="B80" s="30">
        <v>42083</v>
      </c>
      <c r="C80" s="6" t="str">
        <f t="shared" si="5"/>
        <v>Friday</v>
      </c>
      <c r="D80" s="6" t="str">
        <f t="shared" si="6"/>
        <v>March</v>
      </c>
      <c r="E80" s="6" t="str">
        <f t="shared" si="7"/>
        <v>2015</v>
      </c>
      <c r="F80" s="6">
        <f t="shared" si="8"/>
        <v>12</v>
      </c>
      <c r="G80" s="6" t="str">
        <f>VLOOKUP(B:B, _holidays!A:C, 2, FALSE)</f>
        <v>Y</v>
      </c>
      <c r="H80" s="6" t="str">
        <f>VLOOKUP(B:B, _holidays!A:C, 3, FALSE)</f>
        <v>N</v>
      </c>
      <c r="I80" s="6">
        <v>14.2</v>
      </c>
      <c r="J80" s="6">
        <v>19.600000000000001</v>
      </c>
      <c r="K80" s="6">
        <v>19.899999999999999</v>
      </c>
      <c r="L80" s="6">
        <v>0</v>
      </c>
      <c r="M80" s="10">
        <v>119491.32</v>
      </c>
      <c r="N80" s="8">
        <v>24.06816285</v>
      </c>
      <c r="O80" s="8">
        <f t="shared" si="9"/>
        <v>2875936.5489214621</v>
      </c>
    </row>
    <row r="81" spans="2:15" x14ac:dyDescent="0.3">
      <c r="B81" s="30">
        <v>42084</v>
      </c>
      <c r="C81" s="6" t="str">
        <f t="shared" si="5"/>
        <v>Saturday</v>
      </c>
      <c r="D81" s="6" t="str">
        <f t="shared" si="6"/>
        <v>March</v>
      </c>
      <c r="E81" s="6" t="str">
        <f t="shared" si="7"/>
        <v>2015</v>
      </c>
      <c r="F81" s="6">
        <f t="shared" si="8"/>
        <v>12</v>
      </c>
      <c r="G81" s="6" t="str">
        <f>VLOOKUP(B:B, _holidays!A:C, 2, FALSE)</f>
        <v>Y</v>
      </c>
      <c r="H81" s="6" t="str">
        <f>VLOOKUP(B:B, _holidays!A:C, 3, FALSE)</f>
        <v>N</v>
      </c>
      <c r="I81" s="6">
        <v>11.9</v>
      </c>
      <c r="J81" s="6">
        <v>22.7</v>
      </c>
      <c r="K81" s="6">
        <v>20.8</v>
      </c>
      <c r="L81" s="6">
        <v>0</v>
      </c>
      <c r="M81" s="10">
        <v>106754.8</v>
      </c>
      <c r="N81" s="8">
        <v>20.473714609999998</v>
      </c>
      <c r="O81" s="8">
        <f t="shared" si="9"/>
        <v>2185667.3084476278</v>
      </c>
    </row>
    <row r="82" spans="2:15" x14ac:dyDescent="0.3">
      <c r="B82" s="30">
        <v>42085</v>
      </c>
      <c r="C82" s="6" t="str">
        <f t="shared" si="5"/>
        <v>Sunday</v>
      </c>
      <c r="D82" s="6" t="str">
        <f t="shared" si="6"/>
        <v>March</v>
      </c>
      <c r="E82" s="6" t="str">
        <f t="shared" si="7"/>
        <v>2015</v>
      </c>
      <c r="F82" s="6">
        <f t="shared" si="8"/>
        <v>13</v>
      </c>
      <c r="G82" s="6" t="str">
        <f>VLOOKUP(B:B, _holidays!A:C, 2, FALSE)</f>
        <v>Y</v>
      </c>
      <c r="H82" s="6" t="str">
        <f>VLOOKUP(B:B, _holidays!A:C, 3, FALSE)</f>
        <v>N</v>
      </c>
      <c r="I82" s="6">
        <v>11.3</v>
      </c>
      <c r="J82" s="6">
        <v>28.8</v>
      </c>
      <c r="K82" s="6">
        <v>19.899999999999999</v>
      </c>
      <c r="L82" s="6">
        <v>0</v>
      </c>
      <c r="M82" s="10">
        <v>106555.03</v>
      </c>
      <c r="N82" s="8">
        <v>18.918695589999999</v>
      </c>
      <c r="O82" s="8">
        <f t="shared" si="9"/>
        <v>2015882.1761533176</v>
      </c>
    </row>
    <row r="83" spans="2:15" x14ac:dyDescent="0.3">
      <c r="B83" s="30">
        <v>42086</v>
      </c>
      <c r="C83" s="6" t="str">
        <f t="shared" si="5"/>
        <v>Monday</v>
      </c>
      <c r="D83" s="6" t="str">
        <f t="shared" si="6"/>
        <v>March</v>
      </c>
      <c r="E83" s="6" t="str">
        <f t="shared" si="7"/>
        <v>2015</v>
      </c>
      <c r="F83" s="6">
        <f t="shared" si="8"/>
        <v>13</v>
      </c>
      <c r="G83" s="6" t="str">
        <f>VLOOKUP(B:B, _holidays!A:C, 2, FALSE)</f>
        <v>Y</v>
      </c>
      <c r="H83" s="6" t="str">
        <f>VLOOKUP(B:B, _holidays!A:C, 3, FALSE)</f>
        <v>N</v>
      </c>
      <c r="I83" s="6">
        <v>13.6</v>
      </c>
      <c r="J83" s="6">
        <v>27</v>
      </c>
      <c r="K83" s="6">
        <v>3.9</v>
      </c>
      <c r="L83" s="6">
        <v>0</v>
      </c>
      <c r="M83" s="10">
        <v>122810.05</v>
      </c>
      <c r="N83" s="8">
        <v>26.68562798</v>
      </c>
      <c r="O83" s="8">
        <f t="shared" si="9"/>
        <v>3277263.3065051991</v>
      </c>
    </row>
    <row r="84" spans="2:15" x14ac:dyDescent="0.3">
      <c r="B84" s="30">
        <v>42087</v>
      </c>
      <c r="C84" s="6" t="str">
        <f t="shared" si="5"/>
        <v>Tuesday</v>
      </c>
      <c r="D84" s="6" t="str">
        <f t="shared" si="6"/>
        <v>March</v>
      </c>
      <c r="E84" s="6" t="str">
        <f t="shared" si="7"/>
        <v>2015</v>
      </c>
      <c r="F84" s="6">
        <f t="shared" si="8"/>
        <v>13</v>
      </c>
      <c r="G84" s="6" t="str">
        <f>VLOOKUP(B:B, _holidays!A:C, 2, FALSE)</f>
        <v>Y</v>
      </c>
      <c r="H84" s="6" t="str">
        <f>VLOOKUP(B:B, _holidays!A:C, 3, FALSE)</f>
        <v>N</v>
      </c>
      <c r="I84" s="6">
        <v>12.6</v>
      </c>
      <c r="J84" s="6">
        <v>15.3</v>
      </c>
      <c r="K84" s="6">
        <v>3.8</v>
      </c>
      <c r="L84" s="6">
        <v>1.4</v>
      </c>
      <c r="M84" s="10">
        <v>123234.935</v>
      </c>
      <c r="N84" s="8">
        <v>34.05849946</v>
      </c>
      <c r="O84" s="8">
        <f t="shared" si="9"/>
        <v>4197196.9671506351</v>
      </c>
    </row>
    <row r="85" spans="2:15" x14ac:dyDescent="0.3">
      <c r="B85" s="30">
        <v>42088</v>
      </c>
      <c r="C85" s="6" t="str">
        <f t="shared" si="5"/>
        <v>Wednesday</v>
      </c>
      <c r="D85" s="6" t="str">
        <f t="shared" si="6"/>
        <v>March</v>
      </c>
      <c r="E85" s="6" t="str">
        <f t="shared" si="7"/>
        <v>2015</v>
      </c>
      <c r="F85" s="6">
        <f t="shared" si="8"/>
        <v>13</v>
      </c>
      <c r="G85" s="6" t="str">
        <f>VLOOKUP(B:B, _holidays!A:C, 2, FALSE)</f>
        <v>Y</v>
      </c>
      <c r="H85" s="6" t="str">
        <f>VLOOKUP(B:B, _holidays!A:C, 3, FALSE)</f>
        <v>N</v>
      </c>
      <c r="I85" s="6">
        <v>13</v>
      </c>
      <c r="J85" s="6">
        <v>20.399999999999999</v>
      </c>
      <c r="K85" s="6">
        <v>13.8</v>
      </c>
      <c r="L85" s="6">
        <v>0.4</v>
      </c>
      <c r="M85" s="10">
        <v>122268.86</v>
      </c>
      <c r="N85" s="8">
        <v>28.548754240000001</v>
      </c>
      <c r="O85" s="8">
        <f t="shared" si="9"/>
        <v>3490623.6353449663</v>
      </c>
    </row>
    <row r="86" spans="2:15" x14ac:dyDescent="0.3">
      <c r="B86" s="30">
        <v>42089</v>
      </c>
      <c r="C86" s="6" t="str">
        <f t="shared" si="5"/>
        <v>Thursday</v>
      </c>
      <c r="D86" s="6" t="str">
        <f t="shared" si="6"/>
        <v>March</v>
      </c>
      <c r="E86" s="6" t="str">
        <f t="shared" si="7"/>
        <v>2015</v>
      </c>
      <c r="F86" s="6">
        <f t="shared" si="8"/>
        <v>13</v>
      </c>
      <c r="G86" s="6" t="str">
        <f>VLOOKUP(B:B, _holidays!A:C, 2, FALSE)</f>
        <v>Y</v>
      </c>
      <c r="H86" s="6" t="str">
        <f>VLOOKUP(B:B, _holidays!A:C, 3, FALSE)</f>
        <v>N</v>
      </c>
      <c r="I86" s="6">
        <v>9.8000000000000007</v>
      </c>
      <c r="J86" s="6">
        <v>18</v>
      </c>
      <c r="K86" s="6">
        <v>9.9</v>
      </c>
      <c r="L86" s="6">
        <v>0.4</v>
      </c>
      <c r="M86" s="10">
        <v>121998.2</v>
      </c>
      <c r="N86" s="8">
        <v>21.971362899999999</v>
      </c>
      <c r="O86" s="8">
        <f t="shared" si="9"/>
        <v>2680466.7253467799</v>
      </c>
    </row>
    <row r="87" spans="2:15" x14ac:dyDescent="0.3">
      <c r="B87" s="30">
        <v>42090</v>
      </c>
      <c r="C87" s="6" t="str">
        <f t="shared" si="5"/>
        <v>Friday</v>
      </c>
      <c r="D87" s="6" t="str">
        <f t="shared" si="6"/>
        <v>March</v>
      </c>
      <c r="E87" s="6" t="str">
        <f t="shared" si="7"/>
        <v>2015</v>
      </c>
      <c r="F87" s="6">
        <f t="shared" si="8"/>
        <v>13</v>
      </c>
      <c r="G87" s="6" t="str">
        <f>VLOOKUP(B:B, _holidays!A:C, 2, FALSE)</f>
        <v>N</v>
      </c>
      <c r="H87" s="6" t="str">
        <f>VLOOKUP(B:B, _holidays!A:C, 3, FALSE)</f>
        <v>N</v>
      </c>
      <c r="I87" s="6">
        <v>11.6</v>
      </c>
      <c r="J87" s="6">
        <v>18.100000000000001</v>
      </c>
      <c r="K87" s="6">
        <v>11.2</v>
      </c>
      <c r="L87" s="6">
        <v>0.2</v>
      </c>
      <c r="M87" s="10">
        <v>122346.33500000001</v>
      </c>
      <c r="N87" s="8">
        <v>25.771600379999999</v>
      </c>
      <c r="O87" s="8">
        <f t="shared" si="9"/>
        <v>3153060.8535776073</v>
      </c>
    </row>
    <row r="88" spans="2:15" x14ac:dyDescent="0.3">
      <c r="B88" s="30">
        <v>42091</v>
      </c>
      <c r="C88" s="6" t="str">
        <f t="shared" si="5"/>
        <v>Saturday</v>
      </c>
      <c r="D88" s="6" t="str">
        <f t="shared" si="6"/>
        <v>March</v>
      </c>
      <c r="E88" s="6" t="str">
        <f t="shared" si="7"/>
        <v>2015</v>
      </c>
      <c r="F88" s="6">
        <f t="shared" si="8"/>
        <v>13</v>
      </c>
      <c r="G88" s="6" t="str">
        <f>VLOOKUP(B:B, _holidays!A:C, 2, FALSE)</f>
        <v>N</v>
      </c>
      <c r="H88" s="6" t="str">
        <f>VLOOKUP(B:B, _holidays!A:C, 3, FALSE)</f>
        <v>N</v>
      </c>
      <c r="I88" s="6">
        <v>12.7</v>
      </c>
      <c r="J88" s="6">
        <v>19.100000000000001</v>
      </c>
      <c r="K88" s="6">
        <v>14.4</v>
      </c>
      <c r="L88" s="6">
        <v>0</v>
      </c>
      <c r="M88" s="10">
        <v>112187.715</v>
      </c>
      <c r="N88" s="8">
        <v>29.271368689999999</v>
      </c>
      <c r="O88" s="8">
        <f t="shared" si="9"/>
        <v>3283887.9682536433</v>
      </c>
    </row>
    <row r="89" spans="2:15" x14ac:dyDescent="0.3">
      <c r="B89" s="30">
        <v>42092</v>
      </c>
      <c r="C89" s="6" t="str">
        <f t="shared" si="5"/>
        <v>Sunday</v>
      </c>
      <c r="D89" s="6" t="str">
        <f t="shared" si="6"/>
        <v>March</v>
      </c>
      <c r="E89" s="6" t="str">
        <f t="shared" si="7"/>
        <v>2015</v>
      </c>
      <c r="F89" s="6">
        <f t="shared" si="8"/>
        <v>14</v>
      </c>
      <c r="G89" s="6" t="str">
        <f>VLOOKUP(B:B, _holidays!A:C, 2, FALSE)</f>
        <v>N</v>
      </c>
      <c r="H89" s="6" t="str">
        <f>VLOOKUP(B:B, _holidays!A:C, 3, FALSE)</f>
        <v>N</v>
      </c>
      <c r="I89" s="6">
        <v>8.5</v>
      </c>
      <c r="J89" s="6">
        <v>22.7</v>
      </c>
      <c r="K89" s="6">
        <v>18.600000000000001</v>
      </c>
      <c r="L89" s="6">
        <v>0</v>
      </c>
      <c r="M89" s="10">
        <v>106418.66499999999</v>
      </c>
      <c r="N89" s="8">
        <v>24.672716350000002</v>
      </c>
      <c r="O89" s="8">
        <f t="shared" si="9"/>
        <v>2625637.5358906728</v>
      </c>
    </row>
    <row r="90" spans="2:15" x14ac:dyDescent="0.3">
      <c r="B90" s="30">
        <v>42093</v>
      </c>
      <c r="C90" s="6" t="str">
        <f t="shared" si="5"/>
        <v>Monday</v>
      </c>
      <c r="D90" s="6" t="str">
        <f t="shared" si="6"/>
        <v>March</v>
      </c>
      <c r="E90" s="6" t="str">
        <f t="shared" si="7"/>
        <v>2015</v>
      </c>
      <c r="F90" s="6">
        <f t="shared" si="8"/>
        <v>14</v>
      </c>
      <c r="G90" s="6" t="str">
        <f>VLOOKUP(B:B, _holidays!A:C, 2, FALSE)</f>
        <v>N</v>
      </c>
      <c r="H90" s="6" t="str">
        <f>VLOOKUP(B:B, _holidays!A:C, 3, FALSE)</f>
        <v>N</v>
      </c>
      <c r="I90" s="6">
        <v>10.6</v>
      </c>
      <c r="J90" s="6">
        <v>23.1</v>
      </c>
      <c r="K90" s="6">
        <v>18.100000000000001</v>
      </c>
      <c r="L90" s="6">
        <v>0</v>
      </c>
      <c r="M90" s="10">
        <v>123061.87</v>
      </c>
      <c r="N90" s="8">
        <v>33.750362699999997</v>
      </c>
      <c r="O90" s="8">
        <f t="shared" si="9"/>
        <v>4153382.7470402485</v>
      </c>
    </row>
    <row r="91" spans="2:15" x14ac:dyDescent="0.3">
      <c r="B91" s="30">
        <v>42094</v>
      </c>
      <c r="C91" s="6" t="str">
        <f t="shared" si="5"/>
        <v>Tuesday</v>
      </c>
      <c r="D91" s="6" t="str">
        <f t="shared" si="6"/>
        <v>March</v>
      </c>
      <c r="E91" s="6" t="str">
        <f t="shared" si="7"/>
        <v>2015</v>
      </c>
      <c r="F91" s="6">
        <f t="shared" si="8"/>
        <v>14</v>
      </c>
      <c r="G91" s="6" t="str">
        <f>VLOOKUP(B:B, _holidays!A:C, 2, FALSE)</f>
        <v>N</v>
      </c>
      <c r="H91" s="6" t="str">
        <f>VLOOKUP(B:B, _holidays!A:C, 3, FALSE)</f>
        <v>N</v>
      </c>
      <c r="I91" s="6">
        <v>11.2</v>
      </c>
      <c r="J91" s="6">
        <v>25.3</v>
      </c>
      <c r="K91" s="6">
        <v>18.100000000000001</v>
      </c>
      <c r="L91" s="6">
        <v>0</v>
      </c>
      <c r="M91" s="10">
        <v>125795.325</v>
      </c>
      <c r="N91" s="8">
        <v>31.836569579999999</v>
      </c>
      <c r="O91" s="8">
        <f t="shared" si="9"/>
        <v>4004891.6172012133</v>
      </c>
    </row>
    <row r="92" spans="2:15" x14ac:dyDescent="0.3">
      <c r="B92" s="30">
        <v>42095</v>
      </c>
      <c r="C92" s="6" t="str">
        <f t="shared" si="5"/>
        <v>Wednesday</v>
      </c>
      <c r="D92" s="6" t="str">
        <f t="shared" si="6"/>
        <v>April</v>
      </c>
      <c r="E92" s="6" t="str">
        <f t="shared" si="7"/>
        <v>2015</v>
      </c>
      <c r="F92" s="6">
        <f t="shared" si="8"/>
        <v>14</v>
      </c>
      <c r="G92" s="6" t="str">
        <f>VLOOKUP(B:B, _holidays!A:C, 2, FALSE)</f>
        <v>N</v>
      </c>
      <c r="H92" s="6" t="str">
        <f>VLOOKUP(B:B, _holidays!A:C, 3, FALSE)</f>
        <v>N</v>
      </c>
      <c r="I92" s="6">
        <v>13.3</v>
      </c>
      <c r="J92" s="6">
        <v>29</v>
      </c>
      <c r="K92" s="6">
        <v>10.7</v>
      </c>
      <c r="L92" s="6">
        <v>0</v>
      </c>
      <c r="M92" s="10">
        <v>122042.265</v>
      </c>
      <c r="N92" s="8">
        <v>26.167805860000001</v>
      </c>
      <c r="O92" s="8">
        <f t="shared" si="9"/>
        <v>3193578.2972346731</v>
      </c>
    </row>
    <row r="93" spans="2:15" x14ac:dyDescent="0.3">
      <c r="B93" s="30">
        <v>42096</v>
      </c>
      <c r="C93" s="6" t="str">
        <f t="shared" si="5"/>
        <v>Thursday</v>
      </c>
      <c r="D93" s="6" t="str">
        <f t="shared" si="6"/>
        <v>April</v>
      </c>
      <c r="E93" s="6" t="str">
        <f t="shared" si="7"/>
        <v>2015</v>
      </c>
      <c r="F93" s="6">
        <f t="shared" si="8"/>
        <v>14</v>
      </c>
      <c r="G93" s="6" t="str">
        <f>VLOOKUP(B:B, _holidays!A:C, 2, FALSE)</f>
        <v>N</v>
      </c>
      <c r="H93" s="6" t="str">
        <f>VLOOKUP(B:B, _holidays!A:C, 3, FALSE)</f>
        <v>N</v>
      </c>
      <c r="I93" s="6">
        <v>12.8</v>
      </c>
      <c r="J93" s="6">
        <v>17.2</v>
      </c>
      <c r="K93" s="6">
        <v>17.5</v>
      </c>
      <c r="L93" s="6">
        <v>0.2</v>
      </c>
      <c r="M93" s="10">
        <v>113838.41</v>
      </c>
      <c r="N93" s="8">
        <v>23.46025058</v>
      </c>
      <c r="O93" s="8">
        <f t="shared" si="9"/>
        <v>2670677.6242287778</v>
      </c>
    </row>
    <row r="94" spans="2:15" x14ac:dyDescent="0.3">
      <c r="B94" s="30">
        <v>42097</v>
      </c>
      <c r="C94" s="6" t="str">
        <f t="shared" si="5"/>
        <v>Friday</v>
      </c>
      <c r="D94" s="6" t="str">
        <f t="shared" si="6"/>
        <v>April</v>
      </c>
      <c r="E94" s="6" t="str">
        <f t="shared" si="7"/>
        <v>2015</v>
      </c>
      <c r="F94" s="6">
        <f t="shared" si="8"/>
        <v>14</v>
      </c>
      <c r="G94" s="6" t="str">
        <f>VLOOKUP(B:B, _holidays!A:C, 2, FALSE)</f>
        <v>N</v>
      </c>
      <c r="H94" s="6" t="str">
        <f>VLOOKUP(B:B, _holidays!A:C, 3, FALSE)</f>
        <v>Y</v>
      </c>
      <c r="I94" s="6">
        <v>8</v>
      </c>
      <c r="J94" s="6">
        <v>20.9</v>
      </c>
      <c r="K94" s="6">
        <v>17.399999999999999</v>
      </c>
      <c r="L94" s="6">
        <v>0</v>
      </c>
      <c r="M94" s="10">
        <v>98891.06</v>
      </c>
      <c r="N94" s="8">
        <v>20.9393785</v>
      </c>
      <c r="O94" s="8">
        <f t="shared" si="9"/>
        <v>2070717.3356062099</v>
      </c>
    </row>
    <row r="95" spans="2:15" x14ac:dyDescent="0.3">
      <c r="B95" s="30">
        <v>42098</v>
      </c>
      <c r="C95" s="6" t="str">
        <f t="shared" si="5"/>
        <v>Saturday</v>
      </c>
      <c r="D95" s="6" t="str">
        <f t="shared" si="6"/>
        <v>April</v>
      </c>
      <c r="E95" s="6" t="str">
        <f t="shared" si="7"/>
        <v>2015</v>
      </c>
      <c r="F95" s="6">
        <f t="shared" si="8"/>
        <v>14</v>
      </c>
      <c r="G95" s="6" t="str">
        <f>VLOOKUP(B:B, _holidays!A:C, 2, FALSE)</f>
        <v>N</v>
      </c>
      <c r="H95" s="6" t="str">
        <f>VLOOKUP(B:B, _holidays!A:C, 3, FALSE)</f>
        <v>Y</v>
      </c>
      <c r="I95" s="6">
        <v>8.5</v>
      </c>
      <c r="J95" s="6">
        <v>23.5</v>
      </c>
      <c r="K95" s="6">
        <v>16.2</v>
      </c>
      <c r="L95" s="6">
        <v>0</v>
      </c>
      <c r="M95" s="10">
        <v>103999.17</v>
      </c>
      <c r="N95" s="8">
        <v>23.188056169999999</v>
      </c>
      <c r="O95" s="8">
        <f t="shared" si="9"/>
        <v>2411538.5955933789</v>
      </c>
    </row>
    <row r="96" spans="2:15" x14ac:dyDescent="0.3">
      <c r="B96" s="30">
        <v>42099</v>
      </c>
      <c r="C96" s="6" t="str">
        <f t="shared" si="5"/>
        <v>Sunday</v>
      </c>
      <c r="D96" s="6" t="str">
        <f t="shared" si="6"/>
        <v>April</v>
      </c>
      <c r="E96" s="6" t="str">
        <f t="shared" si="7"/>
        <v>2015</v>
      </c>
      <c r="F96" s="6">
        <f t="shared" si="8"/>
        <v>15</v>
      </c>
      <c r="G96" s="6" t="str">
        <f>VLOOKUP(B:B, _holidays!A:C, 2, FALSE)</f>
        <v>N</v>
      </c>
      <c r="H96" s="6" t="str">
        <f>VLOOKUP(B:B, _holidays!A:C, 3, FALSE)</f>
        <v>N</v>
      </c>
      <c r="I96" s="6">
        <v>10.199999999999999</v>
      </c>
      <c r="J96" s="6">
        <v>18.5</v>
      </c>
      <c r="K96" s="6">
        <v>9.8000000000000007</v>
      </c>
      <c r="L96" s="6">
        <v>0</v>
      </c>
      <c r="M96" s="10">
        <v>103685.45</v>
      </c>
      <c r="N96" s="8">
        <v>20.508650379999999</v>
      </c>
      <c r="O96" s="8">
        <f t="shared" si="9"/>
        <v>2126448.643542971</v>
      </c>
    </row>
    <row r="97" spans="2:15" x14ac:dyDescent="0.3">
      <c r="B97" s="30">
        <v>42100</v>
      </c>
      <c r="C97" s="6" t="str">
        <f t="shared" si="5"/>
        <v>Monday</v>
      </c>
      <c r="D97" s="6" t="str">
        <f t="shared" si="6"/>
        <v>April</v>
      </c>
      <c r="E97" s="6" t="str">
        <f t="shared" si="7"/>
        <v>2015</v>
      </c>
      <c r="F97" s="6">
        <f t="shared" si="8"/>
        <v>15</v>
      </c>
      <c r="G97" s="6" t="str">
        <f>VLOOKUP(B:B, _holidays!A:C, 2, FALSE)</f>
        <v>N</v>
      </c>
      <c r="H97" s="6" t="str">
        <f>VLOOKUP(B:B, _holidays!A:C, 3, FALSE)</f>
        <v>Y</v>
      </c>
      <c r="I97" s="6">
        <v>11.2</v>
      </c>
      <c r="J97" s="6">
        <v>18.399999999999999</v>
      </c>
      <c r="K97" s="6">
        <v>13</v>
      </c>
      <c r="L97" s="6">
        <v>0</v>
      </c>
      <c r="M97" s="10">
        <v>107383.37</v>
      </c>
      <c r="N97" s="8">
        <v>17.04855264</v>
      </c>
      <c r="O97" s="8">
        <f t="shared" si="9"/>
        <v>1830731.0361055967</v>
      </c>
    </row>
    <row r="98" spans="2:15" x14ac:dyDescent="0.3">
      <c r="B98" s="30">
        <v>42101</v>
      </c>
      <c r="C98" s="6" t="str">
        <f t="shared" si="5"/>
        <v>Tuesday</v>
      </c>
      <c r="D98" s="6" t="str">
        <f t="shared" si="6"/>
        <v>April</v>
      </c>
      <c r="E98" s="6" t="str">
        <f t="shared" si="7"/>
        <v>2015</v>
      </c>
      <c r="F98" s="6">
        <f t="shared" si="8"/>
        <v>15</v>
      </c>
      <c r="G98" s="6" t="str">
        <f>VLOOKUP(B:B, _holidays!A:C, 2, FALSE)</f>
        <v>N</v>
      </c>
      <c r="H98" s="6" t="str">
        <f>VLOOKUP(B:B, _holidays!A:C, 3, FALSE)</f>
        <v>N</v>
      </c>
      <c r="I98" s="6">
        <v>12.4</v>
      </c>
      <c r="J98" s="6">
        <v>17.3</v>
      </c>
      <c r="K98" s="6">
        <v>3.9</v>
      </c>
      <c r="L98" s="6">
        <v>0</v>
      </c>
      <c r="M98" s="10">
        <v>120235.505</v>
      </c>
      <c r="N98" s="8">
        <v>21.359459990000001</v>
      </c>
      <c r="O98" s="8">
        <f t="shared" si="9"/>
        <v>2568165.4584249454</v>
      </c>
    </row>
    <row r="99" spans="2:15" x14ac:dyDescent="0.3">
      <c r="B99" s="30">
        <v>42102</v>
      </c>
      <c r="C99" s="6" t="str">
        <f t="shared" si="5"/>
        <v>Wednesday</v>
      </c>
      <c r="D99" s="6" t="str">
        <f t="shared" si="6"/>
        <v>April</v>
      </c>
      <c r="E99" s="6" t="str">
        <f t="shared" si="7"/>
        <v>2015</v>
      </c>
      <c r="F99" s="6">
        <f t="shared" si="8"/>
        <v>15</v>
      </c>
      <c r="G99" s="6" t="str">
        <f>VLOOKUP(B:B, _holidays!A:C, 2, FALSE)</f>
        <v>N</v>
      </c>
      <c r="H99" s="6" t="str">
        <f>VLOOKUP(B:B, _holidays!A:C, 3, FALSE)</f>
        <v>N</v>
      </c>
      <c r="I99" s="6">
        <v>13.3</v>
      </c>
      <c r="J99" s="6">
        <v>17.7</v>
      </c>
      <c r="K99" s="6">
        <v>12.6</v>
      </c>
      <c r="L99" s="6">
        <v>5.6</v>
      </c>
      <c r="M99" s="10">
        <v>122129.77499999999</v>
      </c>
      <c r="N99" s="8">
        <v>25.208016520000001</v>
      </c>
      <c r="O99" s="8">
        <f t="shared" si="9"/>
        <v>3078649.3857838828</v>
      </c>
    </row>
    <row r="100" spans="2:15" x14ac:dyDescent="0.3">
      <c r="B100" s="30">
        <v>42103</v>
      </c>
      <c r="C100" s="6" t="str">
        <f t="shared" si="5"/>
        <v>Thursday</v>
      </c>
      <c r="D100" s="6" t="str">
        <f t="shared" si="6"/>
        <v>April</v>
      </c>
      <c r="E100" s="6" t="str">
        <f t="shared" si="7"/>
        <v>2015</v>
      </c>
      <c r="F100" s="6">
        <f t="shared" si="8"/>
        <v>15</v>
      </c>
      <c r="G100" s="6" t="str">
        <f>VLOOKUP(B:B, _holidays!A:C, 2, FALSE)</f>
        <v>N</v>
      </c>
      <c r="H100" s="6" t="str">
        <f>VLOOKUP(B:B, _holidays!A:C, 3, FALSE)</f>
        <v>N</v>
      </c>
      <c r="I100" s="6">
        <v>8.6999999999999993</v>
      </c>
      <c r="J100" s="6">
        <v>19.100000000000001</v>
      </c>
      <c r="K100" s="6">
        <v>10.9</v>
      </c>
      <c r="L100" s="6">
        <v>0</v>
      </c>
      <c r="M100" s="10">
        <v>123990.76</v>
      </c>
      <c r="N100" s="8">
        <v>25.207800370000001</v>
      </c>
      <c r="O100" s="8">
        <f t="shared" si="9"/>
        <v>3125534.3258045814</v>
      </c>
    </row>
    <row r="101" spans="2:15" x14ac:dyDescent="0.3">
      <c r="B101" s="30">
        <v>42104</v>
      </c>
      <c r="C101" s="6" t="str">
        <f t="shared" si="5"/>
        <v>Friday</v>
      </c>
      <c r="D101" s="6" t="str">
        <f t="shared" si="6"/>
        <v>April</v>
      </c>
      <c r="E101" s="6" t="str">
        <f t="shared" si="7"/>
        <v>2015</v>
      </c>
      <c r="F101" s="6">
        <f t="shared" si="8"/>
        <v>15</v>
      </c>
      <c r="G101" s="6" t="str">
        <f>VLOOKUP(B:B, _holidays!A:C, 2, FALSE)</f>
        <v>N</v>
      </c>
      <c r="H101" s="6" t="str">
        <f>VLOOKUP(B:B, _holidays!A:C, 3, FALSE)</f>
        <v>N</v>
      </c>
      <c r="I101" s="6">
        <v>8.6</v>
      </c>
      <c r="J101" s="6">
        <v>18.7</v>
      </c>
      <c r="K101" s="6">
        <v>15.9</v>
      </c>
      <c r="L101" s="6">
        <v>0</v>
      </c>
      <c r="M101" s="10">
        <v>121753.11500000001</v>
      </c>
      <c r="N101" s="8">
        <v>25.677110800000001</v>
      </c>
      <c r="O101" s="8">
        <f t="shared" si="9"/>
        <v>3126268.2241001423</v>
      </c>
    </row>
    <row r="102" spans="2:15" x14ac:dyDescent="0.3">
      <c r="B102" s="30">
        <v>42105</v>
      </c>
      <c r="C102" s="6" t="str">
        <f t="shared" si="5"/>
        <v>Saturday</v>
      </c>
      <c r="D102" s="6" t="str">
        <f t="shared" si="6"/>
        <v>April</v>
      </c>
      <c r="E102" s="6" t="str">
        <f t="shared" si="7"/>
        <v>2015</v>
      </c>
      <c r="F102" s="6">
        <f t="shared" si="8"/>
        <v>15</v>
      </c>
      <c r="G102" s="6" t="str">
        <f>VLOOKUP(B:B, _holidays!A:C, 2, FALSE)</f>
        <v>N</v>
      </c>
      <c r="H102" s="6" t="str">
        <f>VLOOKUP(B:B, _holidays!A:C, 3, FALSE)</f>
        <v>N</v>
      </c>
      <c r="I102" s="6">
        <v>11.6</v>
      </c>
      <c r="J102" s="6">
        <v>23.7</v>
      </c>
      <c r="K102" s="6">
        <v>14.9</v>
      </c>
      <c r="L102" s="6">
        <v>0</v>
      </c>
      <c r="M102" s="10">
        <v>110034.16499999999</v>
      </c>
      <c r="N102" s="8">
        <v>23.05591231</v>
      </c>
      <c r="O102" s="8">
        <f t="shared" si="9"/>
        <v>2536938.059344071</v>
      </c>
    </row>
    <row r="103" spans="2:15" x14ac:dyDescent="0.3">
      <c r="B103" s="30">
        <v>42106</v>
      </c>
      <c r="C103" s="6" t="str">
        <f t="shared" si="5"/>
        <v>Sunday</v>
      </c>
      <c r="D103" s="6" t="str">
        <f t="shared" si="6"/>
        <v>April</v>
      </c>
      <c r="E103" s="6" t="str">
        <f t="shared" si="7"/>
        <v>2015</v>
      </c>
      <c r="F103" s="6">
        <f t="shared" si="8"/>
        <v>16</v>
      </c>
      <c r="G103" s="6" t="str">
        <f>VLOOKUP(B:B, _holidays!A:C, 2, FALSE)</f>
        <v>N</v>
      </c>
      <c r="H103" s="6" t="str">
        <f>VLOOKUP(B:B, _holidays!A:C, 3, FALSE)</f>
        <v>N</v>
      </c>
      <c r="I103" s="6">
        <v>12.1</v>
      </c>
      <c r="J103" s="6">
        <v>18.3</v>
      </c>
      <c r="K103" s="6">
        <v>13.4</v>
      </c>
      <c r="L103" s="6">
        <v>0</v>
      </c>
      <c r="M103" s="10">
        <v>103760.22500000001</v>
      </c>
      <c r="N103" s="8">
        <v>22.053037190000001</v>
      </c>
      <c r="O103" s="8">
        <f t="shared" si="9"/>
        <v>2288228.100767768</v>
      </c>
    </row>
    <row r="104" spans="2:15" x14ac:dyDescent="0.3">
      <c r="B104" s="30">
        <v>42107</v>
      </c>
      <c r="C104" s="6" t="str">
        <f t="shared" si="5"/>
        <v>Monday</v>
      </c>
      <c r="D104" s="6" t="str">
        <f t="shared" si="6"/>
        <v>April</v>
      </c>
      <c r="E104" s="6" t="str">
        <f t="shared" si="7"/>
        <v>2015</v>
      </c>
      <c r="F104" s="6">
        <f t="shared" si="8"/>
        <v>16</v>
      </c>
      <c r="G104" s="6" t="str">
        <f>VLOOKUP(B:B, _holidays!A:C, 2, FALSE)</f>
        <v>N</v>
      </c>
      <c r="H104" s="6" t="str">
        <f>VLOOKUP(B:B, _holidays!A:C, 3, FALSE)</f>
        <v>N</v>
      </c>
      <c r="I104" s="6">
        <v>7.3</v>
      </c>
      <c r="J104" s="6">
        <v>19.100000000000001</v>
      </c>
      <c r="K104" s="6">
        <v>14.9</v>
      </c>
      <c r="L104" s="6">
        <v>0</v>
      </c>
      <c r="M104" s="10">
        <v>125107.78</v>
      </c>
      <c r="N104" s="8">
        <v>29.408289079999999</v>
      </c>
      <c r="O104" s="8">
        <f t="shared" si="9"/>
        <v>3679205.7603970421</v>
      </c>
    </row>
    <row r="105" spans="2:15" x14ac:dyDescent="0.3">
      <c r="B105" s="30">
        <v>42108</v>
      </c>
      <c r="C105" s="6" t="str">
        <f t="shared" si="5"/>
        <v>Tuesday</v>
      </c>
      <c r="D105" s="6" t="str">
        <f t="shared" si="6"/>
        <v>April</v>
      </c>
      <c r="E105" s="6" t="str">
        <f t="shared" si="7"/>
        <v>2015</v>
      </c>
      <c r="F105" s="6">
        <f t="shared" si="8"/>
        <v>16</v>
      </c>
      <c r="G105" s="6" t="str">
        <f>VLOOKUP(B:B, _holidays!A:C, 2, FALSE)</f>
        <v>Y</v>
      </c>
      <c r="H105" s="6" t="str">
        <f>VLOOKUP(B:B, _holidays!A:C, 3, FALSE)</f>
        <v>N</v>
      </c>
      <c r="I105" s="6">
        <v>10.5</v>
      </c>
      <c r="J105" s="6">
        <v>24.7</v>
      </c>
      <c r="K105" s="6">
        <v>8.4</v>
      </c>
      <c r="L105" s="6">
        <v>1.6</v>
      </c>
      <c r="M105" s="10">
        <v>127793.38</v>
      </c>
      <c r="N105" s="8">
        <v>30.995175629999999</v>
      </c>
      <c r="O105" s="8">
        <f t="shared" si="9"/>
        <v>3960978.2574513294</v>
      </c>
    </row>
    <row r="106" spans="2:15" x14ac:dyDescent="0.3">
      <c r="B106" s="30">
        <v>42109</v>
      </c>
      <c r="C106" s="6" t="str">
        <f t="shared" si="5"/>
        <v>Wednesday</v>
      </c>
      <c r="D106" s="6" t="str">
        <f t="shared" si="6"/>
        <v>April</v>
      </c>
      <c r="E106" s="6" t="str">
        <f t="shared" si="7"/>
        <v>2015</v>
      </c>
      <c r="F106" s="6">
        <f t="shared" si="8"/>
        <v>16</v>
      </c>
      <c r="G106" s="6" t="str">
        <f>VLOOKUP(B:B, _holidays!A:C, 2, FALSE)</f>
        <v>Y</v>
      </c>
      <c r="H106" s="6" t="str">
        <f>VLOOKUP(B:B, _holidays!A:C, 3, FALSE)</f>
        <v>N</v>
      </c>
      <c r="I106" s="6">
        <v>13.9</v>
      </c>
      <c r="J106" s="6">
        <v>27.6</v>
      </c>
      <c r="K106" s="6">
        <v>12.8</v>
      </c>
      <c r="L106" s="6">
        <v>2.4</v>
      </c>
      <c r="M106" s="10">
        <v>126673.935</v>
      </c>
      <c r="N106" s="8">
        <v>31.090558479999999</v>
      </c>
      <c r="O106" s="8">
        <f t="shared" si="9"/>
        <v>3938363.3840092188</v>
      </c>
    </row>
    <row r="107" spans="2:15" x14ac:dyDescent="0.3">
      <c r="B107" s="30">
        <v>42110</v>
      </c>
      <c r="C107" s="6" t="str">
        <f t="shared" si="5"/>
        <v>Thursday</v>
      </c>
      <c r="D107" s="6" t="str">
        <f t="shared" si="6"/>
        <v>April</v>
      </c>
      <c r="E107" s="6" t="str">
        <f t="shared" si="7"/>
        <v>2015</v>
      </c>
      <c r="F107" s="6">
        <f t="shared" si="8"/>
        <v>16</v>
      </c>
      <c r="G107" s="6" t="str">
        <f>VLOOKUP(B:B, _holidays!A:C, 2, FALSE)</f>
        <v>Y</v>
      </c>
      <c r="H107" s="6" t="str">
        <f>VLOOKUP(B:B, _holidays!A:C, 3, FALSE)</f>
        <v>N</v>
      </c>
      <c r="I107" s="6">
        <v>15.6</v>
      </c>
      <c r="J107" s="6">
        <v>17.8</v>
      </c>
      <c r="K107" s="6">
        <v>10.9</v>
      </c>
      <c r="L107" s="6">
        <v>0</v>
      </c>
      <c r="M107" s="10">
        <v>126937.94</v>
      </c>
      <c r="N107" s="8">
        <v>40.68150885</v>
      </c>
      <c r="O107" s="8">
        <f t="shared" si="9"/>
        <v>5164026.9295107694</v>
      </c>
    </row>
    <row r="108" spans="2:15" x14ac:dyDescent="0.3">
      <c r="B108" s="30">
        <v>42111</v>
      </c>
      <c r="C108" s="6" t="str">
        <f t="shared" si="5"/>
        <v>Friday</v>
      </c>
      <c r="D108" s="6" t="str">
        <f t="shared" si="6"/>
        <v>April</v>
      </c>
      <c r="E108" s="6" t="str">
        <f t="shared" si="7"/>
        <v>2015</v>
      </c>
      <c r="F108" s="6">
        <f t="shared" si="8"/>
        <v>16</v>
      </c>
      <c r="G108" s="6" t="str">
        <f>VLOOKUP(B:B, _holidays!A:C, 2, FALSE)</f>
        <v>Y</v>
      </c>
      <c r="H108" s="6" t="str">
        <f>VLOOKUP(B:B, _holidays!A:C, 3, FALSE)</f>
        <v>N</v>
      </c>
      <c r="I108" s="6">
        <v>10.1</v>
      </c>
      <c r="J108" s="6">
        <v>17.100000000000001</v>
      </c>
      <c r="K108" s="6">
        <v>7.5</v>
      </c>
      <c r="L108" s="6">
        <v>0</v>
      </c>
      <c r="M108" s="10">
        <v>131031.41499999999</v>
      </c>
      <c r="N108" s="8">
        <v>33.987504819999998</v>
      </c>
      <c r="O108" s="8">
        <f t="shared" si="9"/>
        <v>4453430.8488839194</v>
      </c>
    </row>
    <row r="109" spans="2:15" x14ac:dyDescent="0.3">
      <c r="B109" s="30">
        <v>42112</v>
      </c>
      <c r="C109" s="6" t="str">
        <f t="shared" si="5"/>
        <v>Saturday</v>
      </c>
      <c r="D109" s="6" t="str">
        <f t="shared" si="6"/>
        <v>April</v>
      </c>
      <c r="E109" s="6" t="str">
        <f t="shared" si="7"/>
        <v>2015</v>
      </c>
      <c r="F109" s="6">
        <f t="shared" si="8"/>
        <v>16</v>
      </c>
      <c r="G109" s="6" t="str">
        <f>VLOOKUP(B:B, _holidays!A:C, 2, FALSE)</f>
        <v>Y</v>
      </c>
      <c r="H109" s="6" t="str">
        <f>VLOOKUP(B:B, _holidays!A:C, 3, FALSE)</f>
        <v>N</v>
      </c>
      <c r="I109" s="6">
        <v>13.5</v>
      </c>
      <c r="J109" s="6">
        <v>21.9</v>
      </c>
      <c r="K109" s="6">
        <v>9.9</v>
      </c>
      <c r="L109" s="6">
        <v>3.6</v>
      </c>
      <c r="M109" s="10">
        <v>109763.985</v>
      </c>
      <c r="N109" s="8">
        <v>26.14012894</v>
      </c>
      <c r="O109" s="8">
        <f t="shared" si="9"/>
        <v>2869244.7208682261</v>
      </c>
    </row>
    <row r="110" spans="2:15" x14ac:dyDescent="0.3">
      <c r="B110" s="30">
        <v>42113</v>
      </c>
      <c r="C110" s="6" t="str">
        <f t="shared" si="5"/>
        <v>Sunday</v>
      </c>
      <c r="D110" s="6" t="str">
        <f t="shared" si="6"/>
        <v>April</v>
      </c>
      <c r="E110" s="6" t="str">
        <f t="shared" si="7"/>
        <v>2015</v>
      </c>
      <c r="F110" s="6">
        <f t="shared" si="8"/>
        <v>17</v>
      </c>
      <c r="G110" s="6" t="str">
        <f>VLOOKUP(B:B, _holidays!A:C, 2, FALSE)</f>
        <v>Y</v>
      </c>
      <c r="H110" s="6" t="str">
        <f>VLOOKUP(B:B, _holidays!A:C, 3, FALSE)</f>
        <v>N</v>
      </c>
      <c r="I110" s="6">
        <v>9.6999999999999993</v>
      </c>
      <c r="J110" s="6">
        <v>14.7</v>
      </c>
      <c r="K110" s="6">
        <v>11</v>
      </c>
      <c r="L110" s="6">
        <v>6.4</v>
      </c>
      <c r="M110" s="10">
        <v>107160.54</v>
      </c>
      <c r="N110" s="8">
        <v>24.540694439999999</v>
      </c>
      <c r="O110" s="8">
        <f t="shared" si="9"/>
        <v>2629794.0681653973</v>
      </c>
    </row>
    <row r="111" spans="2:15" x14ac:dyDescent="0.3">
      <c r="B111" s="30">
        <v>42114</v>
      </c>
      <c r="C111" s="6" t="str">
        <f t="shared" si="5"/>
        <v>Monday</v>
      </c>
      <c r="D111" s="6" t="str">
        <f t="shared" si="6"/>
        <v>April</v>
      </c>
      <c r="E111" s="6" t="str">
        <f t="shared" si="7"/>
        <v>2015</v>
      </c>
      <c r="F111" s="6">
        <f t="shared" si="8"/>
        <v>17</v>
      </c>
      <c r="G111" s="6" t="str">
        <f>VLOOKUP(B:B, _holidays!A:C, 2, FALSE)</f>
        <v>Y</v>
      </c>
      <c r="H111" s="6" t="str">
        <f>VLOOKUP(B:B, _holidays!A:C, 3, FALSE)</f>
        <v>N</v>
      </c>
      <c r="I111" s="6">
        <v>7</v>
      </c>
      <c r="J111" s="6">
        <v>16.2</v>
      </c>
      <c r="K111" s="6">
        <v>12.7</v>
      </c>
      <c r="L111" s="6">
        <v>1.4</v>
      </c>
      <c r="M111" s="10">
        <v>126696.19</v>
      </c>
      <c r="N111" s="8">
        <v>33.677175830000003</v>
      </c>
      <c r="O111" s="8">
        <f t="shared" si="9"/>
        <v>4266769.8676210884</v>
      </c>
    </row>
    <row r="112" spans="2:15" x14ac:dyDescent="0.3">
      <c r="B112" s="30">
        <v>42115</v>
      </c>
      <c r="C112" s="6" t="str">
        <f t="shared" si="5"/>
        <v>Tuesday</v>
      </c>
      <c r="D112" s="6" t="str">
        <f t="shared" si="6"/>
        <v>April</v>
      </c>
      <c r="E112" s="6" t="str">
        <f t="shared" si="7"/>
        <v>2015</v>
      </c>
      <c r="F112" s="6">
        <f t="shared" si="8"/>
        <v>17</v>
      </c>
      <c r="G112" s="6" t="str">
        <f>VLOOKUP(B:B, _holidays!A:C, 2, FALSE)</f>
        <v>Y</v>
      </c>
      <c r="H112" s="6" t="str">
        <f>VLOOKUP(B:B, _holidays!A:C, 3, FALSE)</f>
        <v>N</v>
      </c>
      <c r="I112" s="6">
        <v>6.5</v>
      </c>
      <c r="J112" s="6">
        <v>17.7</v>
      </c>
      <c r="K112" s="6">
        <v>13.8</v>
      </c>
      <c r="L112" s="6">
        <v>0</v>
      </c>
      <c r="M112" s="10">
        <v>127973.58500000001</v>
      </c>
      <c r="N112" s="8">
        <v>30.473156899999999</v>
      </c>
      <c r="O112" s="8">
        <f t="shared" si="9"/>
        <v>3899759.1347604864</v>
      </c>
    </row>
    <row r="113" spans="2:15" x14ac:dyDescent="0.3">
      <c r="B113" s="30">
        <v>42116</v>
      </c>
      <c r="C113" s="6" t="str">
        <f t="shared" si="5"/>
        <v>Wednesday</v>
      </c>
      <c r="D113" s="6" t="str">
        <f t="shared" si="6"/>
        <v>April</v>
      </c>
      <c r="E113" s="6" t="str">
        <f t="shared" si="7"/>
        <v>2015</v>
      </c>
      <c r="F113" s="6">
        <f t="shared" si="8"/>
        <v>17</v>
      </c>
      <c r="G113" s="6" t="str">
        <f>VLOOKUP(B:B, _holidays!A:C, 2, FALSE)</f>
        <v>Y</v>
      </c>
      <c r="H113" s="6" t="str">
        <f>VLOOKUP(B:B, _holidays!A:C, 3, FALSE)</f>
        <v>N</v>
      </c>
      <c r="I113" s="6">
        <v>9.1</v>
      </c>
      <c r="J113" s="6">
        <v>19.5</v>
      </c>
      <c r="K113" s="6">
        <v>7.1</v>
      </c>
      <c r="L113" s="6">
        <v>0</v>
      </c>
      <c r="M113" s="10">
        <v>128598.495</v>
      </c>
      <c r="N113" s="8">
        <v>36.695283570000001</v>
      </c>
      <c r="O113" s="8">
        <f t="shared" si="9"/>
        <v>4718958.2407002272</v>
      </c>
    </row>
    <row r="114" spans="2:15" x14ac:dyDescent="0.3">
      <c r="B114" s="30">
        <v>42117</v>
      </c>
      <c r="C114" s="6" t="str">
        <f t="shared" si="5"/>
        <v>Thursday</v>
      </c>
      <c r="D114" s="6" t="str">
        <f t="shared" si="6"/>
        <v>April</v>
      </c>
      <c r="E114" s="6" t="str">
        <f t="shared" si="7"/>
        <v>2015</v>
      </c>
      <c r="F114" s="6">
        <f t="shared" si="8"/>
        <v>17</v>
      </c>
      <c r="G114" s="6" t="str">
        <f>VLOOKUP(B:B, _holidays!A:C, 2, FALSE)</f>
        <v>Y</v>
      </c>
      <c r="H114" s="6" t="str">
        <f>VLOOKUP(B:B, _holidays!A:C, 3, FALSE)</f>
        <v>N</v>
      </c>
      <c r="I114" s="6">
        <v>12.2</v>
      </c>
      <c r="J114" s="6">
        <v>19.2</v>
      </c>
      <c r="K114" s="6">
        <v>7.5</v>
      </c>
      <c r="L114" s="6">
        <v>0</v>
      </c>
      <c r="M114" s="10">
        <v>126483.80499999999</v>
      </c>
      <c r="N114" s="8">
        <v>35.422484740000002</v>
      </c>
      <c r="O114" s="8">
        <f t="shared" si="9"/>
        <v>4480370.6524696359</v>
      </c>
    </row>
    <row r="115" spans="2:15" x14ac:dyDescent="0.3">
      <c r="B115" s="30">
        <v>42118</v>
      </c>
      <c r="C115" s="6" t="str">
        <f t="shared" si="5"/>
        <v>Friday</v>
      </c>
      <c r="D115" s="6" t="str">
        <f t="shared" si="6"/>
        <v>April</v>
      </c>
      <c r="E115" s="6" t="str">
        <f t="shared" si="7"/>
        <v>2015</v>
      </c>
      <c r="F115" s="6">
        <f t="shared" si="8"/>
        <v>17</v>
      </c>
      <c r="G115" s="6" t="str">
        <f>VLOOKUP(B:B, _holidays!A:C, 2, FALSE)</f>
        <v>Y</v>
      </c>
      <c r="H115" s="6" t="str">
        <f>VLOOKUP(B:B, _holidays!A:C, 3, FALSE)</f>
        <v>N</v>
      </c>
      <c r="I115" s="6">
        <v>14.4</v>
      </c>
      <c r="J115" s="6">
        <v>21.1</v>
      </c>
      <c r="K115" s="6">
        <v>7.8</v>
      </c>
      <c r="L115" s="6">
        <v>0</v>
      </c>
      <c r="M115" s="10">
        <v>126230.785</v>
      </c>
      <c r="N115" s="8">
        <v>36.497936299999999</v>
      </c>
      <c r="O115" s="8">
        <f t="shared" si="9"/>
        <v>4607163.1500289952</v>
      </c>
    </row>
    <row r="116" spans="2:15" x14ac:dyDescent="0.3">
      <c r="B116" s="30">
        <v>42119</v>
      </c>
      <c r="C116" s="6" t="str">
        <f t="shared" si="5"/>
        <v>Saturday</v>
      </c>
      <c r="D116" s="6" t="str">
        <f t="shared" si="6"/>
        <v>April</v>
      </c>
      <c r="E116" s="6" t="str">
        <f t="shared" si="7"/>
        <v>2015</v>
      </c>
      <c r="F116" s="6">
        <f t="shared" si="8"/>
        <v>17</v>
      </c>
      <c r="G116" s="6" t="str">
        <f>VLOOKUP(B:B, _holidays!A:C, 2, FALSE)</f>
        <v>Y</v>
      </c>
      <c r="H116" s="6" t="str">
        <f>VLOOKUP(B:B, _holidays!A:C, 3, FALSE)</f>
        <v>Y</v>
      </c>
      <c r="I116" s="6">
        <v>11.6</v>
      </c>
      <c r="J116" s="6">
        <v>15</v>
      </c>
      <c r="K116" s="6">
        <v>3.5</v>
      </c>
      <c r="L116" s="6">
        <v>3</v>
      </c>
      <c r="M116" s="10">
        <v>111803.625</v>
      </c>
      <c r="N116" s="8">
        <v>25.97830858</v>
      </c>
      <c r="O116" s="8">
        <f t="shared" si="9"/>
        <v>2904469.0706126024</v>
      </c>
    </row>
    <row r="117" spans="2:15" x14ac:dyDescent="0.3">
      <c r="B117" s="30">
        <v>42120</v>
      </c>
      <c r="C117" s="6" t="str">
        <f t="shared" si="5"/>
        <v>Sunday</v>
      </c>
      <c r="D117" s="6" t="str">
        <f t="shared" si="6"/>
        <v>April</v>
      </c>
      <c r="E117" s="6" t="str">
        <f t="shared" si="7"/>
        <v>2015</v>
      </c>
      <c r="F117" s="6">
        <f t="shared" si="8"/>
        <v>18</v>
      </c>
      <c r="G117" s="6" t="str">
        <f>VLOOKUP(B:B, _holidays!A:C, 2, FALSE)</f>
        <v>Y</v>
      </c>
      <c r="H117" s="6" t="str">
        <f>VLOOKUP(B:B, _holidays!A:C, 3, FALSE)</f>
        <v>N</v>
      </c>
      <c r="I117" s="6">
        <v>10.4</v>
      </c>
      <c r="J117" s="6">
        <v>15.4</v>
      </c>
      <c r="K117" s="6">
        <v>5.9</v>
      </c>
      <c r="L117" s="6">
        <v>7</v>
      </c>
      <c r="M117" s="10">
        <v>108217.82</v>
      </c>
      <c r="N117" s="8">
        <v>28.955419760000002</v>
      </c>
      <c r="O117" s="8">
        <f t="shared" si="9"/>
        <v>3133492.4036121238</v>
      </c>
    </row>
    <row r="118" spans="2:15" x14ac:dyDescent="0.3">
      <c r="B118" s="30">
        <v>42121</v>
      </c>
      <c r="C118" s="6" t="str">
        <f t="shared" si="5"/>
        <v>Monday</v>
      </c>
      <c r="D118" s="6" t="str">
        <f t="shared" si="6"/>
        <v>April</v>
      </c>
      <c r="E118" s="6" t="str">
        <f t="shared" si="7"/>
        <v>2015</v>
      </c>
      <c r="F118" s="6">
        <f t="shared" si="8"/>
        <v>18</v>
      </c>
      <c r="G118" s="6" t="str">
        <f>VLOOKUP(B:B, _holidays!A:C, 2, FALSE)</f>
        <v>Y</v>
      </c>
      <c r="H118" s="6" t="str">
        <f>VLOOKUP(B:B, _holidays!A:C, 3, FALSE)</f>
        <v>N</v>
      </c>
      <c r="I118" s="6">
        <v>10.5</v>
      </c>
      <c r="J118" s="6">
        <v>15.1</v>
      </c>
      <c r="K118" s="6">
        <v>8.3000000000000007</v>
      </c>
      <c r="L118" s="6">
        <v>4</v>
      </c>
      <c r="M118" s="10">
        <v>127855.22</v>
      </c>
      <c r="N118" s="8">
        <v>48.673068360000002</v>
      </c>
      <c r="O118" s="8">
        <f t="shared" si="9"/>
        <v>6223105.8632428395</v>
      </c>
    </row>
    <row r="119" spans="2:15" x14ac:dyDescent="0.3">
      <c r="B119" s="30">
        <v>42122</v>
      </c>
      <c r="C119" s="6" t="str">
        <f t="shared" si="5"/>
        <v>Tuesday</v>
      </c>
      <c r="D119" s="6" t="str">
        <f t="shared" si="6"/>
        <v>April</v>
      </c>
      <c r="E119" s="6" t="str">
        <f t="shared" si="7"/>
        <v>2015</v>
      </c>
      <c r="F119" s="6">
        <f t="shared" si="8"/>
        <v>18</v>
      </c>
      <c r="G119" s="6" t="str">
        <f>VLOOKUP(B:B, _holidays!A:C, 2, FALSE)</f>
        <v>Y</v>
      </c>
      <c r="H119" s="6" t="str">
        <f>VLOOKUP(B:B, _holidays!A:C, 3, FALSE)</f>
        <v>N</v>
      </c>
      <c r="I119" s="6">
        <v>10.1</v>
      </c>
      <c r="J119" s="6">
        <v>16</v>
      </c>
      <c r="K119" s="6">
        <v>8.9</v>
      </c>
      <c r="L119" s="6">
        <v>1.6</v>
      </c>
      <c r="M119" s="10">
        <v>132642.14000000001</v>
      </c>
      <c r="N119" s="8">
        <v>46.268034399999998</v>
      </c>
      <c r="O119" s="8">
        <f t="shared" si="9"/>
        <v>6137091.0964096161</v>
      </c>
    </row>
    <row r="120" spans="2:15" x14ac:dyDescent="0.3">
      <c r="B120" s="30">
        <v>42123</v>
      </c>
      <c r="C120" s="6" t="str">
        <f t="shared" si="5"/>
        <v>Wednesday</v>
      </c>
      <c r="D120" s="6" t="str">
        <f t="shared" si="6"/>
        <v>April</v>
      </c>
      <c r="E120" s="6" t="str">
        <f t="shared" si="7"/>
        <v>2015</v>
      </c>
      <c r="F120" s="6">
        <f t="shared" si="8"/>
        <v>18</v>
      </c>
      <c r="G120" s="6" t="str">
        <f>VLOOKUP(B:B, _holidays!A:C, 2, FALSE)</f>
        <v>Y</v>
      </c>
      <c r="H120" s="6" t="str">
        <f>VLOOKUP(B:B, _holidays!A:C, 3, FALSE)</f>
        <v>N</v>
      </c>
      <c r="I120" s="6">
        <v>7.4</v>
      </c>
      <c r="J120" s="6">
        <v>17.100000000000001</v>
      </c>
      <c r="K120" s="6">
        <v>12.6</v>
      </c>
      <c r="L120" s="6">
        <v>0</v>
      </c>
      <c r="M120" s="10">
        <v>132814.61499999999</v>
      </c>
      <c r="N120" s="8">
        <v>39.829820890000001</v>
      </c>
      <c r="O120" s="8">
        <f t="shared" si="9"/>
        <v>5289982.3270243071</v>
      </c>
    </row>
    <row r="121" spans="2:15" x14ac:dyDescent="0.3">
      <c r="B121" s="30">
        <v>42124</v>
      </c>
      <c r="C121" s="6" t="str">
        <f t="shared" si="5"/>
        <v>Thursday</v>
      </c>
      <c r="D121" s="6" t="str">
        <f t="shared" si="6"/>
        <v>April</v>
      </c>
      <c r="E121" s="6" t="str">
        <f t="shared" si="7"/>
        <v>2015</v>
      </c>
      <c r="F121" s="6">
        <f t="shared" si="8"/>
        <v>18</v>
      </c>
      <c r="G121" s="6" t="str">
        <f>VLOOKUP(B:B, _holidays!A:C, 2, FALSE)</f>
        <v>Y</v>
      </c>
      <c r="H121" s="6" t="str">
        <f>VLOOKUP(B:B, _holidays!A:C, 3, FALSE)</f>
        <v>N</v>
      </c>
      <c r="I121" s="6">
        <v>6.4</v>
      </c>
      <c r="J121" s="6">
        <v>19.600000000000001</v>
      </c>
      <c r="K121" s="6">
        <v>12.3</v>
      </c>
      <c r="L121" s="6">
        <v>0</v>
      </c>
      <c r="M121" s="10">
        <v>132669.57999999999</v>
      </c>
      <c r="N121" s="8">
        <v>39.092652309999998</v>
      </c>
      <c r="O121" s="8">
        <f t="shared" si="9"/>
        <v>5186405.7630537292</v>
      </c>
    </row>
    <row r="122" spans="2:15" x14ac:dyDescent="0.3">
      <c r="B122" s="30">
        <v>42125</v>
      </c>
      <c r="C122" s="6" t="str">
        <f t="shared" si="5"/>
        <v>Friday</v>
      </c>
      <c r="D122" s="6" t="str">
        <f t="shared" si="6"/>
        <v>May</v>
      </c>
      <c r="E122" s="6" t="str">
        <f t="shared" si="7"/>
        <v>2015</v>
      </c>
      <c r="F122" s="6">
        <f t="shared" si="8"/>
        <v>18</v>
      </c>
      <c r="G122" s="6" t="str">
        <f>VLOOKUP(B:B, _holidays!A:C, 2, FALSE)</f>
        <v>Y</v>
      </c>
      <c r="H122" s="6" t="str">
        <f>VLOOKUP(B:B, _holidays!A:C, 3, FALSE)</f>
        <v>N</v>
      </c>
      <c r="I122" s="6">
        <v>7.9</v>
      </c>
      <c r="J122" s="6">
        <v>23.1</v>
      </c>
      <c r="K122" s="6">
        <v>12.1</v>
      </c>
      <c r="L122" s="6">
        <v>0</v>
      </c>
      <c r="M122" s="10">
        <v>126304.44500000001</v>
      </c>
      <c r="N122" s="8">
        <v>47.474462099999997</v>
      </c>
      <c r="O122" s="8">
        <f t="shared" si="9"/>
        <v>5996235.5872140341</v>
      </c>
    </row>
    <row r="123" spans="2:15" x14ac:dyDescent="0.3">
      <c r="B123" s="30">
        <v>42126</v>
      </c>
      <c r="C123" s="6" t="str">
        <f t="shared" si="5"/>
        <v>Saturday</v>
      </c>
      <c r="D123" s="6" t="str">
        <f t="shared" si="6"/>
        <v>May</v>
      </c>
      <c r="E123" s="6" t="str">
        <f t="shared" si="7"/>
        <v>2015</v>
      </c>
      <c r="F123" s="6">
        <f t="shared" si="8"/>
        <v>18</v>
      </c>
      <c r="G123" s="6" t="str">
        <f>VLOOKUP(B:B, _holidays!A:C, 2, FALSE)</f>
        <v>Y</v>
      </c>
      <c r="H123" s="6" t="str">
        <f>VLOOKUP(B:B, _holidays!A:C, 3, FALSE)</f>
        <v>N</v>
      </c>
      <c r="I123" s="6">
        <v>11.6</v>
      </c>
      <c r="J123" s="6">
        <v>22.2</v>
      </c>
      <c r="K123" s="6">
        <v>6.1</v>
      </c>
      <c r="L123" s="6">
        <v>0</v>
      </c>
      <c r="M123" s="10">
        <v>108487.97500000001</v>
      </c>
      <c r="N123" s="8">
        <v>25.852039900000001</v>
      </c>
      <c r="O123" s="8">
        <f t="shared" si="9"/>
        <v>2804635.4583702027</v>
      </c>
    </row>
    <row r="124" spans="2:15" x14ac:dyDescent="0.3">
      <c r="B124" s="30">
        <v>42127</v>
      </c>
      <c r="C124" s="6" t="str">
        <f t="shared" si="5"/>
        <v>Sunday</v>
      </c>
      <c r="D124" s="6" t="str">
        <f t="shared" si="6"/>
        <v>May</v>
      </c>
      <c r="E124" s="6" t="str">
        <f t="shared" si="7"/>
        <v>2015</v>
      </c>
      <c r="F124" s="6">
        <f t="shared" si="8"/>
        <v>19</v>
      </c>
      <c r="G124" s="6" t="str">
        <f>VLOOKUP(B:B, _holidays!A:C, 2, FALSE)</f>
        <v>Y</v>
      </c>
      <c r="H124" s="6" t="str">
        <f>VLOOKUP(B:B, _holidays!A:C, 3, FALSE)</f>
        <v>N</v>
      </c>
      <c r="I124" s="6">
        <v>9.6999999999999993</v>
      </c>
      <c r="J124" s="6">
        <v>18.2</v>
      </c>
      <c r="K124" s="6">
        <v>11.2</v>
      </c>
      <c r="L124" s="6">
        <v>0</v>
      </c>
      <c r="M124" s="10">
        <v>109233.34</v>
      </c>
      <c r="N124" s="8">
        <v>30.627063069999998</v>
      </c>
      <c r="O124" s="8">
        <f t="shared" si="9"/>
        <v>3345496.3935267534</v>
      </c>
    </row>
    <row r="125" spans="2:15" x14ac:dyDescent="0.3">
      <c r="B125" s="30">
        <v>42128</v>
      </c>
      <c r="C125" s="6" t="str">
        <f t="shared" si="5"/>
        <v>Monday</v>
      </c>
      <c r="D125" s="6" t="str">
        <f t="shared" si="6"/>
        <v>May</v>
      </c>
      <c r="E125" s="6" t="str">
        <f t="shared" si="7"/>
        <v>2015</v>
      </c>
      <c r="F125" s="6">
        <f t="shared" si="8"/>
        <v>19</v>
      </c>
      <c r="G125" s="6" t="str">
        <f>VLOOKUP(B:B, _holidays!A:C, 2, FALSE)</f>
        <v>Y</v>
      </c>
      <c r="H125" s="6" t="str">
        <f>VLOOKUP(B:B, _holidays!A:C, 3, FALSE)</f>
        <v>N</v>
      </c>
      <c r="I125" s="6">
        <v>7.5</v>
      </c>
      <c r="J125" s="6">
        <v>22.3</v>
      </c>
      <c r="K125" s="6">
        <v>11.6</v>
      </c>
      <c r="L125" s="6">
        <v>0</v>
      </c>
      <c r="M125" s="10">
        <v>122375.47</v>
      </c>
      <c r="N125" s="8">
        <v>28.803037939999999</v>
      </c>
      <c r="O125" s="8">
        <f t="shared" si="9"/>
        <v>3524785.3053353317</v>
      </c>
    </row>
    <row r="126" spans="2:15" x14ac:dyDescent="0.3">
      <c r="B126" s="30">
        <v>42129</v>
      </c>
      <c r="C126" s="6" t="str">
        <f t="shared" si="5"/>
        <v>Tuesday</v>
      </c>
      <c r="D126" s="6" t="str">
        <f t="shared" si="6"/>
        <v>May</v>
      </c>
      <c r="E126" s="6" t="str">
        <f t="shared" si="7"/>
        <v>2015</v>
      </c>
      <c r="F126" s="6">
        <f t="shared" si="8"/>
        <v>19</v>
      </c>
      <c r="G126" s="6" t="str">
        <f>VLOOKUP(B:B, _holidays!A:C, 2, FALSE)</f>
        <v>Y</v>
      </c>
      <c r="H126" s="6" t="str">
        <f>VLOOKUP(B:B, _holidays!A:C, 3, FALSE)</f>
        <v>N</v>
      </c>
      <c r="I126" s="6">
        <v>9.1999999999999993</v>
      </c>
      <c r="J126" s="6">
        <v>18.100000000000001</v>
      </c>
      <c r="K126" s="6">
        <v>7.1</v>
      </c>
      <c r="L126" s="6">
        <v>0.6</v>
      </c>
      <c r="M126" s="10">
        <v>123734.86500000001</v>
      </c>
      <c r="N126" s="8">
        <v>27.383343969999999</v>
      </c>
      <c r="O126" s="8">
        <f t="shared" si="9"/>
        <v>3388274.3693765141</v>
      </c>
    </row>
    <row r="127" spans="2:15" x14ac:dyDescent="0.3">
      <c r="B127" s="30">
        <v>42130</v>
      </c>
      <c r="C127" s="6" t="str">
        <f t="shared" si="5"/>
        <v>Wednesday</v>
      </c>
      <c r="D127" s="6" t="str">
        <f t="shared" si="6"/>
        <v>May</v>
      </c>
      <c r="E127" s="6" t="str">
        <f t="shared" si="7"/>
        <v>2015</v>
      </c>
      <c r="F127" s="6">
        <f t="shared" si="8"/>
        <v>19</v>
      </c>
      <c r="G127" s="6" t="str">
        <f>VLOOKUP(B:B, _holidays!A:C, 2, FALSE)</f>
        <v>Y</v>
      </c>
      <c r="H127" s="6" t="str">
        <f>VLOOKUP(B:B, _holidays!A:C, 3, FALSE)</f>
        <v>N</v>
      </c>
      <c r="I127" s="6">
        <v>9.5</v>
      </c>
      <c r="J127" s="6">
        <v>16.2</v>
      </c>
      <c r="K127" s="6">
        <v>7.6</v>
      </c>
      <c r="L127" s="6">
        <v>1.4</v>
      </c>
      <c r="M127" s="10">
        <v>129121.86</v>
      </c>
      <c r="N127" s="8">
        <v>26.022589379999999</v>
      </c>
      <c r="O127" s="8">
        <f t="shared" si="9"/>
        <v>3360085.1427618465</v>
      </c>
    </row>
    <row r="128" spans="2:15" x14ac:dyDescent="0.3">
      <c r="B128" s="30">
        <v>42131</v>
      </c>
      <c r="C128" s="6" t="str">
        <f t="shared" si="5"/>
        <v>Thursday</v>
      </c>
      <c r="D128" s="6" t="str">
        <f t="shared" si="6"/>
        <v>May</v>
      </c>
      <c r="E128" s="6" t="str">
        <f t="shared" si="7"/>
        <v>2015</v>
      </c>
      <c r="F128" s="6">
        <f t="shared" si="8"/>
        <v>19</v>
      </c>
      <c r="G128" s="6" t="str">
        <f>VLOOKUP(B:B, _holidays!A:C, 2, FALSE)</f>
        <v>Y</v>
      </c>
      <c r="H128" s="6" t="str">
        <f>VLOOKUP(B:B, _holidays!A:C, 3, FALSE)</f>
        <v>N</v>
      </c>
      <c r="I128" s="6">
        <v>10.3</v>
      </c>
      <c r="J128" s="6">
        <v>15.6</v>
      </c>
      <c r="K128" s="6">
        <v>6.9</v>
      </c>
      <c r="L128" s="6">
        <v>2.2000000000000002</v>
      </c>
      <c r="M128" s="10">
        <v>131237.185</v>
      </c>
      <c r="N128" s="8">
        <v>29.082030029999999</v>
      </c>
      <c r="O128" s="8">
        <f t="shared" si="9"/>
        <v>3816643.7552226651</v>
      </c>
    </row>
    <row r="129" spans="2:15" x14ac:dyDescent="0.3">
      <c r="B129" s="30">
        <v>42132</v>
      </c>
      <c r="C129" s="6" t="str">
        <f t="shared" si="5"/>
        <v>Friday</v>
      </c>
      <c r="D129" s="6" t="str">
        <f t="shared" si="6"/>
        <v>May</v>
      </c>
      <c r="E129" s="6" t="str">
        <f t="shared" si="7"/>
        <v>2015</v>
      </c>
      <c r="F129" s="6">
        <f t="shared" si="8"/>
        <v>19</v>
      </c>
      <c r="G129" s="6" t="str">
        <f>VLOOKUP(B:B, _holidays!A:C, 2, FALSE)</f>
        <v>Y</v>
      </c>
      <c r="H129" s="6" t="str">
        <f>VLOOKUP(B:B, _holidays!A:C, 3, FALSE)</f>
        <v>N</v>
      </c>
      <c r="I129" s="6">
        <v>10.5</v>
      </c>
      <c r="J129" s="6">
        <v>15.9</v>
      </c>
      <c r="K129" s="6">
        <v>5.9</v>
      </c>
      <c r="L129" s="6">
        <v>0.2</v>
      </c>
      <c r="M129" s="10">
        <v>131138.73000000001</v>
      </c>
      <c r="N129" s="8">
        <v>29.075609050000001</v>
      </c>
      <c r="O129" s="8">
        <f t="shared" si="9"/>
        <v>3812938.444793507</v>
      </c>
    </row>
    <row r="130" spans="2:15" x14ac:dyDescent="0.3">
      <c r="B130" s="30">
        <v>42133</v>
      </c>
      <c r="C130" s="6" t="str">
        <f t="shared" ref="C130:C193" si="10">TEXT(B130,"dddd")</f>
        <v>Saturday</v>
      </c>
      <c r="D130" s="6" t="str">
        <f t="shared" ref="D130:D193" si="11">TEXT(B130,"mmmm")</f>
        <v>May</v>
      </c>
      <c r="E130" s="6" t="str">
        <f t="shared" ref="E130:E193" si="12">TEXT(B130,"yyyy")</f>
        <v>2015</v>
      </c>
      <c r="F130" s="6">
        <f t="shared" ref="F130:F193" si="13">WEEKNUM(B130,1)</f>
        <v>19</v>
      </c>
      <c r="G130" s="6" t="str">
        <f>VLOOKUP(B:B, _holidays!A:C, 2, FALSE)</f>
        <v>Y</v>
      </c>
      <c r="H130" s="6" t="str">
        <f>VLOOKUP(B:B, _holidays!A:C, 3, FALSE)</f>
        <v>N</v>
      </c>
      <c r="I130" s="6">
        <v>12.8</v>
      </c>
      <c r="J130" s="6">
        <v>18.7</v>
      </c>
      <c r="K130" s="6">
        <v>7.3</v>
      </c>
      <c r="L130" s="6">
        <v>0</v>
      </c>
      <c r="M130" s="10">
        <v>108377.05</v>
      </c>
      <c r="N130" s="8">
        <v>19.602360470000001</v>
      </c>
      <c r="O130" s="8">
        <f t="shared" ref="O130:O193" si="14">M130*N130</f>
        <v>2124446.0007752138</v>
      </c>
    </row>
    <row r="131" spans="2:15" x14ac:dyDescent="0.3">
      <c r="B131" s="30">
        <v>42134</v>
      </c>
      <c r="C131" s="6" t="str">
        <f t="shared" si="10"/>
        <v>Sunday</v>
      </c>
      <c r="D131" s="6" t="str">
        <f t="shared" si="11"/>
        <v>May</v>
      </c>
      <c r="E131" s="6" t="str">
        <f t="shared" si="12"/>
        <v>2015</v>
      </c>
      <c r="F131" s="6">
        <f t="shared" si="13"/>
        <v>20</v>
      </c>
      <c r="G131" s="6" t="str">
        <f>VLOOKUP(B:B, _holidays!A:C, 2, FALSE)</f>
        <v>Y</v>
      </c>
      <c r="H131" s="6" t="str">
        <f>VLOOKUP(B:B, _holidays!A:C, 3, FALSE)</f>
        <v>N</v>
      </c>
      <c r="I131" s="6">
        <v>12.8</v>
      </c>
      <c r="J131" s="6">
        <v>16.600000000000001</v>
      </c>
      <c r="K131" s="6">
        <v>5.9</v>
      </c>
      <c r="L131" s="6">
        <v>8.6</v>
      </c>
      <c r="M131" s="10">
        <v>103811.28</v>
      </c>
      <c r="N131" s="8">
        <v>13.279840760000001</v>
      </c>
      <c r="O131" s="8">
        <f t="shared" si="14"/>
        <v>1378597.2674917728</v>
      </c>
    </row>
    <row r="132" spans="2:15" x14ac:dyDescent="0.3">
      <c r="B132" s="30">
        <v>42135</v>
      </c>
      <c r="C132" s="6" t="str">
        <f t="shared" si="10"/>
        <v>Monday</v>
      </c>
      <c r="D132" s="6" t="str">
        <f t="shared" si="11"/>
        <v>May</v>
      </c>
      <c r="E132" s="6" t="str">
        <f t="shared" si="12"/>
        <v>2015</v>
      </c>
      <c r="F132" s="6">
        <f t="shared" si="13"/>
        <v>20</v>
      </c>
      <c r="G132" s="6" t="str">
        <f>VLOOKUP(B:B, _holidays!A:C, 2, FALSE)</f>
        <v>Y</v>
      </c>
      <c r="H132" s="6" t="str">
        <f>VLOOKUP(B:B, _holidays!A:C, 3, FALSE)</f>
        <v>N</v>
      </c>
      <c r="I132" s="6">
        <v>12.4</v>
      </c>
      <c r="J132" s="6">
        <v>15.9</v>
      </c>
      <c r="K132" s="6">
        <v>7.9</v>
      </c>
      <c r="L132" s="6">
        <v>2.6</v>
      </c>
      <c r="M132" s="10">
        <v>123740.245</v>
      </c>
      <c r="N132" s="8">
        <v>28.475489379999999</v>
      </c>
      <c r="O132" s="8">
        <f t="shared" si="14"/>
        <v>3523564.032376098</v>
      </c>
    </row>
    <row r="133" spans="2:15" x14ac:dyDescent="0.3">
      <c r="B133" s="30">
        <v>42136</v>
      </c>
      <c r="C133" s="6" t="str">
        <f t="shared" si="10"/>
        <v>Tuesday</v>
      </c>
      <c r="D133" s="6" t="str">
        <f t="shared" si="11"/>
        <v>May</v>
      </c>
      <c r="E133" s="6" t="str">
        <f t="shared" si="12"/>
        <v>2015</v>
      </c>
      <c r="F133" s="6">
        <f t="shared" si="13"/>
        <v>20</v>
      </c>
      <c r="G133" s="6" t="str">
        <f>VLOOKUP(B:B, _holidays!A:C, 2, FALSE)</f>
        <v>Y</v>
      </c>
      <c r="H133" s="6" t="str">
        <f>VLOOKUP(B:B, _holidays!A:C, 3, FALSE)</f>
        <v>N</v>
      </c>
      <c r="I133" s="6">
        <v>12.8</v>
      </c>
      <c r="J133" s="6">
        <v>17.399999999999999</v>
      </c>
      <c r="K133" s="6">
        <v>5.9</v>
      </c>
      <c r="L133" s="6">
        <v>0</v>
      </c>
      <c r="M133" s="10">
        <v>129312.58</v>
      </c>
      <c r="N133" s="8">
        <v>28.355358970000001</v>
      </c>
      <c r="O133" s="8">
        <f t="shared" si="14"/>
        <v>3666704.6252368428</v>
      </c>
    </row>
    <row r="134" spans="2:15" x14ac:dyDescent="0.3">
      <c r="B134" s="30">
        <v>42137</v>
      </c>
      <c r="C134" s="6" t="str">
        <f t="shared" si="10"/>
        <v>Wednesday</v>
      </c>
      <c r="D134" s="6" t="str">
        <f t="shared" si="11"/>
        <v>May</v>
      </c>
      <c r="E134" s="6" t="str">
        <f t="shared" si="12"/>
        <v>2015</v>
      </c>
      <c r="F134" s="6">
        <f t="shared" si="13"/>
        <v>20</v>
      </c>
      <c r="G134" s="6" t="str">
        <f>VLOOKUP(B:B, _holidays!A:C, 2, FALSE)</f>
        <v>Y</v>
      </c>
      <c r="H134" s="6" t="str">
        <f>VLOOKUP(B:B, _holidays!A:C, 3, FALSE)</f>
        <v>N</v>
      </c>
      <c r="I134" s="6">
        <v>6.3</v>
      </c>
      <c r="J134" s="6">
        <v>12.8</v>
      </c>
      <c r="K134" s="6">
        <v>8.6999999999999993</v>
      </c>
      <c r="L134" s="6">
        <v>6.8</v>
      </c>
      <c r="M134" s="10">
        <v>136903.26999999999</v>
      </c>
      <c r="N134" s="8">
        <v>33.602901799999998</v>
      </c>
      <c r="O134" s="8">
        <f t="shared" si="14"/>
        <v>4600347.1379088853</v>
      </c>
    </row>
    <row r="135" spans="2:15" x14ac:dyDescent="0.3">
      <c r="B135" s="30">
        <v>42138</v>
      </c>
      <c r="C135" s="6" t="str">
        <f t="shared" si="10"/>
        <v>Thursday</v>
      </c>
      <c r="D135" s="6" t="str">
        <f t="shared" si="11"/>
        <v>May</v>
      </c>
      <c r="E135" s="6" t="str">
        <f t="shared" si="12"/>
        <v>2015</v>
      </c>
      <c r="F135" s="6">
        <f t="shared" si="13"/>
        <v>20</v>
      </c>
      <c r="G135" s="6" t="str">
        <f>VLOOKUP(B:B, _holidays!A:C, 2, FALSE)</f>
        <v>Y</v>
      </c>
      <c r="H135" s="6" t="str">
        <f>VLOOKUP(B:B, _holidays!A:C, 3, FALSE)</f>
        <v>N</v>
      </c>
      <c r="I135" s="6">
        <v>7.3</v>
      </c>
      <c r="J135" s="6">
        <v>14.6</v>
      </c>
      <c r="K135" s="6">
        <v>6.7</v>
      </c>
      <c r="L135" s="6">
        <v>4.4000000000000004</v>
      </c>
      <c r="M135" s="10">
        <v>135217.65</v>
      </c>
      <c r="N135" s="8">
        <v>36.084976089999998</v>
      </c>
      <c r="O135" s="8">
        <f t="shared" si="14"/>
        <v>4879325.6671959879</v>
      </c>
    </row>
    <row r="136" spans="2:15" x14ac:dyDescent="0.3">
      <c r="B136" s="30">
        <v>42139</v>
      </c>
      <c r="C136" s="6" t="str">
        <f t="shared" si="10"/>
        <v>Friday</v>
      </c>
      <c r="D136" s="6" t="str">
        <f t="shared" si="11"/>
        <v>May</v>
      </c>
      <c r="E136" s="6" t="str">
        <f t="shared" si="12"/>
        <v>2015</v>
      </c>
      <c r="F136" s="6">
        <f t="shared" si="13"/>
        <v>20</v>
      </c>
      <c r="G136" s="6" t="str">
        <f>VLOOKUP(B:B, _holidays!A:C, 2, FALSE)</f>
        <v>Y</v>
      </c>
      <c r="H136" s="6" t="str">
        <f>VLOOKUP(B:B, _holidays!A:C, 3, FALSE)</f>
        <v>N</v>
      </c>
      <c r="I136" s="6">
        <v>11.5</v>
      </c>
      <c r="J136" s="6">
        <v>14.5</v>
      </c>
      <c r="K136" s="6">
        <v>6.2</v>
      </c>
      <c r="L136" s="6">
        <v>1.8</v>
      </c>
      <c r="M136" s="10">
        <v>135172.41</v>
      </c>
      <c r="N136" s="8">
        <v>32.888201889999998</v>
      </c>
      <c r="O136" s="8">
        <f t="shared" si="14"/>
        <v>4445577.5100378543</v>
      </c>
    </row>
    <row r="137" spans="2:15" x14ac:dyDescent="0.3">
      <c r="B137" s="30">
        <v>42140</v>
      </c>
      <c r="C137" s="6" t="str">
        <f t="shared" si="10"/>
        <v>Saturday</v>
      </c>
      <c r="D137" s="6" t="str">
        <f t="shared" si="11"/>
        <v>May</v>
      </c>
      <c r="E137" s="6" t="str">
        <f t="shared" si="12"/>
        <v>2015</v>
      </c>
      <c r="F137" s="6">
        <f t="shared" si="13"/>
        <v>20</v>
      </c>
      <c r="G137" s="6" t="str">
        <f>VLOOKUP(B:B, _holidays!A:C, 2, FALSE)</f>
        <v>Y</v>
      </c>
      <c r="H137" s="6" t="str">
        <f>VLOOKUP(B:B, _holidays!A:C, 3, FALSE)</f>
        <v>N</v>
      </c>
      <c r="I137" s="6">
        <v>11.3</v>
      </c>
      <c r="J137" s="6">
        <v>16.2</v>
      </c>
      <c r="K137" s="6">
        <v>10.4</v>
      </c>
      <c r="L137" s="6">
        <v>0</v>
      </c>
      <c r="M137" s="10">
        <v>117136.63</v>
      </c>
      <c r="N137" s="8">
        <v>35.11935553</v>
      </c>
      <c r="O137" s="8">
        <f t="shared" si="14"/>
        <v>4113762.9545560642</v>
      </c>
    </row>
    <row r="138" spans="2:15" x14ac:dyDescent="0.3">
      <c r="B138" s="30">
        <v>42141</v>
      </c>
      <c r="C138" s="6" t="str">
        <f t="shared" si="10"/>
        <v>Sunday</v>
      </c>
      <c r="D138" s="6" t="str">
        <f t="shared" si="11"/>
        <v>May</v>
      </c>
      <c r="E138" s="6" t="str">
        <f t="shared" si="12"/>
        <v>2015</v>
      </c>
      <c r="F138" s="6">
        <f t="shared" si="13"/>
        <v>21</v>
      </c>
      <c r="G138" s="6" t="str">
        <f>VLOOKUP(B:B, _holidays!A:C, 2, FALSE)</f>
        <v>Y</v>
      </c>
      <c r="H138" s="6" t="str">
        <f>VLOOKUP(B:B, _holidays!A:C, 3, FALSE)</f>
        <v>N</v>
      </c>
      <c r="I138" s="6">
        <v>7.4</v>
      </c>
      <c r="J138" s="6">
        <v>20.5</v>
      </c>
      <c r="K138" s="6">
        <v>10.3</v>
      </c>
      <c r="L138" s="6">
        <v>0</v>
      </c>
      <c r="M138" s="10">
        <v>111897.08500000001</v>
      </c>
      <c r="N138" s="8">
        <v>30.547599470000002</v>
      </c>
      <c r="O138" s="8">
        <f t="shared" si="14"/>
        <v>3418187.3344405452</v>
      </c>
    </row>
    <row r="139" spans="2:15" x14ac:dyDescent="0.3">
      <c r="B139" s="30">
        <v>42142</v>
      </c>
      <c r="C139" s="6" t="str">
        <f t="shared" si="10"/>
        <v>Monday</v>
      </c>
      <c r="D139" s="6" t="str">
        <f t="shared" si="11"/>
        <v>May</v>
      </c>
      <c r="E139" s="6" t="str">
        <f t="shared" si="12"/>
        <v>2015</v>
      </c>
      <c r="F139" s="6">
        <f t="shared" si="13"/>
        <v>21</v>
      </c>
      <c r="G139" s="6" t="str">
        <f>VLOOKUP(B:B, _holidays!A:C, 2, FALSE)</f>
        <v>Y</v>
      </c>
      <c r="H139" s="6" t="str">
        <f>VLOOKUP(B:B, _holidays!A:C, 3, FALSE)</f>
        <v>N</v>
      </c>
      <c r="I139" s="6">
        <v>7.2</v>
      </c>
      <c r="J139" s="6">
        <v>20.399999999999999</v>
      </c>
      <c r="K139" s="6">
        <v>10.199999999999999</v>
      </c>
      <c r="L139" s="6">
        <v>0</v>
      </c>
      <c r="M139" s="10">
        <v>127524.8</v>
      </c>
      <c r="N139" s="8">
        <v>39.33371288</v>
      </c>
      <c r="O139" s="8">
        <f t="shared" si="14"/>
        <v>5016023.8682794245</v>
      </c>
    </row>
    <row r="140" spans="2:15" x14ac:dyDescent="0.3">
      <c r="B140" s="30">
        <v>42143</v>
      </c>
      <c r="C140" s="6" t="str">
        <f t="shared" si="10"/>
        <v>Tuesday</v>
      </c>
      <c r="D140" s="6" t="str">
        <f t="shared" si="11"/>
        <v>May</v>
      </c>
      <c r="E140" s="6" t="str">
        <f t="shared" si="12"/>
        <v>2015</v>
      </c>
      <c r="F140" s="6">
        <f t="shared" si="13"/>
        <v>21</v>
      </c>
      <c r="G140" s="6" t="str">
        <f>VLOOKUP(B:B, _holidays!A:C, 2, FALSE)</f>
        <v>Y</v>
      </c>
      <c r="H140" s="6" t="str">
        <f>VLOOKUP(B:B, _holidays!A:C, 3, FALSE)</f>
        <v>N</v>
      </c>
      <c r="I140" s="6">
        <v>9.9</v>
      </c>
      <c r="J140" s="6">
        <v>16.2</v>
      </c>
      <c r="K140" s="6">
        <v>3.2</v>
      </c>
      <c r="L140" s="6">
        <v>0</v>
      </c>
      <c r="M140" s="10">
        <v>133235.48000000001</v>
      </c>
      <c r="N140" s="8">
        <v>34.038317739999997</v>
      </c>
      <c r="O140" s="8">
        <f t="shared" si="14"/>
        <v>4535111.6024814155</v>
      </c>
    </row>
    <row r="141" spans="2:15" x14ac:dyDescent="0.3">
      <c r="B141" s="30">
        <v>42144</v>
      </c>
      <c r="C141" s="6" t="str">
        <f t="shared" si="10"/>
        <v>Wednesday</v>
      </c>
      <c r="D141" s="6" t="str">
        <f t="shared" si="11"/>
        <v>May</v>
      </c>
      <c r="E141" s="6" t="str">
        <f t="shared" si="12"/>
        <v>2015</v>
      </c>
      <c r="F141" s="6">
        <f t="shared" si="13"/>
        <v>21</v>
      </c>
      <c r="G141" s="6" t="str">
        <f>VLOOKUP(B:B, _holidays!A:C, 2, FALSE)</f>
        <v>Y</v>
      </c>
      <c r="H141" s="6" t="str">
        <f>VLOOKUP(B:B, _holidays!A:C, 3, FALSE)</f>
        <v>N</v>
      </c>
      <c r="I141" s="6">
        <v>13.6</v>
      </c>
      <c r="J141" s="6">
        <v>18.100000000000001</v>
      </c>
      <c r="K141" s="6">
        <v>6</v>
      </c>
      <c r="L141" s="6">
        <v>2.4</v>
      </c>
      <c r="M141" s="10">
        <v>127522.71</v>
      </c>
      <c r="N141" s="8">
        <v>30.976086030000001</v>
      </c>
      <c r="O141" s="8">
        <f t="shared" si="14"/>
        <v>3950154.4357387414</v>
      </c>
    </row>
    <row r="142" spans="2:15" x14ac:dyDescent="0.3">
      <c r="B142" s="30">
        <v>42145</v>
      </c>
      <c r="C142" s="6" t="str">
        <f t="shared" si="10"/>
        <v>Thursday</v>
      </c>
      <c r="D142" s="6" t="str">
        <f t="shared" si="11"/>
        <v>May</v>
      </c>
      <c r="E142" s="6" t="str">
        <f t="shared" si="12"/>
        <v>2015</v>
      </c>
      <c r="F142" s="6">
        <f t="shared" si="13"/>
        <v>21</v>
      </c>
      <c r="G142" s="6" t="str">
        <f>VLOOKUP(B:B, _holidays!A:C, 2, FALSE)</f>
        <v>Y</v>
      </c>
      <c r="H142" s="6" t="str">
        <f>VLOOKUP(B:B, _holidays!A:C, 3, FALSE)</f>
        <v>N</v>
      </c>
      <c r="I142" s="6">
        <v>10.3</v>
      </c>
      <c r="J142" s="6">
        <v>13.6</v>
      </c>
      <c r="K142" s="6">
        <v>3.5</v>
      </c>
      <c r="L142" s="6">
        <v>6.2</v>
      </c>
      <c r="M142" s="10">
        <v>135361.19500000001</v>
      </c>
      <c r="N142" s="8">
        <v>35.621998429999998</v>
      </c>
      <c r="O142" s="8">
        <f t="shared" si="14"/>
        <v>4821836.2757729236</v>
      </c>
    </row>
    <row r="143" spans="2:15" x14ac:dyDescent="0.3">
      <c r="B143" s="30">
        <v>42146</v>
      </c>
      <c r="C143" s="6" t="str">
        <f t="shared" si="10"/>
        <v>Friday</v>
      </c>
      <c r="D143" s="6" t="str">
        <f t="shared" si="11"/>
        <v>May</v>
      </c>
      <c r="E143" s="6" t="str">
        <f t="shared" si="12"/>
        <v>2015</v>
      </c>
      <c r="F143" s="6">
        <f t="shared" si="13"/>
        <v>21</v>
      </c>
      <c r="G143" s="6" t="str">
        <f>VLOOKUP(B:B, _holidays!A:C, 2, FALSE)</f>
        <v>Y</v>
      </c>
      <c r="H143" s="6" t="str">
        <f>VLOOKUP(B:B, _holidays!A:C, 3, FALSE)</f>
        <v>N</v>
      </c>
      <c r="I143" s="6">
        <v>9.1</v>
      </c>
      <c r="J143" s="6">
        <v>14.1</v>
      </c>
      <c r="K143" s="6">
        <v>6.7</v>
      </c>
      <c r="L143" s="6">
        <v>0.4</v>
      </c>
      <c r="M143" s="10">
        <v>133422.46</v>
      </c>
      <c r="N143" s="8">
        <v>34.614105330000001</v>
      </c>
      <c r="O143" s="8">
        <f t="shared" si="14"/>
        <v>4618299.0838277116</v>
      </c>
    </row>
    <row r="144" spans="2:15" x14ac:dyDescent="0.3">
      <c r="B144" s="30">
        <v>42147</v>
      </c>
      <c r="C144" s="6" t="str">
        <f t="shared" si="10"/>
        <v>Saturday</v>
      </c>
      <c r="D144" s="6" t="str">
        <f t="shared" si="11"/>
        <v>May</v>
      </c>
      <c r="E144" s="6" t="str">
        <f t="shared" si="12"/>
        <v>2015</v>
      </c>
      <c r="F144" s="6">
        <f t="shared" si="13"/>
        <v>21</v>
      </c>
      <c r="G144" s="6" t="str">
        <f>VLOOKUP(B:B, _holidays!A:C, 2, FALSE)</f>
        <v>Y</v>
      </c>
      <c r="H144" s="6" t="str">
        <f>VLOOKUP(B:B, _holidays!A:C, 3, FALSE)</f>
        <v>N</v>
      </c>
      <c r="I144" s="6">
        <v>10.4</v>
      </c>
      <c r="J144" s="6">
        <v>13.3</v>
      </c>
      <c r="K144" s="6">
        <v>7.7</v>
      </c>
      <c r="L144" s="6">
        <v>0</v>
      </c>
      <c r="M144" s="10">
        <v>119331.85</v>
      </c>
      <c r="N144" s="8">
        <v>31.22698432</v>
      </c>
      <c r="O144" s="8">
        <f t="shared" si="14"/>
        <v>3726373.8088265923</v>
      </c>
    </row>
    <row r="145" spans="2:15" x14ac:dyDescent="0.3">
      <c r="B145" s="30">
        <v>42148</v>
      </c>
      <c r="C145" s="6" t="str">
        <f t="shared" si="10"/>
        <v>Sunday</v>
      </c>
      <c r="D145" s="6" t="str">
        <f t="shared" si="11"/>
        <v>May</v>
      </c>
      <c r="E145" s="6" t="str">
        <f t="shared" si="12"/>
        <v>2015</v>
      </c>
      <c r="F145" s="6">
        <f t="shared" si="13"/>
        <v>22</v>
      </c>
      <c r="G145" s="6" t="str">
        <f>VLOOKUP(B:B, _holidays!A:C, 2, FALSE)</f>
        <v>Y</v>
      </c>
      <c r="H145" s="6" t="str">
        <f>VLOOKUP(B:B, _holidays!A:C, 3, FALSE)</f>
        <v>N</v>
      </c>
      <c r="I145" s="6">
        <v>6</v>
      </c>
      <c r="J145" s="6">
        <v>15.6</v>
      </c>
      <c r="K145" s="6">
        <v>8.6</v>
      </c>
      <c r="L145" s="6">
        <v>0</v>
      </c>
      <c r="M145" s="10">
        <v>118783.08500000001</v>
      </c>
      <c r="N145" s="8">
        <v>31.493258560000001</v>
      </c>
      <c r="O145" s="8">
        <f t="shared" si="14"/>
        <v>3740866.408459458</v>
      </c>
    </row>
    <row r="146" spans="2:15" x14ac:dyDescent="0.3">
      <c r="B146" s="30">
        <v>42149</v>
      </c>
      <c r="C146" s="6" t="str">
        <f t="shared" si="10"/>
        <v>Monday</v>
      </c>
      <c r="D146" s="6" t="str">
        <f t="shared" si="11"/>
        <v>May</v>
      </c>
      <c r="E146" s="6" t="str">
        <f t="shared" si="12"/>
        <v>2015</v>
      </c>
      <c r="F146" s="6">
        <f t="shared" si="13"/>
        <v>22</v>
      </c>
      <c r="G146" s="6" t="str">
        <f>VLOOKUP(B:B, _holidays!A:C, 2, FALSE)</f>
        <v>Y</v>
      </c>
      <c r="H146" s="6" t="str">
        <f>VLOOKUP(B:B, _holidays!A:C, 3, FALSE)</f>
        <v>N</v>
      </c>
      <c r="I146" s="6">
        <v>7.4</v>
      </c>
      <c r="J146" s="6">
        <v>17.100000000000001</v>
      </c>
      <c r="K146" s="6">
        <v>8.1</v>
      </c>
      <c r="L146" s="6">
        <v>0</v>
      </c>
      <c r="M146" s="10">
        <v>136690.92000000001</v>
      </c>
      <c r="N146" s="8">
        <v>51.610330150000003</v>
      </c>
      <c r="O146" s="8">
        <f t="shared" si="14"/>
        <v>7054663.5097072395</v>
      </c>
    </row>
    <row r="147" spans="2:15" x14ac:dyDescent="0.3">
      <c r="B147" s="30">
        <v>42150</v>
      </c>
      <c r="C147" s="6" t="str">
        <f t="shared" si="10"/>
        <v>Tuesday</v>
      </c>
      <c r="D147" s="6" t="str">
        <f t="shared" si="11"/>
        <v>May</v>
      </c>
      <c r="E147" s="6" t="str">
        <f t="shared" si="12"/>
        <v>2015</v>
      </c>
      <c r="F147" s="6">
        <f t="shared" si="13"/>
        <v>22</v>
      </c>
      <c r="G147" s="6" t="str">
        <f>VLOOKUP(B:B, _holidays!A:C, 2, FALSE)</f>
        <v>Y</v>
      </c>
      <c r="H147" s="6" t="str">
        <f>VLOOKUP(B:B, _holidays!A:C, 3, FALSE)</f>
        <v>N</v>
      </c>
      <c r="I147" s="6">
        <v>5.4</v>
      </c>
      <c r="J147" s="6">
        <v>15.6</v>
      </c>
      <c r="K147" s="6">
        <v>6.8</v>
      </c>
      <c r="L147" s="6">
        <v>0</v>
      </c>
      <c r="M147" s="10">
        <v>140886.995</v>
      </c>
      <c r="N147" s="8">
        <v>46.401813629999999</v>
      </c>
      <c r="O147" s="8">
        <f t="shared" si="14"/>
        <v>6537412.0848807413</v>
      </c>
    </row>
    <row r="148" spans="2:15" x14ac:dyDescent="0.3">
      <c r="B148" s="30">
        <v>42151</v>
      </c>
      <c r="C148" s="6" t="str">
        <f t="shared" si="10"/>
        <v>Wednesday</v>
      </c>
      <c r="D148" s="6" t="str">
        <f t="shared" si="11"/>
        <v>May</v>
      </c>
      <c r="E148" s="6" t="str">
        <f t="shared" si="12"/>
        <v>2015</v>
      </c>
      <c r="F148" s="6">
        <f t="shared" si="13"/>
        <v>22</v>
      </c>
      <c r="G148" s="6" t="str">
        <f>VLOOKUP(B:B, _holidays!A:C, 2, FALSE)</f>
        <v>Y</v>
      </c>
      <c r="H148" s="6" t="str">
        <f>VLOOKUP(B:B, _holidays!A:C, 3, FALSE)</f>
        <v>N</v>
      </c>
      <c r="I148" s="6">
        <v>7.9</v>
      </c>
      <c r="J148" s="6">
        <v>18.7</v>
      </c>
      <c r="K148" s="6">
        <v>7.4</v>
      </c>
      <c r="L148" s="6">
        <v>0</v>
      </c>
      <c r="M148" s="10">
        <v>133103.37</v>
      </c>
      <c r="N148" s="8">
        <v>29.884071370000001</v>
      </c>
      <c r="O148" s="8">
        <f t="shared" si="14"/>
        <v>3977670.6086675171</v>
      </c>
    </row>
    <row r="149" spans="2:15" x14ac:dyDescent="0.3">
      <c r="B149" s="30">
        <v>42152</v>
      </c>
      <c r="C149" s="6" t="str">
        <f t="shared" si="10"/>
        <v>Thursday</v>
      </c>
      <c r="D149" s="6" t="str">
        <f t="shared" si="11"/>
        <v>May</v>
      </c>
      <c r="E149" s="6" t="str">
        <f t="shared" si="12"/>
        <v>2015</v>
      </c>
      <c r="F149" s="6">
        <f t="shared" si="13"/>
        <v>22</v>
      </c>
      <c r="G149" s="6" t="str">
        <f>VLOOKUP(B:B, _holidays!A:C, 2, FALSE)</f>
        <v>Y</v>
      </c>
      <c r="H149" s="6" t="str">
        <f>VLOOKUP(B:B, _holidays!A:C, 3, FALSE)</f>
        <v>N</v>
      </c>
      <c r="I149" s="6">
        <v>13.1</v>
      </c>
      <c r="J149" s="6">
        <v>19.7</v>
      </c>
      <c r="K149" s="6">
        <v>8.4</v>
      </c>
      <c r="L149" s="6">
        <v>0</v>
      </c>
      <c r="M149" s="10">
        <v>127900.235</v>
      </c>
      <c r="N149" s="8">
        <v>26.09688903</v>
      </c>
      <c r="O149" s="8">
        <f t="shared" si="14"/>
        <v>3337798.2397059221</v>
      </c>
    </row>
    <row r="150" spans="2:15" x14ac:dyDescent="0.3">
      <c r="B150" s="30">
        <v>42153</v>
      </c>
      <c r="C150" s="6" t="str">
        <f t="shared" si="10"/>
        <v>Friday</v>
      </c>
      <c r="D150" s="6" t="str">
        <f t="shared" si="11"/>
        <v>May</v>
      </c>
      <c r="E150" s="6" t="str">
        <f t="shared" si="12"/>
        <v>2015</v>
      </c>
      <c r="F150" s="6">
        <f t="shared" si="13"/>
        <v>22</v>
      </c>
      <c r="G150" s="6" t="str">
        <f>VLOOKUP(B:B, _holidays!A:C, 2, FALSE)</f>
        <v>Y</v>
      </c>
      <c r="H150" s="6" t="str">
        <f>VLOOKUP(B:B, _holidays!A:C, 3, FALSE)</f>
        <v>N</v>
      </c>
      <c r="I150" s="6">
        <v>9.5</v>
      </c>
      <c r="J150" s="6">
        <v>15.8</v>
      </c>
      <c r="K150" s="6">
        <v>6.6</v>
      </c>
      <c r="L150" s="6">
        <v>0</v>
      </c>
      <c r="M150" s="10">
        <v>132338.94</v>
      </c>
      <c r="N150" s="8">
        <v>29.803580050000001</v>
      </c>
      <c r="O150" s="8">
        <f t="shared" si="14"/>
        <v>3944174.1920221471</v>
      </c>
    </row>
    <row r="151" spans="2:15" x14ac:dyDescent="0.3">
      <c r="B151" s="30">
        <v>42154</v>
      </c>
      <c r="C151" s="6" t="str">
        <f t="shared" si="10"/>
        <v>Saturday</v>
      </c>
      <c r="D151" s="6" t="str">
        <f t="shared" si="11"/>
        <v>May</v>
      </c>
      <c r="E151" s="6" t="str">
        <f t="shared" si="12"/>
        <v>2015</v>
      </c>
      <c r="F151" s="6">
        <f t="shared" si="13"/>
        <v>22</v>
      </c>
      <c r="G151" s="6" t="str">
        <f>VLOOKUP(B:B, _holidays!A:C, 2, FALSE)</f>
        <v>Y</v>
      </c>
      <c r="H151" s="6" t="str">
        <f>VLOOKUP(B:B, _holidays!A:C, 3, FALSE)</f>
        <v>N</v>
      </c>
      <c r="I151" s="6">
        <v>11</v>
      </c>
      <c r="J151" s="6">
        <v>17.3</v>
      </c>
      <c r="K151" s="6">
        <v>8</v>
      </c>
      <c r="L151" s="6">
        <v>0</v>
      </c>
      <c r="M151" s="10">
        <v>114669.79</v>
      </c>
      <c r="N151" s="8">
        <v>19.048825789999999</v>
      </c>
      <c r="O151" s="8">
        <f t="shared" si="14"/>
        <v>2184324.8530858839</v>
      </c>
    </row>
    <row r="152" spans="2:15" x14ac:dyDescent="0.3">
      <c r="B152" s="30">
        <v>42155</v>
      </c>
      <c r="C152" s="6" t="str">
        <f t="shared" si="10"/>
        <v>Sunday</v>
      </c>
      <c r="D152" s="6" t="str">
        <f t="shared" si="11"/>
        <v>May</v>
      </c>
      <c r="E152" s="6" t="str">
        <f t="shared" si="12"/>
        <v>2015</v>
      </c>
      <c r="F152" s="6">
        <f t="shared" si="13"/>
        <v>23</v>
      </c>
      <c r="G152" s="6" t="str">
        <f>VLOOKUP(B:B, _holidays!A:C, 2, FALSE)</f>
        <v>Y</v>
      </c>
      <c r="H152" s="6" t="str">
        <f>VLOOKUP(B:B, _holidays!A:C, 3, FALSE)</f>
        <v>N</v>
      </c>
      <c r="I152" s="6">
        <v>12.3</v>
      </c>
      <c r="J152" s="6">
        <v>16.8</v>
      </c>
      <c r="K152" s="6">
        <v>4.9000000000000004</v>
      </c>
      <c r="L152" s="6">
        <v>0</v>
      </c>
      <c r="M152" s="10">
        <v>113261.26</v>
      </c>
      <c r="N152" s="8">
        <v>18.572714080000001</v>
      </c>
      <c r="O152" s="8">
        <f t="shared" si="14"/>
        <v>2103568.9983205409</v>
      </c>
    </row>
    <row r="153" spans="2:15" x14ac:dyDescent="0.3">
      <c r="B153" s="30">
        <v>42156</v>
      </c>
      <c r="C153" s="6" t="str">
        <f t="shared" si="10"/>
        <v>Monday</v>
      </c>
      <c r="D153" s="6" t="str">
        <f t="shared" si="11"/>
        <v>June</v>
      </c>
      <c r="E153" s="6" t="str">
        <f t="shared" si="12"/>
        <v>2015</v>
      </c>
      <c r="F153" s="6">
        <f t="shared" si="13"/>
        <v>23</v>
      </c>
      <c r="G153" s="6" t="str">
        <f>VLOOKUP(B:B, _holidays!A:C, 2, FALSE)</f>
        <v>Y</v>
      </c>
      <c r="H153" s="6" t="str">
        <f>VLOOKUP(B:B, _holidays!A:C, 3, FALSE)</f>
        <v>N</v>
      </c>
      <c r="I153" s="6">
        <v>5.2</v>
      </c>
      <c r="J153" s="6">
        <v>12.2</v>
      </c>
      <c r="K153" s="6">
        <v>8.1</v>
      </c>
      <c r="L153" s="6">
        <v>8.1999999999999993</v>
      </c>
      <c r="M153" s="10">
        <v>140919.995</v>
      </c>
      <c r="N153" s="8">
        <v>36.928126640000002</v>
      </c>
      <c r="O153" s="8">
        <f t="shared" si="14"/>
        <v>5203911.4214681666</v>
      </c>
    </row>
    <row r="154" spans="2:15" x14ac:dyDescent="0.3">
      <c r="B154" s="30">
        <v>42157</v>
      </c>
      <c r="C154" s="6" t="str">
        <f t="shared" si="10"/>
        <v>Tuesday</v>
      </c>
      <c r="D154" s="6" t="str">
        <f t="shared" si="11"/>
        <v>June</v>
      </c>
      <c r="E154" s="6" t="str">
        <f t="shared" si="12"/>
        <v>2015</v>
      </c>
      <c r="F154" s="6">
        <f t="shared" si="13"/>
        <v>23</v>
      </c>
      <c r="G154" s="6" t="str">
        <f>VLOOKUP(B:B, _holidays!A:C, 2, FALSE)</f>
        <v>Y</v>
      </c>
      <c r="H154" s="6" t="str">
        <f>VLOOKUP(B:B, _holidays!A:C, 3, FALSE)</f>
        <v>N</v>
      </c>
      <c r="I154" s="6">
        <v>7.1</v>
      </c>
      <c r="J154" s="6">
        <v>11.4</v>
      </c>
      <c r="K154" s="6">
        <v>4.5999999999999996</v>
      </c>
      <c r="L154" s="6">
        <v>4.2</v>
      </c>
      <c r="M154" s="10">
        <v>148534.505</v>
      </c>
      <c r="N154" s="8">
        <v>59.85603338</v>
      </c>
      <c r="O154" s="8">
        <f t="shared" si="14"/>
        <v>8890686.2893617768</v>
      </c>
    </row>
    <row r="155" spans="2:15" x14ac:dyDescent="0.3">
      <c r="B155" s="30">
        <v>42158</v>
      </c>
      <c r="C155" s="6" t="str">
        <f t="shared" si="10"/>
        <v>Wednesday</v>
      </c>
      <c r="D155" s="6" t="str">
        <f t="shared" si="11"/>
        <v>June</v>
      </c>
      <c r="E155" s="6" t="str">
        <f t="shared" si="12"/>
        <v>2015</v>
      </c>
      <c r="F155" s="6">
        <f t="shared" si="13"/>
        <v>23</v>
      </c>
      <c r="G155" s="6" t="str">
        <f>VLOOKUP(B:B, _holidays!A:C, 2, FALSE)</f>
        <v>Y</v>
      </c>
      <c r="H155" s="6" t="str">
        <f>VLOOKUP(B:B, _holidays!A:C, 3, FALSE)</f>
        <v>N</v>
      </c>
      <c r="I155" s="6">
        <v>8.1</v>
      </c>
      <c r="J155" s="6">
        <v>13.6</v>
      </c>
      <c r="K155" s="6">
        <v>8.1999999999999993</v>
      </c>
      <c r="L155" s="6">
        <v>0.8</v>
      </c>
      <c r="M155" s="10">
        <v>146902.95000000001</v>
      </c>
      <c r="N155" s="8">
        <v>50.5626836</v>
      </c>
      <c r="O155" s="8">
        <f t="shared" si="14"/>
        <v>7427807.3807566203</v>
      </c>
    </row>
    <row r="156" spans="2:15" x14ac:dyDescent="0.3">
      <c r="B156" s="30">
        <v>42159</v>
      </c>
      <c r="C156" s="6" t="str">
        <f t="shared" si="10"/>
        <v>Thursday</v>
      </c>
      <c r="D156" s="6" t="str">
        <f t="shared" si="11"/>
        <v>June</v>
      </c>
      <c r="E156" s="6" t="str">
        <f t="shared" si="12"/>
        <v>2015</v>
      </c>
      <c r="F156" s="6">
        <f t="shared" si="13"/>
        <v>23</v>
      </c>
      <c r="G156" s="6" t="str">
        <f>VLOOKUP(B:B, _holidays!A:C, 2, FALSE)</f>
        <v>Y</v>
      </c>
      <c r="H156" s="6" t="str">
        <f>VLOOKUP(B:B, _holidays!A:C, 3, FALSE)</f>
        <v>N</v>
      </c>
      <c r="I156" s="6">
        <v>4.4000000000000004</v>
      </c>
      <c r="J156" s="6">
        <v>11.3</v>
      </c>
      <c r="K156" s="6">
        <v>5.5</v>
      </c>
      <c r="L156" s="6">
        <v>0</v>
      </c>
      <c r="M156" s="10">
        <v>147155.26500000001</v>
      </c>
      <c r="N156" s="8">
        <v>33.050284789999999</v>
      </c>
      <c r="O156" s="8">
        <f t="shared" si="14"/>
        <v>4863523.4165979195</v>
      </c>
    </row>
    <row r="157" spans="2:15" x14ac:dyDescent="0.3">
      <c r="B157" s="30">
        <v>42160</v>
      </c>
      <c r="C157" s="6" t="str">
        <f t="shared" si="10"/>
        <v>Friday</v>
      </c>
      <c r="D157" s="6" t="str">
        <f t="shared" si="11"/>
        <v>June</v>
      </c>
      <c r="E157" s="6" t="str">
        <f t="shared" si="12"/>
        <v>2015</v>
      </c>
      <c r="F157" s="6">
        <f t="shared" si="13"/>
        <v>23</v>
      </c>
      <c r="G157" s="6" t="str">
        <f>VLOOKUP(B:B, _holidays!A:C, 2, FALSE)</f>
        <v>Y</v>
      </c>
      <c r="H157" s="6" t="str">
        <f>VLOOKUP(B:B, _holidays!A:C, 3, FALSE)</f>
        <v>N</v>
      </c>
      <c r="I157" s="6">
        <v>7</v>
      </c>
      <c r="J157" s="6">
        <v>15</v>
      </c>
      <c r="K157" s="6">
        <v>7</v>
      </c>
      <c r="L157" s="6">
        <v>4.2</v>
      </c>
      <c r="M157" s="10">
        <v>142625.035</v>
      </c>
      <c r="N157" s="8">
        <v>37.966538890000002</v>
      </c>
      <c r="O157" s="8">
        <f t="shared" si="14"/>
        <v>5414978.9380151117</v>
      </c>
    </row>
    <row r="158" spans="2:15" x14ac:dyDescent="0.3">
      <c r="B158" s="30">
        <v>42161</v>
      </c>
      <c r="C158" s="6" t="str">
        <f t="shared" si="10"/>
        <v>Saturday</v>
      </c>
      <c r="D158" s="6" t="str">
        <f t="shared" si="11"/>
        <v>June</v>
      </c>
      <c r="E158" s="6" t="str">
        <f t="shared" si="12"/>
        <v>2015</v>
      </c>
      <c r="F158" s="6">
        <f t="shared" si="13"/>
        <v>23</v>
      </c>
      <c r="G158" s="6" t="str">
        <f>VLOOKUP(B:B, _holidays!A:C, 2, FALSE)</f>
        <v>Y</v>
      </c>
      <c r="H158" s="6" t="str">
        <f>VLOOKUP(B:B, _holidays!A:C, 3, FALSE)</f>
        <v>N</v>
      </c>
      <c r="I158" s="6">
        <v>9.1999999999999993</v>
      </c>
      <c r="J158" s="6">
        <v>16.600000000000001</v>
      </c>
      <c r="K158" s="6">
        <v>6.4</v>
      </c>
      <c r="L158" s="6">
        <v>0.2</v>
      </c>
      <c r="M158" s="10">
        <v>120128.295</v>
      </c>
      <c r="N158" s="8">
        <v>30.181346850000001</v>
      </c>
      <c r="O158" s="8">
        <f t="shared" si="14"/>
        <v>3625633.7378941206</v>
      </c>
    </row>
    <row r="159" spans="2:15" x14ac:dyDescent="0.3">
      <c r="B159" s="30">
        <v>42162</v>
      </c>
      <c r="C159" s="6" t="str">
        <f t="shared" si="10"/>
        <v>Sunday</v>
      </c>
      <c r="D159" s="6" t="str">
        <f t="shared" si="11"/>
        <v>June</v>
      </c>
      <c r="E159" s="6" t="str">
        <f t="shared" si="12"/>
        <v>2015</v>
      </c>
      <c r="F159" s="6">
        <f t="shared" si="13"/>
        <v>24</v>
      </c>
      <c r="G159" s="6" t="str">
        <f>VLOOKUP(B:B, _holidays!A:C, 2, FALSE)</f>
        <v>Y</v>
      </c>
      <c r="H159" s="6" t="str">
        <f>VLOOKUP(B:B, _holidays!A:C, 3, FALSE)</f>
        <v>N</v>
      </c>
      <c r="I159" s="6">
        <v>11.2</v>
      </c>
      <c r="J159" s="6">
        <v>14.5</v>
      </c>
      <c r="K159" s="6">
        <v>6.9</v>
      </c>
      <c r="L159" s="6">
        <v>0</v>
      </c>
      <c r="M159" s="10">
        <v>109609.685</v>
      </c>
      <c r="N159" s="8">
        <v>23.380384849999999</v>
      </c>
      <c r="O159" s="8">
        <f t="shared" si="14"/>
        <v>2562716.6185872722</v>
      </c>
    </row>
    <row r="160" spans="2:15" x14ac:dyDescent="0.3">
      <c r="B160" s="30">
        <v>42163</v>
      </c>
      <c r="C160" s="6" t="str">
        <f t="shared" si="10"/>
        <v>Monday</v>
      </c>
      <c r="D160" s="6" t="str">
        <f t="shared" si="11"/>
        <v>June</v>
      </c>
      <c r="E160" s="6" t="str">
        <f t="shared" si="12"/>
        <v>2015</v>
      </c>
      <c r="F160" s="6">
        <f t="shared" si="13"/>
        <v>24</v>
      </c>
      <c r="G160" s="6" t="str">
        <f>VLOOKUP(B:B, _holidays!A:C, 2, FALSE)</f>
        <v>Y</v>
      </c>
      <c r="H160" s="6" t="str">
        <f>VLOOKUP(B:B, _holidays!A:C, 3, FALSE)</f>
        <v>Y</v>
      </c>
      <c r="I160" s="6">
        <v>11.1</v>
      </c>
      <c r="J160" s="6">
        <v>18.5</v>
      </c>
      <c r="K160" s="6">
        <v>8.1999999999999993</v>
      </c>
      <c r="L160" s="6">
        <v>0</v>
      </c>
      <c r="M160" s="10">
        <v>110715.815</v>
      </c>
      <c r="N160" s="8">
        <v>24.357636500000002</v>
      </c>
      <c r="O160" s="8">
        <f t="shared" si="14"/>
        <v>2696775.5765712475</v>
      </c>
    </row>
    <row r="161" spans="2:15" x14ac:dyDescent="0.3">
      <c r="B161" s="30">
        <v>42164</v>
      </c>
      <c r="C161" s="6" t="str">
        <f t="shared" si="10"/>
        <v>Tuesday</v>
      </c>
      <c r="D161" s="6" t="str">
        <f t="shared" si="11"/>
        <v>June</v>
      </c>
      <c r="E161" s="6" t="str">
        <f t="shared" si="12"/>
        <v>2015</v>
      </c>
      <c r="F161" s="6">
        <f t="shared" si="13"/>
        <v>24</v>
      </c>
      <c r="G161" s="6" t="str">
        <f>VLOOKUP(B:B, _holidays!A:C, 2, FALSE)</f>
        <v>Y</v>
      </c>
      <c r="H161" s="6" t="str">
        <f>VLOOKUP(B:B, _holidays!A:C, 3, FALSE)</f>
        <v>N</v>
      </c>
      <c r="I161" s="6">
        <v>10.3</v>
      </c>
      <c r="J161" s="6">
        <v>13.5</v>
      </c>
      <c r="K161" s="6">
        <v>8.6</v>
      </c>
      <c r="L161" s="6">
        <v>4</v>
      </c>
      <c r="M161" s="10">
        <v>132854.13500000001</v>
      </c>
      <c r="N161" s="8">
        <v>36.714275120000003</v>
      </c>
      <c r="O161" s="8">
        <f t="shared" si="14"/>
        <v>4877643.263219622</v>
      </c>
    </row>
    <row r="162" spans="2:15" x14ac:dyDescent="0.3">
      <c r="B162" s="30">
        <v>42165</v>
      </c>
      <c r="C162" s="6" t="str">
        <f t="shared" si="10"/>
        <v>Wednesday</v>
      </c>
      <c r="D162" s="6" t="str">
        <f t="shared" si="11"/>
        <v>June</v>
      </c>
      <c r="E162" s="6" t="str">
        <f t="shared" si="12"/>
        <v>2015</v>
      </c>
      <c r="F162" s="6">
        <f t="shared" si="13"/>
        <v>24</v>
      </c>
      <c r="G162" s="6" t="str">
        <f>VLOOKUP(B:B, _holidays!A:C, 2, FALSE)</f>
        <v>Y</v>
      </c>
      <c r="H162" s="6" t="str">
        <f>VLOOKUP(B:B, _holidays!A:C, 3, FALSE)</f>
        <v>N</v>
      </c>
      <c r="I162" s="6">
        <v>7.5</v>
      </c>
      <c r="J162" s="6">
        <v>13.4</v>
      </c>
      <c r="K162" s="6">
        <v>7.1</v>
      </c>
      <c r="L162" s="6">
        <v>0</v>
      </c>
      <c r="M162" s="10">
        <v>144125.52499999999</v>
      </c>
      <c r="N162" s="8">
        <v>39.766137469999997</v>
      </c>
      <c r="O162" s="8">
        <f t="shared" si="14"/>
        <v>5731315.4400859214</v>
      </c>
    </row>
    <row r="163" spans="2:15" x14ac:dyDescent="0.3">
      <c r="B163" s="30">
        <v>42166</v>
      </c>
      <c r="C163" s="6" t="str">
        <f t="shared" si="10"/>
        <v>Thursday</v>
      </c>
      <c r="D163" s="6" t="str">
        <f t="shared" si="11"/>
        <v>June</v>
      </c>
      <c r="E163" s="6" t="str">
        <f t="shared" si="12"/>
        <v>2015</v>
      </c>
      <c r="F163" s="6">
        <f t="shared" si="13"/>
        <v>24</v>
      </c>
      <c r="G163" s="6" t="str">
        <f>VLOOKUP(B:B, _holidays!A:C, 2, FALSE)</f>
        <v>Y</v>
      </c>
      <c r="H163" s="6" t="str">
        <f>VLOOKUP(B:B, _holidays!A:C, 3, FALSE)</f>
        <v>N</v>
      </c>
      <c r="I163" s="6">
        <v>5.7</v>
      </c>
      <c r="J163" s="6">
        <v>14</v>
      </c>
      <c r="K163" s="6">
        <v>8.3000000000000007</v>
      </c>
      <c r="M163" s="10">
        <v>143465.44500000001</v>
      </c>
      <c r="N163" s="8">
        <v>37.481829380000001</v>
      </c>
      <c r="O163" s="8">
        <f t="shared" si="14"/>
        <v>5377347.3314157743</v>
      </c>
    </row>
    <row r="164" spans="2:15" x14ac:dyDescent="0.3">
      <c r="B164" s="30">
        <v>42167</v>
      </c>
      <c r="C164" s="6" t="str">
        <f t="shared" si="10"/>
        <v>Friday</v>
      </c>
      <c r="D164" s="6" t="str">
        <f t="shared" si="11"/>
        <v>June</v>
      </c>
      <c r="E164" s="6" t="str">
        <f t="shared" si="12"/>
        <v>2015</v>
      </c>
      <c r="F164" s="6">
        <f t="shared" si="13"/>
        <v>24</v>
      </c>
      <c r="G164" s="6" t="str">
        <f>VLOOKUP(B:B, _holidays!A:C, 2, FALSE)</f>
        <v>Y</v>
      </c>
      <c r="H164" s="6" t="str">
        <f>VLOOKUP(B:B, _holidays!A:C, 3, FALSE)</f>
        <v>N</v>
      </c>
      <c r="I164" s="6">
        <v>5.2</v>
      </c>
      <c r="J164" s="6">
        <v>13.1</v>
      </c>
      <c r="K164" s="6">
        <v>6.9</v>
      </c>
      <c r="L164" s="6">
        <v>0</v>
      </c>
      <c r="M164" s="10">
        <v>145005.62</v>
      </c>
      <c r="N164" s="8">
        <v>37.539372819999997</v>
      </c>
      <c r="O164" s="8">
        <f t="shared" si="14"/>
        <v>5443420.0301752482</v>
      </c>
    </row>
    <row r="165" spans="2:15" x14ac:dyDescent="0.3">
      <c r="B165" s="30">
        <v>42168</v>
      </c>
      <c r="C165" s="6" t="str">
        <f t="shared" si="10"/>
        <v>Saturday</v>
      </c>
      <c r="D165" s="6" t="str">
        <f t="shared" si="11"/>
        <v>June</v>
      </c>
      <c r="E165" s="6" t="str">
        <f t="shared" si="12"/>
        <v>2015</v>
      </c>
      <c r="F165" s="6">
        <f t="shared" si="13"/>
        <v>24</v>
      </c>
      <c r="G165" s="6" t="str">
        <f>VLOOKUP(B:B, _holidays!A:C, 2, FALSE)</f>
        <v>Y</v>
      </c>
      <c r="H165" s="6" t="str">
        <f>VLOOKUP(B:B, _holidays!A:C, 3, FALSE)</f>
        <v>N</v>
      </c>
      <c r="I165" s="6">
        <v>6</v>
      </c>
      <c r="J165" s="6">
        <v>18.2</v>
      </c>
      <c r="K165" s="6">
        <v>8</v>
      </c>
      <c r="L165" s="6">
        <v>0</v>
      </c>
      <c r="M165" s="10">
        <v>123754.55</v>
      </c>
      <c r="N165" s="8">
        <v>29.868588150000001</v>
      </c>
      <c r="O165" s="8">
        <f t="shared" si="14"/>
        <v>3696373.6856385828</v>
      </c>
    </row>
    <row r="166" spans="2:15" x14ac:dyDescent="0.3">
      <c r="B166" s="30">
        <v>42169</v>
      </c>
      <c r="C166" s="6" t="str">
        <f t="shared" si="10"/>
        <v>Sunday</v>
      </c>
      <c r="D166" s="6" t="str">
        <f t="shared" si="11"/>
        <v>June</v>
      </c>
      <c r="E166" s="6" t="str">
        <f t="shared" si="12"/>
        <v>2015</v>
      </c>
      <c r="F166" s="6">
        <f t="shared" si="13"/>
        <v>25</v>
      </c>
      <c r="G166" s="6" t="str">
        <f>VLOOKUP(B:B, _holidays!A:C, 2, FALSE)</f>
        <v>Y</v>
      </c>
      <c r="H166" s="6" t="str">
        <f>VLOOKUP(B:B, _holidays!A:C, 3, FALSE)</f>
        <v>N</v>
      </c>
      <c r="I166" s="6">
        <v>5.8</v>
      </c>
      <c r="J166" s="6">
        <v>17.399999999999999</v>
      </c>
      <c r="K166" s="6">
        <v>8</v>
      </c>
      <c r="L166" s="6">
        <v>0</v>
      </c>
      <c r="M166" s="10">
        <v>119125.62</v>
      </c>
      <c r="N166" s="8">
        <v>31.598182309999999</v>
      </c>
      <c r="O166" s="8">
        <f t="shared" si="14"/>
        <v>3764153.0585517818</v>
      </c>
    </row>
    <row r="167" spans="2:15" x14ac:dyDescent="0.3">
      <c r="B167" s="30">
        <v>42170</v>
      </c>
      <c r="C167" s="6" t="str">
        <f t="shared" si="10"/>
        <v>Monday</v>
      </c>
      <c r="D167" s="6" t="str">
        <f t="shared" si="11"/>
        <v>June</v>
      </c>
      <c r="E167" s="6" t="str">
        <f t="shared" si="12"/>
        <v>2015</v>
      </c>
      <c r="F167" s="6">
        <f t="shared" si="13"/>
        <v>25</v>
      </c>
      <c r="G167" s="6" t="str">
        <f>VLOOKUP(B:B, _holidays!A:C, 2, FALSE)</f>
        <v>Y</v>
      </c>
      <c r="H167" s="6" t="str">
        <f>VLOOKUP(B:B, _holidays!A:C, 3, FALSE)</f>
        <v>N</v>
      </c>
      <c r="I167" s="6">
        <v>7.1</v>
      </c>
      <c r="J167" s="6">
        <v>16.899999999999999</v>
      </c>
      <c r="K167" s="6">
        <v>6.6</v>
      </c>
      <c r="L167" s="6">
        <v>0</v>
      </c>
      <c r="M167" s="10">
        <v>136054.14499999999</v>
      </c>
      <c r="N167" s="8">
        <v>36.010981530000002</v>
      </c>
      <c r="O167" s="8">
        <f t="shared" si="14"/>
        <v>4899443.3026749417</v>
      </c>
    </row>
    <row r="168" spans="2:15" x14ac:dyDescent="0.3">
      <c r="B168" s="30">
        <v>42171</v>
      </c>
      <c r="C168" s="6" t="str">
        <f t="shared" si="10"/>
        <v>Tuesday</v>
      </c>
      <c r="D168" s="6" t="str">
        <f t="shared" si="11"/>
        <v>June</v>
      </c>
      <c r="E168" s="6" t="str">
        <f t="shared" si="12"/>
        <v>2015</v>
      </c>
      <c r="F168" s="6">
        <f t="shared" si="13"/>
        <v>25</v>
      </c>
      <c r="G168" s="6" t="str">
        <f>VLOOKUP(B:B, _holidays!A:C, 2, FALSE)</f>
        <v>Y</v>
      </c>
      <c r="H168" s="6" t="str">
        <f>VLOOKUP(B:B, _holidays!A:C, 3, FALSE)</f>
        <v>N</v>
      </c>
      <c r="I168" s="6">
        <v>9.5</v>
      </c>
      <c r="J168" s="6">
        <v>16.100000000000001</v>
      </c>
      <c r="K168" s="6">
        <v>3.3</v>
      </c>
      <c r="L168" s="6">
        <v>5</v>
      </c>
      <c r="M168" s="10">
        <v>139073.785</v>
      </c>
      <c r="N168" s="8">
        <v>36.942819380000003</v>
      </c>
      <c r="O168" s="8">
        <f t="shared" si="14"/>
        <v>5137777.719747954</v>
      </c>
    </row>
    <row r="169" spans="2:15" x14ac:dyDescent="0.3">
      <c r="B169" s="30">
        <v>42172</v>
      </c>
      <c r="C169" s="6" t="str">
        <f t="shared" si="10"/>
        <v>Wednesday</v>
      </c>
      <c r="D169" s="6" t="str">
        <f t="shared" si="11"/>
        <v>June</v>
      </c>
      <c r="E169" s="6" t="str">
        <f t="shared" si="12"/>
        <v>2015</v>
      </c>
      <c r="F169" s="6">
        <f t="shared" si="13"/>
        <v>25</v>
      </c>
      <c r="G169" s="6" t="str">
        <f>VLOOKUP(B:B, _holidays!A:C, 2, FALSE)</f>
        <v>Y</v>
      </c>
      <c r="H169" s="6" t="str">
        <f>VLOOKUP(B:B, _holidays!A:C, 3, FALSE)</f>
        <v>N</v>
      </c>
      <c r="I169" s="6">
        <v>11.7</v>
      </c>
      <c r="J169" s="6">
        <v>13.8</v>
      </c>
      <c r="K169" s="6">
        <v>4.7</v>
      </c>
      <c r="L169" s="6">
        <v>0</v>
      </c>
      <c r="M169" s="10">
        <v>134290.46</v>
      </c>
      <c r="N169" s="8">
        <v>39.278599130000003</v>
      </c>
      <c r="O169" s="8">
        <f t="shared" si="14"/>
        <v>5274741.1453232998</v>
      </c>
    </row>
    <row r="170" spans="2:15" x14ac:dyDescent="0.3">
      <c r="B170" s="30">
        <v>42173</v>
      </c>
      <c r="C170" s="6" t="str">
        <f t="shared" si="10"/>
        <v>Thursday</v>
      </c>
      <c r="D170" s="6" t="str">
        <f t="shared" si="11"/>
        <v>June</v>
      </c>
      <c r="E170" s="6" t="str">
        <f t="shared" si="12"/>
        <v>2015</v>
      </c>
      <c r="F170" s="6">
        <f t="shared" si="13"/>
        <v>25</v>
      </c>
      <c r="G170" s="6" t="str">
        <f>VLOOKUP(B:B, _holidays!A:C, 2, FALSE)</f>
        <v>Y</v>
      </c>
      <c r="H170" s="6" t="str">
        <f>VLOOKUP(B:B, _holidays!A:C, 3, FALSE)</f>
        <v>N</v>
      </c>
      <c r="I170" s="6">
        <v>10.7</v>
      </c>
      <c r="J170" s="6">
        <v>12.7</v>
      </c>
      <c r="K170" s="6">
        <v>4.2</v>
      </c>
      <c r="L170" s="6">
        <v>1</v>
      </c>
      <c r="M170" s="10">
        <v>137073.77499999999</v>
      </c>
      <c r="N170" s="8">
        <v>37.45776352</v>
      </c>
      <c r="O170" s="8">
        <f t="shared" si="14"/>
        <v>5134477.0487436876</v>
      </c>
    </row>
    <row r="171" spans="2:15" x14ac:dyDescent="0.3">
      <c r="B171" s="30">
        <v>42174</v>
      </c>
      <c r="C171" s="6" t="str">
        <f t="shared" si="10"/>
        <v>Friday</v>
      </c>
      <c r="D171" s="6" t="str">
        <f t="shared" si="11"/>
        <v>June</v>
      </c>
      <c r="E171" s="6" t="str">
        <f t="shared" si="12"/>
        <v>2015</v>
      </c>
      <c r="F171" s="6">
        <f t="shared" si="13"/>
        <v>25</v>
      </c>
      <c r="G171" s="6" t="str">
        <f>VLOOKUP(B:B, _holidays!A:C, 2, FALSE)</f>
        <v>Y</v>
      </c>
      <c r="H171" s="6" t="str">
        <f>VLOOKUP(B:B, _holidays!A:C, 3, FALSE)</f>
        <v>N</v>
      </c>
      <c r="I171" s="6">
        <v>7</v>
      </c>
      <c r="J171" s="6">
        <v>12.4</v>
      </c>
      <c r="K171" s="6">
        <v>7.9</v>
      </c>
      <c r="L171" s="6">
        <v>0.2</v>
      </c>
      <c r="M171" s="10">
        <v>139781.245</v>
      </c>
      <c r="N171" s="8">
        <v>38.550713739999999</v>
      </c>
      <c r="O171" s="8">
        <f t="shared" si="14"/>
        <v>5388666.7622158062</v>
      </c>
    </row>
    <row r="172" spans="2:15" x14ac:dyDescent="0.3">
      <c r="B172" s="30">
        <v>42175</v>
      </c>
      <c r="C172" s="6" t="str">
        <f t="shared" si="10"/>
        <v>Saturday</v>
      </c>
      <c r="D172" s="6" t="str">
        <f t="shared" si="11"/>
        <v>June</v>
      </c>
      <c r="E172" s="6" t="str">
        <f t="shared" si="12"/>
        <v>2015</v>
      </c>
      <c r="F172" s="6">
        <f t="shared" si="13"/>
        <v>25</v>
      </c>
      <c r="G172" s="6" t="str">
        <f>VLOOKUP(B:B, _holidays!A:C, 2, FALSE)</f>
        <v>Y</v>
      </c>
      <c r="H172" s="6" t="str">
        <f>VLOOKUP(B:B, _holidays!A:C, 3, FALSE)</f>
        <v>N</v>
      </c>
      <c r="I172" s="6">
        <v>4.0999999999999996</v>
      </c>
      <c r="J172" s="6">
        <v>11.6</v>
      </c>
      <c r="K172" s="6">
        <v>7.1</v>
      </c>
      <c r="L172" s="6">
        <v>0</v>
      </c>
      <c r="M172" s="10">
        <v>129576.36</v>
      </c>
      <c r="N172" s="8">
        <v>41.097683109999998</v>
      </c>
      <c r="O172" s="8">
        <f t="shared" si="14"/>
        <v>5325288.1818272797</v>
      </c>
    </row>
    <row r="173" spans="2:15" x14ac:dyDescent="0.3">
      <c r="B173" s="30">
        <v>42176</v>
      </c>
      <c r="C173" s="6" t="str">
        <f t="shared" si="10"/>
        <v>Sunday</v>
      </c>
      <c r="D173" s="6" t="str">
        <f t="shared" si="11"/>
        <v>June</v>
      </c>
      <c r="E173" s="6" t="str">
        <f t="shared" si="12"/>
        <v>2015</v>
      </c>
      <c r="F173" s="6">
        <f t="shared" si="13"/>
        <v>26</v>
      </c>
      <c r="G173" s="6" t="str">
        <f>VLOOKUP(B:B, _holidays!A:C, 2, FALSE)</f>
        <v>Y</v>
      </c>
      <c r="H173" s="6" t="str">
        <f>VLOOKUP(B:B, _holidays!A:C, 3, FALSE)</f>
        <v>N</v>
      </c>
      <c r="I173" s="6">
        <v>2.2000000000000002</v>
      </c>
      <c r="J173" s="6">
        <v>12.9</v>
      </c>
      <c r="K173" s="6">
        <v>8.6</v>
      </c>
      <c r="L173" s="6">
        <v>0</v>
      </c>
      <c r="M173" s="10">
        <v>124910.57</v>
      </c>
      <c r="N173" s="8">
        <v>33.902389839999998</v>
      </c>
      <c r="O173" s="8">
        <f t="shared" si="14"/>
        <v>4234766.839276609</v>
      </c>
    </row>
    <row r="174" spans="2:15" x14ac:dyDescent="0.3">
      <c r="B174" s="30">
        <v>42177</v>
      </c>
      <c r="C174" s="6" t="str">
        <f t="shared" si="10"/>
        <v>Monday</v>
      </c>
      <c r="D174" s="6" t="str">
        <f t="shared" si="11"/>
        <v>June</v>
      </c>
      <c r="E174" s="6" t="str">
        <f t="shared" si="12"/>
        <v>2015</v>
      </c>
      <c r="F174" s="6">
        <f t="shared" si="13"/>
        <v>26</v>
      </c>
      <c r="G174" s="6" t="str">
        <f>VLOOKUP(B:B, _holidays!A:C, 2, FALSE)</f>
        <v>Y</v>
      </c>
      <c r="H174" s="6" t="str">
        <f>VLOOKUP(B:B, _holidays!A:C, 3, FALSE)</f>
        <v>N</v>
      </c>
      <c r="I174" s="6">
        <v>3.6</v>
      </c>
      <c r="J174" s="6">
        <v>14.1</v>
      </c>
      <c r="K174" s="6">
        <v>6.2</v>
      </c>
      <c r="L174" s="6">
        <v>0</v>
      </c>
      <c r="M174" s="10">
        <v>140431.35999999999</v>
      </c>
      <c r="N174" s="8">
        <v>30.477831179999999</v>
      </c>
      <c r="O174" s="8">
        <f t="shared" si="14"/>
        <v>4280043.2824578043</v>
      </c>
    </row>
    <row r="175" spans="2:15" x14ac:dyDescent="0.3">
      <c r="B175" s="30">
        <v>42178</v>
      </c>
      <c r="C175" s="6" t="str">
        <f t="shared" si="10"/>
        <v>Tuesday</v>
      </c>
      <c r="D175" s="6" t="str">
        <f t="shared" si="11"/>
        <v>June</v>
      </c>
      <c r="E175" s="6" t="str">
        <f t="shared" si="12"/>
        <v>2015</v>
      </c>
      <c r="F175" s="6">
        <f t="shared" si="13"/>
        <v>26</v>
      </c>
      <c r="G175" s="6" t="str">
        <f>VLOOKUP(B:B, _holidays!A:C, 2, FALSE)</f>
        <v>Y</v>
      </c>
      <c r="H175" s="6" t="str">
        <f>VLOOKUP(B:B, _holidays!A:C, 3, FALSE)</f>
        <v>N</v>
      </c>
      <c r="I175" s="6">
        <v>9.6</v>
      </c>
      <c r="J175" s="6">
        <v>17.600000000000001</v>
      </c>
      <c r="K175" s="6">
        <v>5.8</v>
      </c>
      <c r="L175" s="6">
        <v>0</v>
      </c>
      <c r="M175" s="10">
        <v>133171.4</v>
      </c>
      <c r="N175" s="8">
        <v>30.238061600000002</v>
      </c>
      <c r="O175" s="8">
        <f t="shared" si="14"/>
        <v>4026844.9965582401</v>
      </c>
    </row>
    <row r="176" spans="2:15" x14ac:dyDescent="0.3">
      <c r="B176" s="30">
        <v>42179</v>
      </c>
      <c r="C176" s="6" t="str">
        <f t="shared" si="10"/>
        <v>Wednesday</v>
      </c>
      <c r="D176" s="6" t="str">
        <f t="shared" si="11"/>
        <v>June</v>
      </c>
      <c r="E176" s="6" t="str">
        <f t="shared" si="12"/>
        <v>2015</v>
      </c>
      <c r="F176" s="6">
        <f t="shared" si="13"/>
        <v>26</v>
      </c>
      <c r="G176" s="6" t="str">
        <f>VLOOKUP(B:B, _holidays!A:C, 2, FALSE)</f>
        <v>Y</v>
      </c>
      <c r="H176" s="6" t="str">
        <f>VLOOKUP(B:B, _holidays!A:C, 3, FALSE)</f>
        <v>N</v>
      </c>
      <c r="I176" s="6">
        <v>12.2</v>
      </c>
      <c r="J176" s="6">
        <v>16</v>
      </c>
      <c r="K176" s="6">
        <v>7.7</v>
      </c>
      <c r="L176" s="6">
        <v>0</v>
      </c>
      <c r="M176" s="10">
        <v>135407.57</v>
      </c>
      <c r="N176" s="8">
        <v>32.217778950000003</v>
      </c>
      <c r="O176" s="8">
        <f t="shared" si="14"/>
        <v>4362531.1584166521</v>
      </c>
    </row>
    <row r="177" spans="2:15" x14ac:dyDescent="0.3">
      <c r="B177" s="30">
        <v>42180</v>
      </c>
      <c r="C177" s="6" t="str">
        <f t="shared" si="10"/>
        <v>Thursday</v>
      </c>
      <c r="D177" s="6" t="str">
        <f t="shared" si="11"/>
        <v>June</v>
      </c>
      <c r="E177" s="6" t="str">
        <f t="shared" si="12"/>
        <v>2015</v>
      </c>
      <c r="F177" s="6">
        <f t="shared" si="13"/>
        <v>26</v>
      </c>
      <c r="G177" s="6" t="str">
        <f>VLOOKUP(B:B, _holidays!A:C, 2, FALSE)</f>
        <v>Y</v>
      </c>
      <c r="H177" s="6" t="str">
        <f>VLOOKUP(B:B, _holidays!A:C, 3, FALSE)</f>
        <v>N</v>
      </c>
      <c r="I177" s="6">
        <v>9.6</v>
      </c>
      <c r="J177" s="6">
        <v>14</v>
      </c>
      <c r="K177" s="6">
        <v>6.3</v>
      </c>
      <c r="L177" s="6">
        <v>0</v>
      </c>
      <c r="M177" s="10">
        <v>137379.23000000001</v>
      </c>
      <c r="N177" s="8">
        <v>33.054838169999996</v>
      </c>
      <c r="O177" s="8">
        <f t="shared" si="14"/>
        <v>4541048.2155692093</v>
      </c>
    </row>
    <row r="178" spans="2:15" x14ac:dyDescent="0.3">
      <c r="B178" s="30">
        <v>42181</v>
      </c>
      <c r="C178" s="6" t="str">
        <f t="shared" si="10"/>
        <v>Friday</v>
      </c>
      <c r="D178" s="6" t="str">
        <f t="shared" si="11"/>
        <v>June</v>
      </c>
      <c r="E178" s="6" t="str">
        <f t="shared" si="12"/>
        <v>2015</v>
      </c>
      <c r="F178" s="6">
        <f t="shared" si="13"/>
        <v>26</v>
      </c>
      <c r="G178" s="6" t="str">
        <f>VLOOKUP(B:B, _holidays!A:C, 2, FALSE)</f>
        <v>N</v>
      </c>
      <c r="H178" s="6" t="str">
        <f>VLOOKUP(B:B, _holidays!A:C, 3, FALSE)</f>
        <v>N</v>
      </c>
      <c r="I178" s="6">
        <v>10.5</v>
      </c>
      <c r="J178" s="6">
        <v>16.899999999999999</v>
      </c>
      <c r="K178" s="6">
        <v>7.1</v>
      </c>
      <c r="L178" s="6">
        <v>0</v>
      </c>
      <c r="M178" s="10">
        <v>135562.07500000001</v>
      </c>
      <c r="N178" s="8">
        <v>31.92862512</v>
      </c>
      <c r="O178" s="8">
        <f t="shared" si="14"/>
        <v>4328310.6731643239</v>
      </c>
    </row>
    <row r="179" spans="2:15" x14ac:dyDescent="0.3">
      <c r="B179" s="30">
        <v>42182</v>
      </c>
      <c r="C179" s="6" t="str">
        <f t="shared" si="10"/>
        <v>Saturday</v>
      </c>
      <c r="D179" s="6" t="str">
        <f t="shared" si="11"/>
        <v>June</v>
      </c>
      <c r="E179" s="6" t="str">
        <f t="shared" si="12"/>
        <v>2015</v>
      </c>
      <c r="F179" s="6">
        <f t="shared" si="13"/>
        <v>26</v>
      </c>
      <c r="G179" s="6" t="str">
        <f>VLOOKUP(B:B, _holidays!A:C, 2, FALSE)</f>
        <v>N</v>
      </c>
      <c r="H179" s="6" t="str">
        <f>VLOOKUP(B:B, _holidays!A:C, 3, FALSE)</f>
        <v>N</v>
      </c>
      <c r="I179" s="6">
        <v>8</v>
      </c>
      <c r="J179" s="6">
        <v>14.1</v>
      </c>
      <c r="K179" s="6">
        <v>5</v>
      </c>
      <c r="L179" s="6">
        <v>0</v>
      </c>
      <c r="M179" s="10">
        <v>124587.43</v>
      </c>
      <c r="N179" s="8">
        <v>28.292540349999999</v>
      </c>
      <c r="O179" s="8">
        <f t="shared" si="14"/>
        <v>3524894.8903778004</v>
      </c>
    </row>
    <row r="180" spans="2:15" x14ac:dyDescent="0.3">
      <c r="B180" s="30">
        <v>42183</v>
      </c>
      <c r="C180" s="6" t="str">
        <f t="shared" si="10"/>
        <v>Sunday</v>
      </c>
      <c r="D180" s="6" t="str">
        <f t="shared" si="11"/>
        <v>June</v>
      </c>
      <c r="E180" s="6" t="str">
        <f t="shared" si="12"/>
        <v>2015</v>
      </c>
      <c r="F180" s="6">
        <f t="shared" si="13"/>
        <v>27</v>
      </c>
      <c r="G180" s="6" t="str">
        <f>VLOOKUP(B:B, _holidays!A:C, 2, FALSE)</f>
        <v>N</v>
      </c>
      <c r="H180" s="6" t="str">
        <f>VLOOKUP(B:B, _holidays!A:C, 3, FALSE)</f>
        <v>N</v>
      </c>
      <c r="I180" s="6">
        <v>9.6</v>
      </c>
      <c r="J180" s="6">
        <v>14.5</v>
      </c>
      <c r="K180" s="6">
        <v>4.0999999999999996</v>
      </c>
      <c r="L180" s="6">
        <v>0</v>
      </c>
      <c r="M180" s="10">
        <v>119277.48</v>
      </c>
      <c r="N180" s="8">
        <v>31.00149176</v>
      </c>
      <c r="O180" s="8">
        <f t="shared" si="14"/>
        <v>3697779.8133735647</v>
      </c>
    </row>
    <row r="181" spans="2:15" x14ac:dyDescent="0.3">
      <c r="B181" s="30">
        <v>42184</v>
      </c>
      <c r="C181" s="6" t="str">
        <f t="shared" si="10"/>
        <v>Monday</v>
      </c>
      <c r="D181" s="6" t="str">
        <f t="shared" si="11"/>
        <v>June</v>
      </c>
      <c r="E181" s="6" t="str">
        <f t="shared" si="12"/>
        <v>2015</v>
      </c>
      <c r="F181" s="6">
        <f t="shared" si="13"/>
        <v>27</v>
      </c>
      <c r="G181" s="6" t="str">
        <f>VLOOKUP(B:B, _holidays!A:C, 2, FALSE)</f>
        <v>N</v>
      </c>
      <c r="H181" s="6" t="str">
        <f>VLOOKUP(B:B, _holidays!A:C, 3, FALSE)</f>
        <v>N</v>
      </c>
      <c r="I181" s="6">
        <v>6.9</v>
      </c>
      <c r="J181" s="6">
        <v>12.3</v>
      </c>
      <c r="K181" s="6">
        <v>5.6</v>
      </c>
      <c r="L181" s="6">
        <v>0</v>
      </c>
      <c r="M181" s="10">
        <v>139468.155</v>
      </c>
      <c r="N181" s="8">
        <v>35.775398760000002</v>
      </c>
      <c r="O181" s="8">
        <f t="shared" si="14"/>
        <v>4989528.8594464883</v>
      </c>
    </row>
    <row r="182" spans="2:15" x14ac:dyDescent="0.3">
      <c r="B182" s="30">
        <v>42185</v>
      </c>
      <c r="C182" s="6" t="str">
        <f t="shared" si="10"/>
        <v>Tuesday</v>
      </c>
      <c r="D182" s="6" t="str">
        <f t="shared" si="11"/>
        <v>June</v>
      </c>
      <c r="E182" s="6" t="str">
        <f t="shared" si="12"/>
        <v>2015</v>
      </c>
      <c r="F182" s="6">
        <f t="shared" si="13"/>
        <v>27</v>
      </c>
      <c r="G182" s="6" t="str">
        <f>VLOOKUP(B:B, _holidays!A:C, 2, FALSE)</f>
        <v>N</v>
      </c>
      <c r="H182" s="6" t="str">
        <f>VLOOKUP(B:B, _holidays!A:C, 3, FALSE)</f>
        <v>N</v>
      </c>
      <c r="I182" s="6">
        <v>5</v>
      </c>
      <c r="J182" s="6">
        <v>14.2</v>
      </c>
      <c r="K182" s="6">
        <v>7.9</v>
      </c>
      <c r="L182" s="6">
        <v>0</v>
      </c>
      <c r="M182" s="10">
        <v>143170.05499999999</v>
      </c>
      <c r="N182" s="8">
        <v>37.625258199999998</v>
      </c>
      <c r="O182" s="8">
        <f t="shared" si="14"/>
        <v>5386810.2858832004</v>
      </c>
    </row>
    <row r="183" spans="2:15" x14ac:dyDescent="0.3">
      <c r="B183" s="30">
        <v>42186</v>
      </c>
      <c r="C183" s="6" t="str">
        <f t="shared" si="10"/>
        <v>Wednesday</v>
      </c>
      <c r="D183" s="6" t="str">
        <f t="shared" si="11"/>
        <v>July</v>
      </c>
      <c r="E183" s="6" t="str">
        <f t="shared" si="12"/>
        <v>2015</v>
      </c>
      <c r="F183" s="6">
        <f t="shared" si="13"/>
        <v>27</v>
      </c>
      <c r="G183" s="6" t="str">
        <f>VLOOKUP(B:B, _holidays!A:C, 2, FALSE)</f>
        <v>N</v>
      </c>
      <c r="H183" s="6" t="str">
        <f>VLOOKUP(B:B, _holidays!A:C, 3, FALSE)</f>
        <v>N</v>
      </c>
      <c r="I183" s="6">
        <v>7.4</v>
      </c>
      <c r="J183" s="6">
        <v>15</v>
      </c>
      <c r="K183" s="6">
        <v>6.9</v>
      </c>
      <c r="L183" s="6">
        <v>0</v>
      </c>
      <c r="M183" s="10">
        <v>138931</v>
      </c>
      <c r="N183" s="8">
        <v>29.520946160000001</v>
      </c>
      <c r="O183" s="8">
        <f t="shared" si="14"/>
        <v>4101374.5709549603</v>
      </c>
    </row>
    <row r="184" spans="2:15" x14ac:dyDescent="0.3">
      <c r="B184" s="30">
        <v>42187</v>
      </c>
      <c r="C184" s="6" t="str">
        <f t="shared" si="10"/>
        <v>Thursday</v>
      </c>
      <c r="D184" s="6" t="str">
        <f t="shared" si="11"/>
        <v>July</v>
      </c>
      <c r="E184" s="6" t="str">
        <f t="shared" si="12"/>
        <v>2015</v>
      </c>
      <c r="F184" s="6">
        <f t="shared" si="13"/>
        <v>27</v>
      </c>
      <c r="G184" s="6" t="str">
        <f>VLOOKUP(B:B, _holidays!A:C, 2, FALSE)</f>
        <v>N</v>
      </c>
      <c r="H184" s="6" t="str">
        <f>VLOOKUP(B:B, _holidays!A:C, 3, FALSE)</f>
        <v>N</v>
      </c>
      <c r="I184" s="6">
        <v>10.3</v>
      </c>
      <c r="J184" s="6">
        <v>11.9</v>
      </c>
      <c r="K184" s="6">
        <v>7</v>
      </c>
      <c r="L184" s="6">
        <v>0.6</v>
      </c>
      <c r="M184" s="10">
        <v>138972.42499999999</v>
      </c>
      <c r="N184" s="8">
        <v>35.618313800000003</v>
      </c>
      <c r="O184" s="8">
        <f t="shared" si="14"/>
        <v>4949963.4431969654</v>
      </c>
    </row>
    <row r="185" spans="2:15" x14ac:dyDescent="0.3">
      <c r="B185" s="30">
        <v>42188</v>
      </c>
      <c r="C185" s="6" t="str">
        <f t="shared" si="10"/>
        <v>Friday</v>
      </c>
      <c r="D185" s="6" t="str">
        <f t="shared" si="11"/>
        <v>July</v>
      </c>
      <c r="E185" s="6" t="str">
        <f t="shared" si="12"/>
        <v>2015</v>
      </c>
      <c r="F185" s="6">
        <f t="shared" si="13"/>
        <v>27</v>
      </c>
      <c r="G185" s="6" t="str">
        <f>VLOOKUP(B:B, _holidays!A:C, 2, FALSE)</f>
        <v>N</v>
      </c>
      <c r="H185" s="6" t="str">
        <f>VLOOKUP(B:B, _holidays!A:C, 3, FALSE)</f>
        <v>N</v>
      </c>
      <c r="I185" s="6">
        <v>5.9</v>
      </c>
      <c r="J185" s="6">
        <v>12</v>
      </c>
      <c r="K185" s="6">
        <v>5</v>
      </c>
      <c r="L185" s="6">
        <v>2.6</v>
      </c>
      <c r="M185" s="10">
        <v>145713.81</v>
      </c>
      <c r="N185" s="8">
        <v>42.629576239999999</v>
      </c>
      <c r="O185" s="8">
        <f t="shared" si="14"/>
        <v>6211717.9726158744</v>
      </c>
    </row>
    <row r="186" spans="2:15" x14ac:dyDescent="0.3">
      <c r="B186" s="30">
        <v>42189</v>
      </c>
      <c r="C186" s="6" t="str">
        <f t="shared" si="10"/>
        <v>Saturday</v>
      </c>
      <c r="D186" s="6" t="str">
        <f t="shared" si="11"/>
        <v>July</v>
      </c>
      <c r="E186" s="6" t="str">
        <f t="shared" si="12"/>
        <v>2015</v>
      </c>
      <c r="F186" s="6">
        <f t="shared" si="13"/>
        <v>27</v>
      </c>
      <c r="G186" s="6" t="str">
        <f>VLOOKUP(B:B, _holidays!A:C, 2, FALSE)</f>
        <v>N</v>
      </c>
      <c r="H186" s="6" t="str">
        <f>VLOOKUP(B:B, _holidays!A:C, 3, FALSE)</f>
        <v>N</v>
      </c>
      <c r="I186" s="6">
        <v>7.3</v>
      </c>
      <c r="J186" s="6">
        <v>10.6</v>
      </c>
      <c r="K186" s="6">
        <v>2.8</v>
      </c>
      <c r="L186" s="6">
        <v>0</v>
      </c>
      <c r="M186" s="10">
        <v>130073.27</v>
      </c>
      <c r="N186" s="8">
        <v>29.127825269999999</v>
      </c>
      <c r="O186" s="8">
        <f t="shared" si="14"/>
        <v>3788751.4808575329</v>
      </c>
    </row>
    <row r="187" spans="2:15" x14ac:dyDescent="0.3">
      <c r="B187" s="30">
        <v>42190</v>
      </c>
      <c r="C187" s="6" t="str">
        <f t="shared" si="10"/>
        <v>Sunday</v>
      </c>
      <c r="D187" s="6" t="str">
        <f t="shared" si="11"/>
        <v>July</v>
      </c>
      <c r="E187" s="6" t="str">
        <f t="shared" si="12"/>
        <v>2015</v>
      </c>
      <c r="F187" s="6">
        <f t="shared" si="13"/>
        <v>28</v>
      </c>
      <c r="G187" s="6" t="str">
        <f>VLOOKUP(B:B, _holidays!A:C, 2, FALSE)</f>
        <v>N</v>
      </c>
      <c r="H187" s="6" t="str">
        <f>VLOOKUP(B:B, _holidays!A:C, 3, FALSE)</f>
        <v>N</v>
      </c>
      <c r="I187" s="6">
        <v>8.1999999999999993</v>
      </c>
      <c r="J187" s="6">
        <v>14.9</v>
      </c>
      <c r="K187" s="6">
        <v>8.1999999999999993</v>
      </c>
      <c r="L187" s="6">
        <v>2</v>
      </c>
      <c r="M187" s="10">
        <v>117312.925</v>
      </c>
      <c r="N187" s="8">
        <v>24.00328983</v>
      </c>
      <c r="O187" s="8">
        <f t="shared" si="14"/>
        <v>2815896.1395800528</v>
      </c>
    </row>
    <row r="188" spans="2:15" x14ac:dyDescent="0.3">
      <c r="B188" s="30">
        <v>42191</v>
      </c>
      <c r="C188" s="6" t="str">
        <f t="shared" si="10"/>
        <v>Monday</v>
      </c>
      <c r="D188" s="6" t="str">
        <f t="shared" si="11"/>
        <v>July</v>
      </c>
      <c r="E188" s="6" t="str">
        <f t="shared" si="12"/>
        <v>2015</v>
      </c>
      <c r="F188" s="6">
        <f t="shared" si="13"/>
        <v>28</v>
      </c>
      <c r="G188" s="6" t="str">
        <f>VLOOKUP(B:B, _holidays!A:C, 2, FALSE)</f>
        <v>N</v>
      </c>
      <c r="H188" s="6" t="str">
        <f>VLOOKUP(B:B, _holidays!A:C, 3, FALSE)</f>
        <v>N</v>
      </c>
      <c r="I188" s="6">
        <v>7.5</v>
      </c>
      <c r="J188" s="6">
        <v>11.5</v>
      </c>
      <c r="K188" s="6">
        <v>4.4000000000000004</v>
      </c>
      <c r="L188" s="6">
        <v>1.6</v>
      </c>
      <c r="M188" s="10">
        <v>143176.33499999999</v>
      </c>
      <c r="N188" s="8">
        <v>36.041788840000002</v>
      </c>
      <c r="O188" s="8">
        <f t="shared" si="14"/>
        <v>5160331.2329551019</v>
      </c>
    </row>
    <row r="189" spans="2:15" x14ac:dyDescent="0.3">
      <c r="B189" s="30">
        <v>42192</v>
      </c>
      <c r="C189" s="6" t="str">
        <f t="shared" si="10"/>
        <v>Tuesday</v>
      </c>
      <c r="D189" s="6" t="str">
        <f t="shared" si="11"/>
        <v>July</v>
      </c>
      <c r="E189" s="6" t="str">
        <f t="shared" si="12"/>
        <v>2015</v>
      </c>
      <c r="F189" s="6">
        <f t="shared" si="13"/>
        <v>28</v>
      </c>
      <c r="G189" s="6" t="str">
        <f>VLOOKUP(B:B, _holidays!A:C, 2, FALSE)</f>
        <v>N</v>
      </c>
      <c r="H189" s="6" t="str">
        <f>VLOOKUP(B:B, _holidays!A:C, 3, FALSE)</f>
        <v>N</v>
      </c>
      <c r="I189" s="6">
        <v>7.4</v>
      </c>
      <c r="J189" s="6">
        <v>14.2</v>
      </c>
      <c r="K189" s="6">
        <v>7</v>
      </c>
      <c r="L189" s="6">
        <v>2.2000000000000002</v>
      </c>
      <c r="M189" s="10">
        <v>143984.39000000001</v>
      </c>
      <c r="N189" s="8">
        <v>37.297517450000001</v>
      </c>
      <c r="O189" s="8">
        <f t="shared" si="14"/>
        <v>5370260.2985526063</v>
      </c>
    </row>
    <row r="190" spans="2:15" x14ac:dyDescent="0.3">
      <c r="B190" s="30">
        <v>42193</v>
      </c>
      <c r="C190" s="6" t="str">
        <f t="shared" si="10"/>
        <v>Wednesday</v>
      </c>
      <c r="D190" s="6" t="str">
        <f t="shared" si="11"/>
        <v>July</v>
      </c>
      <c r="E190" s="6" t="str">
        <f t="shared" si="12"/>
        <v>2015</v>
      </c>
      <c r="F190" s="6">
        <f t="shared" si="13"/>
        <v>28</v>
      </c>
      <c r="G190" s="6" t="str">
        <f>VLOOKUP(B:B, _holidays!A:C, 2, FALSE)</f>
        <v>N</v>
      </c>
      <c r="H190" s="6" t="str">
        <f>VLOOKUP(B:B, _holidays!A:C, 3, FALSE)</f>
        <v>N</v>
      </c>
      <c r="I190" s="6">
        <v>4.9000000000000004</v>
      </c>
      <c r="J190" s="6">
        <v>14.8</v>
      </c>
      <c r="K190" s="6">
        <v>8.5</v>
      </c>
      <c r="L190" s="6">
        <v>0.2</v>
      </c>
      <c r="M190" s="10">
        <v>141696.29500000001</v>
      </c>
      <c r="N190" s="8">
        <v>40.583806850000002</v>
      </c>
      <c r="O190" s="8">
        <f t="shared" si="14"/>
        <v>5750575.0676406212</v>
      </c>
    </row>
    <row r="191" spans="2:15" x14ac:dyDescent="0.3">
      <c r="B191" s="30">
        <v>42194</v>
      </c>
      <c r="C191" s="6" t="str">
        <f t="shared" si="10"/>
        <v>Thursday</v>
      </c>
      <c r="D191" s="6" t="str">
        <f t="shared" si="11"/>
        <v>July</v>
      </c>
      <c r="E191" s="6" t="str">
        <f t="shared" si="12"/>
        <v>2015</v>
      </c>
      <c r="F191" s="6">
        <f t="shared" si="13"/>
        <v>28</v>
      </c>
      <c r="G191" s="6" t="str">
        <f>VLOOKUP(B:B, _holidays!A:C, 2, FALSE)</f>
        <v>N</v>
      </c>
      <c r="H191" s="6" t="str">
        <f>VLOOKUP(B:B, _holidays!A:C, 3, FALSE)</f>
        <v>N</v>
      </c>
      <c r="I191" s="6">
        <v>6.5</v>
      </c>
      <c r="J191" s="6">
        <v>13.4</v>
      </c>
      <c r="K191" s="6">
        <v>3.5</v>
      </c>
      <c r="L191" s="6">
        <v>0</v>
      </c>
      <c r="M191" s="10">
        <v>141994.375</v>
      </c>
      <c r="N191" s="8">
        <v>38.517273539999998</v>
      </c>
      <c r="O191" s="8">
        <f t="shared" si="14"/>
        <v>5469236.1830163375</v>
      </c>
    </row>
    <row r="192" spans="2:15" x14ac:dyDescent="0.3">
      <c r="B192" s="30">
        <v>42195</v>
      </c>
      <c r="C192" s="6" t="str">
        <f t="shared" si="10"/>
        <v>Friday</v>
      </c>
      <c r="D192" s="6" t="str">
        <f t="shared" si="11"/>
        <v>July</v>
      </c>
      <c r="E192" s="6" t="str">
        <f t="shared" si="12"/>
        <v>2015</v>
      </c>
      <c r="F192" s="6">
        <f t="shared" si="13"/>
        <v>28</v>
      </c>
      <c r="G192" s="6" t="str">
        <f>VLOOKUP(B:B, _holidays!A:C, 2, FALSE)</f>
        <v>N</v>
      </c>
      <c r="H192" s="6" t="str">
        <f>VLOOKUP(B:B, _holidays!A:C, 3, FALSE)</f>
        <v>N</v>
      </c>
      <c r="I192" s="6">
        <v>7.6</v>
      </c>
      <c r="J192" s="6">
        <v>14.3</v>
      </c>
      <c r="K192" s="6">
        <v>5.8</v>
      </c>
      <c r="L192" s="6">
        <v>0</v>
      </c>
      <c r="M192" s="10">
        <v>136884.095</v>
      </c>
      <c r="N192" s="8">
        <v>32.288455370000001</v>
      </c>
      <c r="O192" s="8">
        <f t="shared" si="14"/>
        <v>4419775.9922703402</v>
      </c>
    </row>
    <row r="193" spans="2:15" x14ac:dyDescent="0.3">
      <c r="B193" s="30">
        <v>42196</v>
      </c>
      <c r="C193" s="6" t="str">
        <f t="shared" si="10"/>
        <v>Saturday</v>
      </c>
      <c r="D193" s="6" t="str">
        <f t="shared" si="11"/>
        <v>July</v>
      </c>
      <c r="E193" s="6" t="str">
        <f t="shared" si="12"/>
        <v>2015</v>
      </c>
      <c r="F193" s="6">
        <f t="shared" si="13"/>
        <v>28</v>
      </c>
      <c r="G193" s="6" t="str">
        <f>VLOOKUP(B:B, _holidays!A:C, 2, FALSE)</f>
        <v>N</v>
      </c>
      <c r="H193" s="6" t="str">
        <f>VLOOKUP(B:B, _holidays!A:C, 3, FALSE)</f>
        <v>N</v>
      </c>
      <c r="I193" s="6">
        <v>10.9</v>
      </c>
      <c r="J193" s="6">
        <v>13.1</v>
      </c>
      <c r="K193" s="6">
        <v>3.7</v>
      </c>
      <c r="L193" s="6">
        <v>0.2</v>
      </c>
      <c r="M193" s="10">
        <v>123971.705</v>
      </c>
      <c r="N193" s="8">
        <v>30.621819909999999</v>
      </c>
      <c r="O193" s="8">
        <f t="shared" si="14"/>
        <v>3796239.2244456466</v>
      </c>
    </row>
    <row r="194" spans="2:15" x14ac:dyDescent="0.3">
      <c r="B194" s="30">
        <v>42197</v>
      </c>
      <c r="C194" s="6" t="str">
        <f t="shared" ref="C194:C257" si="15">TEXT(B194,"dddd")</f>
        <v>Sunday</v>
      </c>
      <c r="D194" s="6" t="str">
        <f t="shared" ref="D194:D257" si="16">TEXT(B194,"mmmm")</f>
        <v>July</v>
      </c>
      <c r="E194" s="6" t="str">
        <f t="shared" ref="E194:E257" si="17">TEXT(B194,"yyyy")</f>
        <v>2015</v>
      </c>
      <c r="F194" s="6">
        <f t="shared" ref="F194:F257" si="18">WEEKNUM(B194,1)</f>
        <v>29</v>
      </c>
      <c r="G194" s="6" t="str">
        <f>VLOOKUP(B:B, _holidays!A:C, 2, FALSE)</f>
        <v>N</v>
      </c>
      <c r="H194" s="6" t="str">
        <f>VLOOKUP(B:B, _holidays!A:C, 3, FALSE)</f>
        <v>N</v>
      </c>
      <c r="I194" s="6">
        <v>3.4</v>
      </c>
      <c r="J194" s="6">
        <v>12.3</v>
      </c>
      <c r="K194" s="6">
        <v>2.9</v>
      </c>
      <c r="L194" s="6">
        <v>1.6</v>
      </c>
      <c r="M194" s="10">
        <v>124790.69500000001</v>
      </c>
      <c r="N194" s="8">
        <v>33.152119050000003</v>
      </c>
      <c r="O194" s="8">
        <f t="shared" ref="O194:O257" si="19">M194*N194</f>
        <v>4137075.9769722405</v>
      </c>
    </row>
    <row r="195" spans="2:15" x14ac:dyDescent="0.3">
      <c r="B195" s="30">
        <v>42198</v>
      </c>
      <c r="C195" s="6" t="str">
        <f t="shared" si="15"/>
        <v>Monday</v>
      </c>
      <c r="D195" s="6" t="str">
        <f t="shared" si="16"/>
        <v>July</v>
      </c>
      <c r="E195" s="6" t="str">
        <f t="shared" si="17"/>
        <v>2015</v>
      </c>
      <c r="F195" s="6">
        <f t="shared" si="18"/>
        <v>29</v>
      </c>
      <c r="G195" s="6" t="str">
        <f>VLOOKUP(B:B, _holidays!A:C, 2, FALSE)</f>
        <v>N</v>
      </c>
      <c r="H195" s="6" t="str">
        <f>VLOOKUP(B:B, _holidays!A:C, 3, FALSE)</f>
        <v>N</v>
      </c>
      <c r="I195" s="6">
        <v>6.1</v>
      </c>
      <c r="J195" s="6">
        <v>12.7</v>
      </c>
      <c r="K195" s="6">
        <v>4.2</v>
      </c>
      <c r="L195" s="6">
        <v>28.4</v>
      </c>
      <c r="M195" s="10">
        <v>138680.33499999999</v>
      </c>
      <c r="N195" s="8">
        <v>47.526301529999998</v>
      </c>
      <c r="O195" s="8">
        <f t="shared" si="19"/>
        <v>6590963.4174914118</v>
      </c>
    </row>
    <row r="196" spans="2:15" x14ac:dyDescent="0.3">
      <c r="B196" s="30">
        <v>42199</v>
      </c>
      <c r="C196" s="6" t="str">
        <f t="shared" si="15"/>
        <v>Tuesday</v>
      </c>
      <c r="D196" s="6" t="str">
        <f t="shared" si="16"/>
        <v>July</v>
      </c>
      <c r="E196" s="6" t="str">
        <f t="shared" si="17"/>
        <v>2015</v>
      </c>
      <c r="F196" s="6">
        <f t="shared" si="18"/>
        <v>29</v>
      </c>
      <c r="G196" s="6" t="str">
        <f>VLOOKUP(B:B, _holidays!A:C, 2, FALSE)</f>
        <v>Y</v>
      </c>
      <c r="H196" s="6" t="str">
        <f>VLOOKUP(B:B, _holidays!A:C, 3, FALSE)</f>
        <v>N</v>
      </c>
      <c r="I196" s="6">
        <v>8.1</v>
      </c>
      <c r="J196" s="6">
        <v>9.8000000000000007</v>
      </c>
      <c r="K196" s="6">
        <v>4.8</v>
      </c>
      <c r="L196" s="6">
        <v>3.8</v>
      </c>
      <c r="M196" s="10">
        <v>150671.10500000001</v>
      </c>
      <c r="N196" s="8">
        <v>45.25558281</v>
      </c>
      <c r="O196" s="8">
        <f t="shared" si="19"/>
        <v>6818708.6694017053</v>
      </c>
    </row>
    <row r="197" spans="2:15" x14ac:dyDescent="0.3">
      <c r="B197" s="30">
        <v>42200</v>
      </c>
      <c r="C197" s="6" t="str">
        <f t="shared" si="15"/>
        <v>Wednesday</v>
      </c>
      <c r="D197" s="6" t="str">
        <f t="shared" si="16"/>
        <v>July</v>
      </c>
      <c r="E197" s="6" t="str">
        <f t="shared" si="17"/>
        <v>2015</v>
      </c>
      <c r="F197" s="6">
        <f t="shared" si="18"/>
        <v>29</v>
      </c>
      <c r="G197" s="6" t="str">
        <f>VLOOKUP(B:B, _holidays!A:C, 2, FALSE)</f>
        <v>Y</v>
      </c>
      <c r="H197" s="6" t="str">
        <f>VLOOKUP(B:B, _holidays!A:C, 3, FALSE)</f>
        <v>N</v>
      </c>
      <c r="I197" s="6">
        <v>5.8</v>
      </c>
      <c r="J197" s="6">
        <v>10.5</v>
      </c>
      <c r="K197" s="6">
        <v>7.4</v>
      </c>
      <c r="L197" s="6">
        <v>3.6</v>
      </c>
      <c r="M197" s="10">
        <v>151270.54</v>
      </c>
      <c r="N197" s="8">
        <v>50.497418199999998</v>
      </c>
      <c r="O197" s="8">
        <f t="shared" si="19"/>
        <v>7638771.7197198281</v>
      </c>
    </row>
    <row r="198" spans="2:15" x14ac:dyDescent="0.3">
      <c r="B198" s="30">
        <v>42201</v>
      </c>
      <c r="C198" s="6" t="str">
        <f t="shared" si="15"/>
        <v>Thursday</v>
      </c>
      <c r="D198" s="6" t="str">
        <f t="shared" si="16"/>
        <v>July</v>
      </c>
      <c r="E198" s="6" t="str">
        <f t="shared" si="17"/>
        <v>2015</v>
      </c>
      <c r="F198" s="6">
        <f t="shared" si="18"/>
        <v>29</v>
      </c>
      <c r="G198" s="6" t="str">
        <f>VLOOKUP(B:B, _holidays!A:C, 2, FALSE)</f>
        <v>Y</v>
      </c>
      <c r="H198" s="6" t="str">
        <f>VLOOKUP(B:B, _holidays!A:C, 3, FALSE)</f>
        <v>N</v>
      </c>
      <c r="I198" s="6">
        <v>6.6</v>
      </c>
      <c r="J198" s="6">
        <v>12.3</v>
      </c>
      <c r="K198" s="6">
        <v>8.1</v>
      </c>
      <c r="L198" s="6">
        <v>0.2</v>
      </c>
      <c r="M198" s="10">
        <v>144797.98000000001</v>
      </c>
      <c r="N198" s="8">
        <v>40.471707639999998</v>
      </c>
      <c r="O198" s="8">
        <f t="shared" si="19"/>
        <v>5860221.5134225674</v>
      </c>
    </row>
    <row r="199" spans="2:15" x14ac:dyDescent="0.3">
      <c r="B199" s="30">
        <v>42202</v>
      </c>
      <c r="C199" s="6" t="str">
        <f t="shared" si="15"/>
        <v>Friday</v>
      </c>
      <c r="D199" s="6" t="str">
        <f t="shared" si="16"/>
        <v>July</v>
      </c>
      <c r="E199" s="6" t="str">
        <f t="shared" si="17"/>
        <v>2015</v>
      </c>
      <c r="F199" s="6">
        <f t="shared" si="18"/>
        <v>29</v>
      </c>
      <c r="G199" s="6" t="str">
        <f>VLOOKUP(B:B, _holidays!A:C, 2, FALSE)</f>
        <v>Y</v>
      </c>
      <c r="H199" s="6" t="str">
        <f>VLOOKUP(B:B, _holidays!A:C, 3, FALSE)</f>
        <v>N</v>
      </c>
      <c r="I199" s="6">
        <v>7.3</v>
      </c>
      <c r="J199" s="6">
        <v>12.3</v>
      </c>
      <c r="K199" s="6">
        <v>6.5</v>
      </c>
      <c r="L199" s="6">
        <v>2.4</v>
      </c>
      <c r="M199" s="10">
        <v>142965.48000000001</v>
      </c>
      <c r="N199" s="8">
        <v>49.218506959999999</v>
      </c>
      <c r="O199" s="8">
        <f t="shared" si="19"/>
        <v>7036547.4724197416</v>
      </c>
    </row>
    <row r="200" spans="2:15" x14ac:dyDescent="0.3">
      <c r="B200" s="30">
        <v>42203</v>
      </c>
      <c r="C200" s="6" t="str">
        <f t="shared" si="15"/>
        <v>Saturday</v>
      </c>
      <c r="D200" s="6" t="str">
        <f t="shared" si="16"/>
        <v>July</v>
      </c>
      <c r="E200" s="6" t="str">
        <f t="shared" si="17"/>
        <v>2015</v>
      </c>
      <c r="F200" s="6">
        <f t="shared" si="18"/>
        <v>29</v>
      </c>
      <c r="G200" s="6" t="str">
        <f>VLOOKUP(B:B, _holidays!A:C, 2, FALSE)</f>
        <v>Y</v>
      </c>
      <c r="H200" s="6" t="str">
        <f>VLOOKUP(B:B, _holidays!A:C, 3, FALSE)</f>
        <v>N</v>
      </c>
      <c r="I200" s="6">
        <v>6.1</v>
      </c>
      <c r="J200" s="6">
        <v>11.5</v>
      </c>
      <c r="K200" s="6">
        <v>9.5</v>
      </c>
      <c r="L200" s="6">
        <v>0.4</v>
      </c>
      <c r="M200" s="10">
        <v>130187.44500000001</v>
      </c>
      <c r="N200" s="8">
        <v>44.097767079999997</v>
      </c>
      <c r="O200" s="8">
        <f t="shared" si="19"/>
        <v>5740975.6263503106</v>
      </c>
    </row>
    <row r="201" spans="2:15" x14ac:dyDescent="0.3">
      <c r="B201" s="30">
        <v>42204</v>
      </c>
      <c r="C201" s="6" t="str">
        <f t="shared" si="15"/>
        <v>Sunday</v>
      </c>
      <c r="D201" s="6" t="str">
        <f t="shared" si="16"/>
        <v>July</v>
      </c>
      <c r="E201" s="6" t="str">
        <f t="shared" si="17"/>
        <v>2015</v>
      </c>
      <c r="F201" s="6">
        <f t="shared" si="18"/>
        <v>30</v>
      </c>
      <c r="G201" s="6" t="str">
        <f>VLOOKUP(B:B, _holidays!A:C, 2, FALSE)</f>
        <v>Y</v>
      </c>
      <c r="H201" s="6" t="str">
        <f>VLOOKUP(B:B, _holidays!A:C, 3, FALSE)</f>
        <v>N</v>
      </c>
      <c r="I201" s="6">
        <v>0.6</v>
      </c>
      <c r="J201" s="6">
        <v>12.1</v>
      </c>
      <c r="K201" s="6">
        <v>9.6999999999999993</v>
      </c>
      <c r="L201" s="6">
        <v>0</v>
      </c>
      <c r="M201" s="10">
        <v>131141.35500000001</v>
      </c>
      <c r="N201" s="8">
        <v>43.573422479999998</v>
      </c>
      <c r="O201" s="8">
        <f t="shared" si="19"/>
        <v>5714277.6660146601</v>
      </c>
    </row>
    <row r="202" spans="2:15" x14ac:dyDescent="0.3">
      <c r="B202" s="30">
        <v>42205</v>
      </c>
      <c r="C202" s="6" t="str">
        <f t="shared" si="15"/>
        <v>Monday</v>
      </c>
      <c r="D202" s="6" t="str">
        <f t="shared" si="16"/>
        <v>July</v>
      </c>
      <c r="E202" s="6" t="str">
        <f t="shared" si="17"/>
        <v>2015</v>
      </c>
      <c r="F202" s="6">
        <f t="shared" si="18"/>
        <v>30</v>
      </c>
      <c r="G202" s="6" t="str">
        <f>VLOOKUP(B:B, _holidays!A:C, 2, FALSE)</f>
        <v>Y</v>
      </c>
      <c r="H202" s="6" t="str">
        <f>VLOOKUP(B:B, _holidays!A:C, 3, FALSE)</f>
        <v>N</v>
      </c>
      <c r="I202" s="6">
        <v>1.8</v>
      </c>
      <c r="J202" s="6">
        <v>14.7</v>
      </c>
      <c r="K202" s="6">
        <v>9.6999999999999993</v>
      </c>
      <c r="L202" s="6">
        <v>0</v>
      </c>
      <c r="M202" s="10">
        <v>146154.37</v>
      </c>
      <c r="N202" s="8">
        <v>41.79671269</v>
      </c>
      <c r="O202" s="8">
        <f t="shared" si="19"/>
        <v>6108772.2112779552</v>
      </c>
    </row>
    <row r="203" spans="2:15" x14ac:dyDescent="0.3">
      <c r="B203" s="30">
        <v>42206</v>
      </c>
      <c r="C203" s="6" t="str">
        <f t="shared" si="15"/>
        <v>Tuesday</v>
      </c>
      <c r="D203" s="6" t="str">
        <f t="shared" si="16"/>
        <v>July</v>
      </c>
      <c r="E203" s="6" t="str">
        <f t="shared" si="17"/>
        <v>2015</v>
      </c>
      <c r="F203" s="6">
        <f t="shared" si="18"/>
        <v>30</v>
      </c>
      <c r="G203" s="6" t="str">
        <f>VLOOKUP(B:B, _holidays!A:C, 2, FALSE)</f>
        <v>Y</v>
      </c>
      <c r="H203" s="6" t="str">
        <f>VLOOKUP(B:B, _holidays!A:C, 3, FALSE)</f>
        <v>N</v>
      </c>
      <c r="I203" s="6">
        <v>4.2</v>
      </c>
      <c r="J203" s="6">
        <v>17</v>
      </c>
      <c r="K203" s="6">
        <v>8.6</v>
      </c>
      <c r="L203" s="6">
        <v>0</v>
      </c>
      <c r="M203" s="10">
        <v>138931.81</v>
      </c>
      <c r="N203" s="8">
        <v>28.895489680000001</v>
      </c>
      <c r="O203" s="8">
        <f t="shared" si="19"/>
        <v>4014502.682078721</v>
      </c>
    </row>
    <row r="204" spans="2:15" x14ac:dyDescent="0.3">
      <c r="B204" s="30">
        <v>42207</v>
      </c>
      <c r="C204" s="6" t="str">
        <f t="shared" si="15"/>
        <v>Wednesday</v>
      </c>
      <c r="D204" s="6" t="str">
        <f t="shared" si="16"/>
        <v>July</v>
      </c>
      <c r="E204" s="6" t="str">
        <f t="shared" si="17"/>
        <v>2015</v>
      </c>
      <c r="F204" s="6">
        <f t="shared" si="18"/>
        <v>30</v>
      </c>
      <c r="G204" s="6" t="str">
        <f>VLOOKUP(B:B, _holidays!A:C, 2, FALSE)</f>
        <v>Y</v>
      </c>
      <c r="H204" s="6" t="str">
        <f>VLOOKUP(B:B, _holidays!A:C, 3, FALSE)</f>
        <v>N</v>
      </c>
      <c r="I204" s="6">
        <v>11.4</v>
      </c>
      <c r="J204" s="6">
        <v>16.600000000000001</v>
      </c>
      <c r="K204" s="6">
        <v>6</v>
      </c>
      <c r="L204" s="6">
        <v>1.6</v>
      </c>
      <c r="M204" s="10">
        <v>138418.83499999999</v>
      </c>
      <c r="N204" s="8">
        <v>33.707277519999998</v>
      </c>
      <c r="O204" s="8">
        <f t="shared" si="19"/>
        <v>4665722.0853400882</v>
      </c>
    </row>
    <row r="205" spans="2:15" x14ac:dyDescent="0.3">
      <c r="B205" s="30">
        <v>42208</v>
      </c>
      <c r="C205" s="6" t="str">
        <f t="shared" si="15"/>
        <v>Thursday</v>
      </c>
      <c r="D205" s="6" t="str">
        <f t="shared" si="16"/>
        <v>July</v>
      </c>
      <c r="E205" s="6" t="str">
        <f t="shared" si="17"/>
        <v>2015</v>
      </c>
      <c r="F205" s="6">
        <f t="shared" si="18"/>
        <v>30</v>
      </c>
      <c r="G205" s="6" t="str">
        <f>VLOOKUP(B:B, _holidays!A:C, 2, FALSE)</f>
        <v>Y</v>
      </c>
      <c r="H205" s="6" t="str">
        <f>VLOOKUP(B:B, _holidays!A:C, 3, FALSE)</f>
        <v>N</v>
      </c>
      <c r="I205" s="6">
        <v>5.0999999999999996</v>
      </c>
      <c r="J205" s="6">
        <v>16.100000000000001</v>
      </c>
      <c r="K205" s="6">
        <v>9.5</v>
      </c>
      <c r="L205" s="6">
        <v>0</v>
      </c>
      <c r="M205" s="10">
        <v>142316.29500000001</v>
      </c>
      <c r="N205" s="8">
        <v>33.975184839999997</v>
      </c>
      <c r="O205" s="8">
        <f t="shared" si="19"/>
        <v>4835222.428368968</v>
      </c>
    </row>
    <row r="206" spans="2:15" x14ac:dyDescent="0.3">
      <c r="B206" s="30">
        <v>42209</v>
      </c>
      <c r="C206" s="6" t="str">
        <f t="shared" si="15"/>
        <v>Friday</v>
      </c>
      <c r="D206" s="6" t="str">
        <f t="shared" si="16"/>
        <v>July</v>
      </c>
      <c r="E206" s="6" t="str">
        <f t="shared" si="17"/>
        <v>2015</v>
      </c>
      <c r="F206" s="6">
        <f t="shared" si="18"/>
        <v>30</v>
      </c>
      <c r="G206" s="6" t="str">
        <f>VLOOKUP(B:B, _holidays!A:C, 2, FALSE)</f>
        <v>Y</v>
      </c>
      <c r="H206" s="6" t="str">
        <f>VLOOKUP(B:B, _holidays!A:C, 3, FALSE)</f>
        <v>N</v>
      </c>
      <c r="I206" s="6">
        <v>7.6</v>
      </c>
      <c r="J206" s="6">
        <v>15</v>
      </c>
      <c r="K206" s="6">
        <v>4.4000000000000004</v>
      </c>
      <c r="L206" s="6">
        <v>1.2</v>
      </c>
      <c r="M206" s="10">
        <v>136837.155</v>
      </c>
      <c r="N206" s="8">
        <v>27.669824500000001</v>
      </c>
      <c r="O206" s="8">
        <f t="shared" si="19"/>
        <v>3786260.0639292975</v>
      </c>
    </row>
    <row r="207" spans="2:15" x14ac:dyDescent="0.3">
      <c r="B207" s="30">
        <v>42210</v>
      </c>
      <c r="C207" s="6" t="str">
        <f t="shared" si="15"/>
        <v>Saturday</v>
      </c>
      <c r="D207" s="6" t="str">
        <f t="shared" si="16"/>
        <v>July</v>
      </c>
      <c r="E207" s="6" t="str">
        <f t="shared" si="17"/>
        <v>2015</v>
      </c>
      <c r="F207" s="6">
        <f t="shared" si="18"/>
        <v>30</v>
      </c>
      <c r="G207" s="6" t="str">
        <f>VLOOKUP(B:B, _holidays!A:C, 2, FALSE)</f>
        <v>Y</v>
      </c>
      <c r="H207" s="6" t="str">
        <f>VLOOKUP(B:B, _holidays!A:C, 3, FALSE)</f>
        <v>N</v>
      </c>
      <c r="I207" s="6">
        <v>9.4</v>
      </c>
      <c r="J207" s="6">
        <v>13.3</v>
      </c>
      <c r="K207" s="6">
        <v>7.7</v>
      </c>
      <c r="L207" s="6">
        <v>0.8</v>
      </c>
      <c r="M207" s="10">
        <v>121021.425</v>
      </c>
      <c r="N207" s="8">
        <v>22.239188500000001</v>
      </c>
      <c r="O207" s="8">
        <f t="shared" si="19"/>
        <v>2691418.2831136128</v>
      </c>
    </row>
    <row r="208" spans="2:15" x14ac:dyDescent="0.3">
      <c r="B208" s="30">
        <v>42211</v>
      </c>
      <c r="C208" s="6" t="str">
        <f t="shared" si="15"/>
        <v>Sunday</v>
      </c>
      <c r="D208" s="6" t="str">
        <f t="shared" si="16"/>
        <v>July</v>
      </c>
      <c r="E208" s="6" t="str">
        <f t="shared" si="17"/>
        <v>2015</v>
      </c>
      <c r="F208" s="6">
        <f t="shared" si="18"/>
        <v>31</v>
      </c>
      <c r="G208" s="6" t="str">
        <f>VLOOKUP(B:B, _holidays!A:C, 2, FALSE)</f>
        <v>Y</v>
      </c>
      <c r="H208" s="6" t="str">
        <f>VLOOKUP(B:B, _holidays!A:C, 3, FALSE)</f>
        <v>N</v>
      </c>
      <c r="I208" s="6">
        <v>8.1</v>
      </c>
      <c r="J208" s="6">
        <v>11.6</v>
      </c>
      <c r="K208" s="6">
        <v>8.5</v>
      </c>
      <c r="L208" s="6">
        <v>3.2</v>
      </c>
      <c r="M208" s="10">
        <v>120396.735</v>
      </c>
      <c r="N208" s="8">
        <v>22.384246220000001</v>
      </c>
      <c r="O208" s="8">
        <f t="shared" si="19"/>
        <v>2694990.160324092</v>
      </c>
    </row>
    <row r="209" spans="2:15" x14ac:dyDescent="0.3">
      <c r="B209" s="30">
        <v>42212</v>
      </c>
      <c r="C209" s="6" t="str">
        <f t="shared" si="15"/>
        <v>Monday</v>
      </c>
      <c r="D209" s="6" t="str">
        <f t="shared" si="16"/>
        <v>July</v>
      </c>
      <c r="E209" s="6" t="str">
        <f t="shared" si="17"/>
        <v>2015</v>
      </c>
      <c r="F209" s="6">
        <f t="shared" si="18"/>
        <v>31</v>
      </c>
      <c r="G209" s="6" t="str">
        <f>VLOOKUP(B:B, _holidays!A:C, 2, FALSE)</f>
        <v>Y</v>
      </c>
      <c r="H209" s="6" t="str">
        <f>VLOOKUP(B:B, _holidays!A:C, 3, FALSE)</f>
        <v>N</v>
      </c>
      <c r="I209" s="6">
        <v>6.2</v>
      </c>
      <c r="J209" s="6">
        <v>13.9</v>
      </c>
      <c r="K209" s="6">
        <v>9.6</v>
      </c>
      <c r="L209" s="6">
        <v>0.8</v>
      </c>
      <c r="M209" s="10">
        <v>142470.43</v>
      </c>
      <c r="N209" s="8">
        <v>35.176217450000003</v>
      </c>
      <c r="O209" s="8">
        <f t="shared" si="19"/>
        <v>5011570.8258750038</v>
      </c>
    </row>
    <row r="210" spans="2:15" x14ac:dyDescent="0.3">
      <c r="B210" s="30">
        <v>42213</v>
      </c>
      <c r="C210" s="6" t="str">
        <f t="shared" si="15"/>
        <v>Tuesday</v>
      </c>
      <c r="D210" s="6" t="str">
        <f t="shared" si="16"/>
        <v>July</v>
      </c>
      <c r="E210" s="6" t="str">
        <f t="shared" si="17"/>
        <v>2015</v>
      </c>
      <c r="F210" s="6">
        <f t="shared" si="18"/>
        <v>31</v>
      </c>
      <c r="G210" s="6" t="str">
        <f>VLOOKUP(B:B, _holidays!A:C, 2, FALSE)</f>
        <v>Y</v>
      </c>
      <c r="H210" s="6" t="str">
        <f>VLOOKUP(B:B, _holidays!A:C, 3, FALSE)</f>
        <v>N</v>
      </c>
      <c r="I210" s="6">
        <v>7.9</v>
      </c>
      <c r="J210" s="6">
        <v>14.4</v>
      </c>
      <c r="K210" s="6">
        <v>10.199999999999999</v>
      </c>
      <c r="L210" s="6">
        <v>0</v>
      </c>
      <c r="M210" s="10">
        <v>144008.37</v>
      </c>
      <c r="N210" s="8">
        <v>40.752987930000003</v>
      </c>
      <c r="O210" s="8">
        <f t="shared" si="19"/>
        <v>5868771.3644289747</v>
      </c>
    </row>
    <row r="211" spans="2:15" x14ac:dyDescent="0.3">
      <c r="B211" s="30">
        <v>42214</v>
      </c>
      <c r="C211" s="6" t="str">
        <f t="shared" si="15"/>
        <v>Wednesday</v>
      </c>
      <c r="D211" s="6" t="str">
        <f t="shared" si="16"/>
        <v>July</v>
      </c>
      <c r="E211" s="6" t="str">
        <f t="shared" si="17"/>
        <v>2015</v>
      </c>
      <c r="F211" s="6">
        <f t="shared" si="18"/>
        <v>31</v>
      </c>
      <c r="G211" s="6" t="str">
        <f>VLOOKUP(B:B, _holidays!A:C, 2, FALSE)</f>
        <v>Y</v>
      </c>
      <c r="H211" s="6" t="str">
        <f>VLOOKUP(B:B, _holidays!A:C, 3, FALSE)</f>
        <v>N</v>
      </c>
      <c r="I211" s="6">
        <v>8.4</v>
      </c>
      <c r="J211" s="6">
        <v>14</v>
      </c>
      <c r="K211" s="6">
        <v>9</v>
      </c>
      <c r="L211" s="6">
        <v>0</v>
      </c>
      <c r="M211" s="10">
        <v>142637.76000000001</v>
      </c>
      <c r="N211" s="8">
        <v>37.23752124</v>
      </c>
      <c r="O211" s="8">
        <f t="shared" si="19"/>
        <v>5311476.6176260225</v>
      </c>
    </row>
    <row r="212" spans="2:15" x14ac:dyDescent="0.3">
      <c r="B212" s="30">
        <v>42215</v>
      </c>
      <c r="C212" s="6" t="str">
        <f t="shared" si="15"/>
        <v>Thursday</v>
      </c>
      <c r="D212" s="6" t="str">
        <f t="shared" si="16"/>
        <v>July</v>
      </c>
      <c r="E212" s="6" t="str">
        <f t="shared" si="17"/>
        <v>2015</v>
      </c>
      <c r="F212" s="6">
        <f t="shared" si="18"/>
        <v>31</v>
      </c>
      <c r="G212" s="6" t="str">
        <f>VLOOKUP(B:B, _holidays!A:C, 2, FALSE)</f>
        <v>Y</v>
      </c>
      <c r="H212" s="6" t="str">
        <f>VLOOKUP(B:B, _holidays!A:C, 3, FALSE)</f>
        <v>N</v>
      </c>
      <c r="I212" s="6">
        <v>8.6</v>
      </c>
      <c r="J212" s="6">
        <v>12.3</v>
      </c>
      <c r="K212" s="6">
        <v>4.5</v>
      </c>
      <c r="L212" s="6">
        <v>0</v>
      </c>
      <c r="M212" s="10">
        <v>143544.10999999999</v>
      </c>
      <c r="N212" s="8">
        <v>29.122837359999998</v>
      </c>
      <c r="O212" s="8">
        <f t="shared" si="19"/>
        <v>4180411.7695159488</v>
      </c>
    </row>
    <row r="213" spans="2:15" x14ac:dyDescent="0.3">
      <c r="B213" s="30">
        <v>42216</v>
      </c>
      <c r="C213" s="6" t="str">
        <f t="shared" si="15"/>
        <v>Friday</v>
      </c>
      <c r="D213" s="6" t="str">
        <f t="shared" si="16"/>
        <v>July</v>
      </c>
      <c r="E213" s="6" t="str">
        <f t="shared" si="17"/>
        <v>2015</v>
      </c>
      <c r="F213" s="6">
        <f t="shared" si="18"/>
        <v>31</v>
      </c>
      <c r="G213" s="6" t="str">
        <f>VLOOKUP(B:B, _holidays!A:C, 2, FALSE)</f>
        <v>Y</v>
      </c>
      <c r="H213" s="6" t="str">
        <f>VLOOKUP(B:B, _holidays!A:C, 3, FALSE)</f>
        <v>N</v>
      </c>
      <c r="I213" s="6">
        <v>4.0999999999999996</v>
      </c>
      <c r="J213" s="6">
        <v>14</v>
      </c>
      <c r="K213" s="6">
        <v>10.8</v>
      </c>
      <c r="L213" s="6">
        <v>0.6</v>
      </c>
      <c r="M213" s="10">
        <v>139584.95499999999</v>
      </c>
      <c r="N213" s="8">
        <v>35.059771089999998</v>
      </c>
      <c r="O213" s="8">
        <f t="shared" si="19"/>
        <v>4893816.5699079502</v>
      </c>
    </row>
    <row r="214" spans="2:15" x14ac:dyDescent="0.3">
      <c r="B214" s="30">
        <v>42217</v>
      </c>
      <c r="C214" s="6" t="str">
        <f t="shared" si="15"/>
        <v>Saturday</v>
      </c>
      <c r="D214" s="6" t="str">
        <f t="shared" si="16"/>
        <v>August</v>
      </c>
      <c r="E214" s="6" t="str">
        <f t="shared" si="17"/>
        <v>2015</v>
      </c>
      <c r="F214" s="6">
        <f t="shared" si="18"/>
        <v>31</v>
      </c>
      <c r="G214" s="6" t="str">
        <f>VLOOKUP(B:B, _holidays!A:C, 2, FALSE)</f>
        <v>Y</v>
      </c>
      <c r="H214" s="6" t="str">
        <f>VLOOKUP(B:B, _holidays!A:C, 3, FALSE)</f>
        <v>N</v>
      </c>
      <c r="I214" s="6">
        <v>6.5</v>
      </c>
      <c r="J214" s="6">
        <v>11.4</v>
      </c>
      <c r="K214" s="6">
        <v>4.2</v>
      </c>
      <c r="L214" s="6">
        <v>0.2</v>
      </c>
      <c r="M214" s="10">
        <v>125032.57</v>
      </c>
      <c r="N214" s="8">
        <v>29.880139589999999</v>
      </c>
      <c r="O214" s="8">
        <f t="shared" si="19"/>
        <v>3735990.6448964463</v>
      </c>
    </row>
    <row r="215" spans="2:15" x14ac:dyDescent="0.3">
      <c r="B215" s="30">
        <v>42218</v>
      </c>
      <c r="C215" s="6" t="str">
        <f t="shared" si="15"/>
        <v>Sunday</v>
      </c>
      <c r="D215" s="6" t="str">
        <f t="shared" si="16"/>
        <v>August</v>
      </c>
      <c r="E215" s="6" t="str">
        <f t="shared" si="17"/>
        <v>2015</v>
      </c>
      <c r="F215" s="6">
        <f t="shared" si="18"/>
        <v>32</v>
      </c>
      <c r="G215" s="6" t="str">
        <f>VLOOKUP(B:B, _holidays!A:C, 2, FALSE)</f>
        <v>Y</v>
      </c>
      <c r="H215" s="6" t="str">
        <f>VLOOKUP(B:B, _holidays!A:C, 3, FALSE)</f>
        <v>N</v>
      </c>
      <c r="I215" s="6">
        <v>7.8</v>
      </c>
      <c r="J215" s="6">
        <v>14.9</v>
      </c>
      <c r="K215" s="6">
        <v>8.3000000000000007</v>
      </c>
      <c r="L215" s="6">
        <v>0</v>
      </c>
      <c r="M215" s="10">
        <v>117638.065</v>
      </c>
      <c r="N215" s="8">
        <v>23.37418658</v>
      </c>
      <c r="O215" s="8">
        <f t="shared" si="19"/>
        <v>2749694.0802201675</v>
      </c>
    </row>
    <row r="216" spans="2:15" x14ac:dyDescent="0.3">
      <c r="B216" s="30">
        <v>42219</v>
      </c>
      <c r="C216" s="6" t="str">
        <f t="shared" si="15"/>
        <v>Monday</v>
      </c>
      <c r="D216" s="6" t="str">
        <f t="shared" si="16"/>
        <v>August</v>
      </c>
      <c r="E216" s="6" t="str">
        <f t="shared" si="17"/>
        <v>2015</v>
      </c>
      <c r="F216" s="6">
        <f t="shared" si="18"/>
        <v>32</v>
      </c>
      <c r="G216" s="6" t="str">
        <f>VLOOKUP(B:B, _holidays!A:C, 2, FALSE)</f>
        <v>Y</v>
      </c>
      <c r="H216" s="6" t="str">
        <f>VLOOKUP(B:B, _holidays!A:C, 3, FALSE)</f>
        <v>N</v>
      </c>
      <c r="I216" s="6">
        <v>7.3</v>
      </c>
      <c r="J216" s="6">
        <v>10.8</v>
      </c>
      <c r="K216" s="6">
        <v>9.4</v>
      </c>
      <c r="L216" s="6">
        <v>6.4</v>
      </c>
      <c r="M216" s="10">
        <v>141451.72500000001</v>
      </c>
      <c r="N216" s="8">
        <v>38.127978149999997</v>
      </c>
      <c r="O216" s="8">
        <f t="shared" si="19"/>
        <v>5393268.2800798081</v>
      </c>
    </row>
    <row r="217" spans="2:15" x14ac:dyDescent="0.3">
      <c r="B217" s="30">
        <v>42220</v>
      </c>
      <c r="C217" s="6" t="str">
        <f t="shared" si="15"/>
        <v>Tuesday</v>
      </c>
      <c r="D217" s="6" t="str">
        <f t="shared" si="16"/>
        <v>August</v>
      </c>
      <c r="E217" s="6" t="str">
        <f t="shared" si="17"/>
        <v>2015</v>
      </c>
      <c r="F217" s="6">
        <f t="shared" si="18"/>
        <v>32</v>
      </c>
      <c r="G217" s="6" t="str">
        <f>VLOOKUP(B:B, _holidays!A:C, 2, FALSE)</f>
        <v>Y</v>
      </c>
      <c r="H217" s="6" t="str">
        <f>VLOOKUP(B:B, _holidays!A:C, 3, FALSE)</f>
        <v>N</v>
      </c>
      <c r="I217" s="6">
        <v>3.5</v>
      </c>
      <c r="J217" s="6">
        <v>11.3</v>
      </c>
      <c r="K217" s="6">
        <v>7.1</v>
      </c>
      <c r="L217" s="6">
        <v>0</v>
      </c>
      <c r="M217" s="10">
        <v>147550.185</v>
      </c>
      <c r="N217" s="8">
        <v>44.673336380000002</v>
      </c>
      <c r="O217" s="8">
        <f t="shared" si="19"/>
        <v>6591559.0474362308</v>
      </c>
    </row>
    <row r="218" spans="2:15" x14ac:dyDescent="0.3">
      <c r="B218" s="30">
        <v>42221</v>
      </c>
      <c r="C218" s="6" t="str">
        <f t="shared" si="15"/>
        <v>Wednesday</v>
      </c>
      <c r="D218" s="6" t="str">
        <f t="shared" si="16"/>
        <v>August</v>
      </c>
      <c r="E218" s="6" t="str">
        <f t="shared" si="17"/>
        <v>2015</v>
      </c>
      <c r="F218" s="6">
        <f t="shared" si="18"/>
        <v>32</v>
      </c>
      <c r="G218" s="6" t="str">
        <f>VLOOKUP(B:B, _holidays!A:C, 2, FALSE)</f>
        <v>Y</v>
      </c>
      <c r="H218" s="6" t="str">
        <f>VLOOKUP(B:B, _holidays!A:C, 3, FALSE)</f>
        <v>N</v>
      </c>
      <c r="I218" s="6">
        <v>6.6</v>
      </c>
      <c r="J218" s="6">
        <v>10.8</v>
      </c>
      <c r="K218" s="6">
        <v>8</v>
      </c>
      <c r="L218" s="6">
        <v>1</v>
      </c>
      <c r="M218" s="10">
        <v>142325.99</v>
      </c>
      <c r="N218" s="8">
        <v>42.5957224</v>
      </c>
      <c r="O218" s="8">
        <f t="shared" si="19"/>
        <v>6062478.3603451755</v>
      </c>
    </row>
    <row r="219" spans="2:15" x14ac:dyDescent="0.3">
      <c r="B219" s="30">
        <v>42222</v>
      </c>
      <c r="C219" s="6" t="str">
        <f t="shared" si="15"/>
        <v>Thursday</v>
      </c>
      <c r="D219" s="6" t="str">
        <f t="shared" si="16"/>
        <v>August</v>
      </c>
      <c r="E219" s="6" t="str">
        <f t="shared" si="17"/>
        <v>2015</v>
      </c>
      <c r="F219" s="6">
        <f t="shared" si="18"/>
        <v>32</v>
      </c>
      <c r="G219" s="6" t="str">
        <f>VLOOKUP(B:B, _holidays!A:C, 2, FALSE)</f>
        <v>Y</v>
      </c>
      <c r="H219" s="6" t="str">
        <f>VLOOKUP(B:B, _holidays!A:C, 3, FALSE)</f>
        <v>N</v>
      </c>
      <c r="I219" s="6">
        <v>7.1</v>
      </c>
      <c r="J219" s="6">
        <v>12.8</v>
      </c>
      <c r="K219" s="6">
        <v>7</v>
      </c>
      <c r="L219" s="6">
        <v>1.6</v>
      </c>
      <c r="M219" s="10">
        <v>143642.35500000001</v>
      </c>
      <c r="N219" s="8">
        <v>48.945172849999999</v>
      </c>
      <c r="O219" s="8">
        <f t="shared" si="19"/>
        <v>7030599.8940560622</v>
      </c>
    </row>
    <row r="220" spans="2:15" x14ac:dyDescent="0.3">
      <c r="B220" s="30">
        <v>42223</v>
      </c>
      <c r="C220" s="6" t="str">
        <f t="shared" si="15"/>
        <v>Friday</v>
      </c>
      <c r="D220" s="6" t="str">
        <f t="shared" si="16"/>
        <v>August</v>
      </c>
      <c r="E220" s="6" t="str">
        <f t="shared" si="17"/>
        <v>2015</v>
      </c>
      <c r="F220" s="6">
        <f t="shared" si="18"/>
        <v>32</v>
      </c>
      <c r="G220" s="6" t="str">
        <f>VLOOKUP(B:B, _holidays!A:C, 2, FALSE)</f>
        <v>Y</v>
      </c>
      <c r="H220" s="6" t="str">
        <f>VLOOKUP(B:B, _holidays!A:C, 3, FALSE)</f>
        <v>N</v>
      </c>
      <c r="I220" s="6">
        <v>9</v>
      </c>
      <c r="J220" s="6">
        <v>13.1</v>
      </c>
      <c r="K220" s="6">
        <v>9</v>
      </c>
      <c r="L220" s="6">
        <v>1.4</v>
      </c>
      <c r="M220" s="10">
        <v>143060.32999999999</v>
      </c>
      <c r="N220" s="8">
        <v>42.78284919</v>
      </c>
      <c r="O220" s="8">
        <f t="shared" si="19"/>
        <v>6120528.5234616324</v>
      </c>
    </row>
    <row r="221" spans="2:15" x14ac:dyDescent="0.3">
      <c r="B221" s="30">
        <v>42224</v>
      </c>
      <c r="C221" s="6" t="str">
        <f t="shared" si="15"/>
        <v>Saturday</v>
      </c>
      <c r="D221" s="6" t="str">
        <f t="shared" si="16"/>
        <v>August</v>
      </c>
      <c r="E221" s="6" t="str">
        <f t="shared" si="17"/>
        <v>2015</v>
      </c>
      <c r="F221" s="6">
        <f t="shared" si="18"/>
        <v>32</v>
      </c>
      <c r="G221" s="6" t="str">
        <f>VLOOKUP(B:B, _holidays!A:C, 2, FALSE)</f>
        <v>Y</v>
      </c>
      <c r="H221" s="6" t="str">
        <f>VLOOKUP(B:B, _holidays!A:C, 3, FALSE)</f>
        <v>N</v>
      </c>
      <c r="I221" s="6">
        <v>8.8000000000000007</v>
      </c>
      <c r="J221" s="6">
        <v>12.6</v>
      </c>
      <c r="K221" s="6">
        <v>6.6</v>
      </c>
      <c r="L221" s="6">
        <v>0.4</v>
      </c>
      <c r="M221" s="10">
        <v>125830.535</v>
      </c>
      <c r="N221" s="8">
        <v>39.116059980000003</v>
      </c>
      <c r="O221" s="8">
        <f t="shared" si="19"/>
        <v>4921994.7543754894</v>
      </c>
    </row>
    <row r="222" spans="2:15" x14ac:dyDescent="0.3">
      <c r="B222" s="30">
        <v>42225</v>
      </c>
      <c r="C222" s="6" t="str">
        <f t="shared" si="15"/>
        <v>Sunday</v>
      </c>
      <c r="D222" s="6" t="str">
        <f t="shared" si="16"/>
        <v>August</v>
      </c>
      <c r="E222" s="6" t="str">
        <f t="shared" si="17"/>
        <v>2015</v>
      </c>
      <c r="F222" s="6">
        <f t="shared" si="18"/>
        <v>33</v>
      </c>
      <c r="G222" s="6" t="str">
        <f>VLOOKUP(B:B, _holidays!A:C, 2, FALSE)</f>
        <v>Y</v>
      </c>
      <c r="H222" s="6" t="str">
        <f>VLOOKUP(B:B, _holidays!A:C, 3, FALSE)</f>
        <v>N</v>
      </c>
      <c r="I222" s="6">
        <v>7.7</v>
      </c>
      <c r="J222" s="6">
        <v>13.3</v>
      </c>
      <c r="K222" s="6">
        <v>6.9</v>
      </c>
      <c r="L222" s="6">
        <v>0</v>
      </c>
      <c r="M222" s="10">
        <v>120008.455</v>
      </c>
      <c r="N222" s="8">
        <v>29.441329450000001</v>
      </c>
      <c r="O222" s="8">
        <f t="shared" si="19"/>
        <v>3533208.4604405002</v>
      </c>
    </row>
    <row r="223" spans="2:15" x14ac:dyDescent="0.3">
      <c r="B223" s="30">
        <v>42226</v>
      </c>
      <c r="C223" s="6" t="str">
        <f t="shared" si="15"/>
        <v>Monday</v>
      </c>
      <c r="D223" s="6" t="str">
        <f t="shared" si="16"/>
        <v>August</v>
      </c>
      <c r="E223" s="6" t="str">
        <f t="shared" si="17"/>
        <v>2015</v>
      </c>
      <c r="F223" s="6">
        <f t="shared" si="18"/>
        <v>33</v>
      </c>
      <c r="G223" s="6" t="str">
        <f>VLOOKUP(B:B, _holidays!A:C, 2, FALSE)</f>
        <v>Y</v>
      </c>
      <c r="H223" s="6" t="str">
        <f>VLOOKUP(B:B, _holidays!A:C, 3, FALSE)</f>
        <v>N</v>
      </c>
      <c r="I223" s="6">
        <v>8.3000000000000007</v>
      </c>
      <c r="J223" s="6">
        <v>16</v>
      </c>
      <c r="K223" s="6">
        <v>10.7</v>
      </c>
      <c r="L223" s="6">
        <v>0.2</v>
      </c>
      <c r="M223" s="10">
        <v>130978.095</v>
      </c>
      <c r="N223" s="8">
        <v>30.09105237</v>
      </c>
      <c r="O223" s="8">
        <f t="shared" si="19"/>
        <v>3941268.7159678354</v>
      </c>
    </row>
    <row r="224" spans="2:15" x14ac:dyDescent="0.3">
      <c r="B224" s="30">
        <v>42227</v>
      </c>
      <c r="C224" s="6" t="str">
        <f t="shared" si="15"/>
        <v>Tuesday</v>
      </c>
      <c r="D224" s="6" t="str">
        <f t="shared" si="16"/>
        <v>August</v>
      </c>
      <c r="E224" s="6" t="str">
        <f t="shared" si="17"/>
        <v>2015</v>
      </c>
      <c r="F224" s="6">
        <f t="shared" si="18"/>
        <v>33</v>
      </c>
      <c r="G224" s="6" t="str">
        <f>VLOOKUP(B:B, _holidays!A:C, 2, FALSE)</f>
        <v>Y</v>
      </c>
      <c r="H224" s="6" t="str">
        <f>VLOOKUP(B:B, _holidays!A:C, 3, FALSE)</f>
        <v>N</v>
      </c>
      <c r="I224" s="6">
        <v>7.8</v>
      </c>
      <c r="J224" s="6">
        <v>14.8</v>
      </c>
      <c r="K224" s="6">
        <v>11.7</v>
      </c>
      <c r="L224" s="6">
        <v>0.8</v>
      </c>
      <c r="M224" s="10">
        <v>135616.125</v>
      </c>
      <c r="N224" s="8">
        <v>31.943313530000001</v>
      </c>
      <c r="O224" s="8">
        <f t="shared" si="19"/>
        <v>4332028.4005986713</v>
      </c>
    </row>
    <row r="225" spans="2:15" x14ac:dyDescent="0.3">
      <c r="B225" s="30">
        <v>42228</v>
      </c>
      <c r="C225" s="6" t="str">
        <f t="shared" si="15"/>
        <v>Wednesday</v>
      </c>
      <c r="D225" s="6" t="str">
        <f t="shared" si="16"/>
        <v>August</v>
      </c>
      <c r="E225" s="6" t="str">
        <f t="shared" si="17"/>
        <v>2015</v>
      </c>
      <c r="F225" s="6">
        <f t="shared" si="18"/>
        <v>33</v>
      </c>
      <c r="G225" s="6" t="str">
        <f>VLOOKUP(B:B, _holidays!A:C, 2, FALSE)</f>
        <v>Y</v>
      </c>
      <c r="H225" s="6" t="str">
        <f>VLOOKUP(B:B, _holidays!A:C, 3, FALSE)</f>
        <v>N</v>
      </c>
      <c r="I225" s="6">
        <v>9.3000000000000007</v>
      </c>
      <c r="J225" s="6">
        <v>14.8</v>
      </c>
      <c r="K225" s="6">
        <v>9.1999999999999993</v>
      </c>
      <c r="L225" s="6">
        <v>0</v>
      </c>
      <c r="M225" s="10">
        <v>138900.5</v>
      </c>
      <c r="N225" s="8">
        <v>37.338413869999997</v>
      </c>
      <c r="O225" s="8">
        <f t="shared" si="19"/>
        <v>5186324.3557499349</v>
      </c>
    </row>
    <row r="226" spans="2:15" x14ac:dyDescent="0.3">
      <c r="B226" s="30">
        <v>42229</v>
      </c>
      <c r="C226" s="6" t="str">
        <f t="shared" si="15"/>
        <v>Thursday</v>
      </c>
      <c r="D226" s="6" t="str">
        <f t="shared" si="16"/>
        <v>August</v>
      </c>
      <c r="E226" s="6" t="str">
        <f t="shared" si="17"/>
        <v>2015</v>
      </c>
      <c r="F226" s="6">
        <f t="shared" si="18"/>
        <v>33</v>
      </c>
      <c r="G226" s="6" t="str">
        <f>VLOOKUP(B:B, _holidays!A:C, 2, FALSE)</f>
        <v>Y</v>
      </c>
      <c r="H226" s="6" t="str">
        <f>VLOOKUP(B:B, _holidays!A:C, 3, FALSE)</f>
        <v>N</v>
      </c>
      <c r="I226" s="6">
        <v>8.4</v>
      </c>
      <c r="J226" s="6">
        <v>13</v>
      </c>
      <c r="K226" s="6">
        <v>7</v>
      </c>
      <c r="L226" s="6">
        <v>0.2</v>
      </c>
      <c r="M226" s="10">
        <v>140905.85</v>
      </c>
      <c r="N226" s="8">
        <v>36.730540580000003</v>
      </c>
      <c r="O226" s="8">
        <f t="shared" si="19"/>
        <v>5175548.0413843933</v>
      </c>
    </row>
    <row r="227" spans="2:15" x14ac:dyDescent="0.3">
      <c r="B227" s="30">
        <v>42230</v>
      </c>
      <c r="C227" s="6" t="str">
        <f t="shared" si="15"/>
        <v>Friday</v>
      </c>
      <c r="D227" s="6" t="str">
        <f t="shared" si="16"/>
        <v>August</v>
      </c>
      <c r="E227" s="6" t="str">
        <f t="shared" si="17"/>
        <v>2015</v>
      </c>
      <c r="F227" s="6">
        <f t="shared" si="18"/>
        <v>33</v>
      </c>
      <c r="G227" s="6" t="str">
        <f>VLOOKUP(B:B, _holidays!A:C, 2, FALSE)</f>
        <v>Y</v>
      </c>
      <c r="H227" s="6" t="str">
        <f>VLOOKUP(B:B, _holidays!A:C, 3, FALSE)</f>
        <v>N</v>
      </c>
      <c r="I227" s="6">
        <v>10.4</v>
      </c>
      <c r="J227" s="6">
        <v>15.3</v>
      </c>
      <c r="K227" s="6">
        <v>7.3</v>
      </c>
      <c r="L227" s="6">
        <v>0</v>
      </c>
      <c r="M227" s="10">
        <v>137838.92499999999</v>
      </c>
      <c r="N227" s="8">
        <v>35.437737390000002</v>
      </c>
      <c r="O227" s="8">
        <f t="shared" si="19"/>
        <v>4884699.6262699058</v>
      </c>
    </row>
    <row r="228" spans="2:15" x14ac:dyDescent="0.3">
      <c r="B228" s="30">
        <v>42231</v>
      </c>
      <c r="C228" s="6" t="str">
        <f t="shared" si="15"/>
        <v>Saturday</v>
      </c>
      <c r="D228" s="6" t="str">
        <f t="shared" si="16"/>
        <v>August</v>
      </c>
      <c r="E228" s="6" t="str">
        <f t="shared" si="17"/>
        <v>2015</v>
      </c>
      <c r="F228" s="6">
        <f t="shared" si="18"/>
        <v>33</v>
      </c>
      <c r="G228" s="6" t="str">
        <f>VLOOKUP(B:B, _holidays!A:C, 2, FALSE)</f>
        <v>Y</v>
      </c>
      <c r="H228" s="6" t="str">
        <f>VLOOKUP(B:B, _holidays!A:C, 3, FALSE)</f>
        <v>N</v>
      </c>
      <c r="I228" s="6">
        <v>10</v>
      </c>
      <c r="J228" s="6">
        <v>14.9</v>
      </c>
      <c r="K228" s="6">
        <v>10.9</v>
      </c>
      <c r="L228" s="6">
        <v>0.4</v>
      </c>
      <c r="M228" s="10">
        <v>122088.76</v>
      </c>
      <c r="N228" s="8">
        <v>34.086154360000002</v>
      </c>
      <c r="O228" s="8">
        <f t="shared" si="19"/>
        <v>4161536.3189809937</v>
      </c>
    </row>
    <row r="229" spans="2:15" x14ac:dyDescent="0.3">
      <c r="B229" s="30">
        <v>42232</v>
      </c>
      <c r="C229" s="6" t="str">
        <f t="shared" si="15"/>
        <v>Sunday</v>
      </c>
      <c r="D229" s="6" t="str">
        <f t="shared" si="16"/>
        <v>August</v>
      </c>
      <c r="E229" s="6" t="str">
        <f t="shared" si="17"/>
        <v>2015</v>
      </c>
      <c r="F229" s="6">
        <f t="shared" si="18"/>
        <v>34</v>
      </c>
      <c r="G229" s="6" t="str">
        <f>VLOOKUP(B:B, _holidays!A:C, 2, FALSE)</f>
        <v>Y</v>
      </c>
      <c r="H229" s="6" t="str">
        <f>VLOOKUP(B:B, _holidays!A:C, 3, FALSE)</f>
        <v>N</v>
      </c>
      <c r="I229" s="6">
        <v>4.7</v>
      </c>
      <c r="J229" s="6">
        <v>17</v>
      </c>
      <c r="K229" s="6">
        <v>9.5</v>
      </c>
      <c r="L229" s="6">
        <v>0.2</v>
      </c>
      <c r="M229" s="10">
        <v>116648.77</v>
      </c>
      <c r="N229" s="8">
        <v>25.317649410000001</v>
      </c>
      <c r="O229" s="8">
        <f t="shared" si="19"/>
        <v>2953272.6629677261</v>
      </c>
    </row>
    <row r="230" spans="2:15" x14ac:dyDescent="0.3">
      <c r="B230" s="30">
        <v>42233</v>
      </c>
      <c r="C230" s="6" t="str">
        <f t="shared" si="15"/>
        <v>Monday</v>
      </c>
      <c r="D230" s="6" t="str">
        <f t="shared" si="16"/>
        <v>August</v>
      </c>
      <c r="E230" s="6" t="str">
        <f t="shared" si="17"/>
        <v>2015</v>
      </c>
      <c r="F230" s="6">
        <f t="shared" si="18"/>
        <v>34</v>
      </c>
      <c r="G230" s="6" t="str">
        <f>VLOOKUP(B:B, _holidays!A:C, 2, FALSE)</f>
        <v>Y</v>
      </c>
      <c r="H230" s="6" t="str">
        <f>VLOOKUP(B:B, _holidays!A:C, 3, FALSE)</f>
        <v>N</v>
      </c>
      <c r="I230" s="6">
        <v>6.8</v>
      </c>
      <c r="J230" s="6">
        <v>12.2</v>
      </c>
      <c r="K230" s="6">
        <v>9.9</v>
      </c>
      <c r="L230" s="6">
        <v>2.4</v>
      </c>
      <c r="M230" s="10">
        <v>137008.71</v>
      </c>
      <c r="N230" s="8">
        <v>31.793730230000001</v>
      </c>
      <c r="O230" s="8">
        <f t="shared" si="19"/>
        <v>4356017.9649003036</v>
      </c>
    </row>
    <row r="231" spans="2:15" x14ac:dyDescent="0.3">
      <c r="B231" s="30">
        <v>42234</v>
      </c>
      <c r="C231" s="6" t="str">
        <f t="shared" si="15"/>
        <v>Tuesday</v>
      </c>
      <c r="D231" s="6" t="str">
        <f t="shared" si="16"/>
        <v>August</v>
      </c>
      <c r="E231" s="6" t="str">
        <f t="shared" si="17"/>
        <v>2015</v>
      </c>
      <c r="F231" s="6">
        <f t="shared" si="18"/>
        <v>34</v>
      </c>
      <c r="G231" s="6" t="str">
        <f>VLOOKUP(B:B, _holidays!A:C, 2, FALSE)</f>
        <v>Y</v>
      </c>
      <c r="H231" s="6" t="str">
        <f>VLOOKUP(B:B, _holidays!A:C, 3, FALSE)</f>
        <v>N</v>
      </c>
      <c r="I231" s="6">
        <v>6.1</v>
      </c>
      <c r="J231" s="6">
        <v>11.1</v>
      </c>
      <c r="K231" s="6">
        <v>9.8000000000000007</v>
      </c>
      <c r="L231" s="6">
        <v>0.6</v>
      </c>
      <c r="M231" s="10">
        <v>148093.96</v>
      </c>
      <c r="N231" s="8">
        <v>45.286687059999998</v>
      </c>
      <c r="O231" s="8">
        <f t="shared" si="19"/>
        <v>6706684.8219961571</v>
      </c>
    </row>
    <row r="232" spans="2:15" x14ac:dyDescent="0.3">
      <c r="B232" s="30">
        <v>42235</v>
      </c>
      <c r="C232" s="6" t="str">
        <f t="shared" si="15"/>
        <v>Wednesday</v>
      </c>
      <c r="D232" s="6" t="str">
        <f t="shared" si="16"/>
        <v>August</v>
      </c>
      <c r="E232" s="6" t="str">
        <f t="shared" si="17"/>
        <v>2015</v>
      </c>
      <c r="F232" s="6">
        <f t="shared" si="18"/>
        <v>34</v>
      </c>
      <c r="G232" s="6" t="str">
        <f>VLOOKUP(B:B, _holidays!A:C, 2, FALSE)</f>
        <v>Y</v>
      </c>
      <c r="H232" s="6" t="str">
        <f>VLOOKUP(B:B, _holidays!A:C, 3, FALSE)</f>
        <v>N</v>
      </c>
      <c r="I232" s="6">
        <v>5.5</v>
      </c>
      <c r="J232" s="6">
        <v>12.7</v>
      </c>
      <c r="K232" s="6">
        <v>10.199999999999999</v>
      </c>
      <c r="L232" s="6">
        <v>0</v>
      </c>
      <c r="M232" s="10">
        <v>144024.66</v>
      </c>
      <c r="N232" s="8">
        <v>39.23515304</v>
      </c>
      <c r="O232" s="8">
        <f t="shared" si="19"/>
        <v>5650829.5766339665</v>
      </c>
    </row>
    <row r="233" spans="2:15" x14ac:dyDescent="0.3">
      <c r="B233" s="30">
        <v>42236</v>
      </c>
      <c r="C233" s="6" t="str">
        <f t="shared" si="15"/>
        <v>Thursday</v>
      </c>
      <c r="D233" s="6" t="str">
        <f t="shared" si="16"/>
        <v>August</v>
      </c>
      <c r="E233" s="6" t="str">
        <f t="shared" si="17"/>
        <v>2015</v>
      </c>
      <c r="F233" s="6">
        <f t="shared" si="18"/>
        <v>34</v>
      </c>
      <c r="G233" s="6" t="str">
        <f>VLOOKUP(B:B, _holidays!A:C, 2, FALSE)</f>
        <v>Y</v>
      </c>
      <c r="H233" s="6" t="str">
        <f>VLOOKUP(B:B, _holidays!A:C, 3, FALSE)</f>
        <v>N</v>
      </c>
      <c r="I233" s="6">
        <v>6.1</v>
      </c>
      <c r="J233" s="6">
        <v>17.100000000000001</v>
      </c>
      <c r="K233" s="6">
        <v>12.7</v>
      </c>
      <c r="L233" s="6">
        <v>0</v>
      </c>
      <c r="M233" s="10">
        <v>131575.79</v>
      </c>
      <c r="N233" s="8">
        <v>30.545000609999999</v>
      </c>
      <c r="O233" s="8">
        <f t="shared" si="19"/>
        <v>4018982.5858112322</v>
      </c>
    </row>
    <row r="234" spans="2:15" x14ac:dyDescent="0.3">
      <c r="B234" s="30">
        <v>42237</v>
      </c>
      <c r="C234" s="6" t="str">
        <f t="shared" si="15"/>
        <v>Friday</v>
      </c>
      <c r="D234" s="6" t="str">
        <f t="shared" si="16"/>
        <v>August</v>
      </c>
      <c r="E234" s="6" t="str">
        <f t="shared" si="17"/>
        <v>2015</v>
      </c>
      <c r="F234" s="6">
        <f t="shared" si="18"/>
        <v>34</v>
      </c>
      <c r="G234" s="6" t="str">
        <f>VLOOKUP(B:B, _holidays!A:C, 2, FALSE)</f>
        <v>Y</v>
      </c>
      <c r="H234" s="6" t="str">
        <f>VLOOKUP(B:B, _holidays!A:C, 3, FALSE)</f>
        <v>N</v>
      </c>
      <c r="I234" s="6">
        <v>10.9</v>
      </c>
      <c r="J234" s="6">
        <v>18.7</v>
      </c>
      <c r="K234" s="6">
        <v>4.0999999999999996</v>
      </c>
      <c r="L234" s="6">
        <v>0</v>
      </c>
      <c r="M234" s="10">
        <v>126570.47</v>
      </c>
      <c r="N234" s="8">
        <v>38.888472040000003</v>
      </c>
      <c r="O234" s="8">
        <f t="shared" si="19"/>
        <v>4922132.1836846592</v>
      </c>
    </row>
    <row r="235" spans="2:15" x14ac:dyDescent="0.3">
      <c r="B235" s="30">
        <v>42238</v>
      </c>
      <c r="C235" s="6" t="str">
        <f t="shared" si="15"/>
        <v>Saturday</v>
      </c>
      <c r="D235" s="6" t="str">
        <f t="shared" si="16"/>
        <v>August</v>
      </c>
      <c r="E235" s="6" t="str">
        <f t="shared" si="17"/>
        <v>2015</v>
      </c>
      <c r="F235" s="6">
        <f t="shared" si="18"/>
        <v>34</v>
      </c>
      <c r="G235" s="6" t="str">
        <f>VLOOKUP(B:B, _holidays!A:C, 2, FALSE)</f>
        <v>Y</v>
      </c>
      <c r="H235" s="6" t="str">
        <f>VLOOKUP(B:B, _holidays!A:C, 3, FALSE)</f>
        <v>N</v>
      </c>
      <c r="I235" s="6">
        <v>11.8</v>
      </c>
      <c r="J235" s="6">
        <v>18.8</v>
      </c>
      <c r="K235" s="6">
        <v>11.8</v>
      </c>
      <c r="L235" s="6">
        <v>0</v>
      </c>
      <c r="M235" s="10">
        <v>112275.15</v>
      </c>
      <c r="N235" s="8">
        <v>32.238321669999998</v>
      </c>
      <c r="O235" s="8">
        <f t="shared" si="19"/>
        <v>3619562.4012475</v>
      </c>
    </row>
    <row r="236" spans="2:15" x14ac:dyDescent="0.3">
      <c r="B236" s="30">
        <v>42239</v>
      </c>
      <c r="C236" s="6" t="str">
        <f t="shared" si="15"/>
        <v>Sunday</v>
      </c>
      <c r="D236" s="6" t="str">
        <f t="shared" si="16"/>
        <v>August</v>
      </c>
      <c r="E236" s="6" t="str">
        <f t="shared" si="17"/>
        <v>2015</v>
      </c>
      <c r="F236" s="6">
        <f t="shared" si="18"/>
        <v>35</v>
      </c>
      <c r="G236" s="6" t="str">
        <f>VLOOKUP(B:B, _holidays!A:C, 2, FALSE)</f>
        <v>Y</v>
      </c>
      <c r="H236" s="6" t="str">
        <f>VLOOKUP(B:B, _holidays!A:C, 3, FALSE)</f>
        <v>N</v>
      </c>
      <c r="I236" s="6">
        <v>7.9</v>
      </c>
      <c r="J236" s="6">
        <v>16.3</v>
      </c>
      <c r="K236" s="6">
        <v>13.1</v>
      </c>
      <c r="L236" s="6">
        <v>0</v>
      </c>
      <c r="M236" s="10">
        <v>111793.015</v>
      </c>
      <c r="N236" s="8">
        <v>29.441348720000001</v>
      </c>
      <c r="O236" s="8">
        <f t="shared" si="19"/>
        <v>3291337.1390751908</v>
      </c>
    </row>
    <row r="237" spans="2:15" x14ac:dyDescent="0.3">
      <c r="B237" s="30">
        <v>42240</v>
      </c>
      <c r="C237" s="6" t="str">
        <f t="shared" si="15"/>
        <v>Monday</v>
      </c>
      <c r="D237" s="6" t="str">
        <f t="shared" si="16"/>
        <v>August</v>
      </c>
      <c r="E237" s="6" t="str">
        <f t="shared" si="17"/>
        <v>2015</v>
      </c>
      <c r="F237" s="6">
        <f t="shared" si="18"/>
        <v>35</v>
      </c>
      <c r="G237" s="6" t="str">
        <f>VLOOKUP(B:B, _holidays!A:C, 2, FALSE)</f>
        <v>Y</v>
      </c>
      <c r="H237" s="6" t="str">
        <f>VLOOKUP(B:B, _holidays!A:C, 3, FALSE)</f>
        <v>N</v>
      </c>
      <c r="I237" s="6">
        <v>8.5</v>
      </c>
      <c r="J237" s="6">
        <v>14.5</v>
      </c>
      <c r="K237" s="6">
        <v>9.6</v>
      </c>
      <c r="L237" s="6">
        <v>0</v>
      </c>
      <c r="M237" s="10">
        <v>128868.255</v>
      </c>
      <c r="N237" s="8">
        <v>26.612662889999999</v>
      </c>
      <c r="O237" s="8">
        <f t="shared" si="19"/>
        <v>3429527.4275375572</v>
      </c>
    </row>
    <row r="238" spans="2:15" x14ac:dyDescent="0.3">
      <c r="B238" s="30">
        <v>42241</v>
      </c>
      <c r="C238" s="6" t="str">
        <f t="shared" si="15"/>
        <v>Tuesday</v>
      </c>
      <c r="D238" s="6" t="str">
        <f t="shared" si="16"/>
        <v>August</v>
      </c>
      <c r="E238" s="6" t="str">
        <f t="shared" si="17"/>
        <v>2015</v>
      </c>
      <c r="F238" s="6">
        <f t="shared" si="18"/>
        <v>35</v>
      </c>
      <c r="G238" s="6" t="str">
        <f>VLOOKUP(B:B, _holidays!A:C, 2, FALSE)</f>
        <v>Y</v>
      </c>
      <c r="H238" s="6" t="str">
        <f>VLOOKUP(B:B, _holidays!A:C, 3, FALSE)</f>
        <v>N</v>
      </c>
      <c r="I238" s="6">
        <v>9.5</v>
      </c>
      <c r="J238" s="6">
        <v>14.3</v>
      </c>
      <c r="K238" s="6">
        <v>8.1</v>
      </c>
      <c r="L238" s="6">
        <v>0</v>
      </c>
      <c r="M238" s="10">
        <v>135051.54500000001</v>
      </c>
      <c r="N238" s="8">
        <v>28.80467771</v>
      </c>
      <c r="O238" s="8">
        <f t="shared" si="19"/>
        <v>3890116.2279625623</v>
      </c>
    </row>
    <row r="239" spans="2:15" x14ac:dyDescent="0.3">
      <c r="B239" s="30">
        <v>42242</v>
      </c>
      <c r="C239" s="6" t="str">
        <f t="shared" si="15"/>
        <v>Wednesday</v>
      </c>
      <c r="D239" s="6" t="str">
        <f t="shared" si="16"/>
        <v>August</v>
      </c>
      <c r="E239" s="6" t="str">
        <f t="shared" si="17"/>
        <v>2015</v>
      </c>
      <c r="F239" s="6">
        <f t="shared" si="18"/>
        <v>35</v>
      </c>
      <c r="G239" s="6" t="str">
        <f>VLOOKUP(B:B, _holidays!A:C, 2, FALSE)</f>
        <v>Y</v>
      </c>
      <c r="H239" s="6" t="str">
        <f>VLOOKUP(B:B, _holidays!A:C, 3, FALSE)</f>
        <v>N</v>
      </c>
      <c r="I239" s="6">
        <v>9.1999999999999993</v>
      </c>
      <c r="J239" s="6">
        <v>14.6</v>
      </c>
      <c r="K239" s="6">
        <v>7.8</v>
      </c>
      <c r="L239" s="6">
        <v>0.2</v>
      </c>
      <c r="M239" s="10">
        <v>135914.68</v>
      </c>
      <c r="N239" s="8">
        <v>37.131774679999999</v>
      </c>
      <c r="O239" s="8">
        <f t="shared" si="19"/>
        <v>5046753.2734643025</v>
      </c>
    </row>
    <row r="240" spans="2:15" x14ac:dyDescent="0.3">
      <c r="B240" s="30">
        <v>42243</v>
      </c>
      <c r="C240" s="6" t="str">
        <f t="shared" si="15"/>
        <v>Thursday</v>
      </c>
      <c r="D240" s="6" t="str">
        <f t="shared" si="16"/>
        <v>August</v>
      </c>
      <c r="E240" s="6" t="str">
        <f t="shared" si="17"/>
        <v>2015</v>
      </c>
      <c r="F240" s="6">
        <f t="shared" si="18"/>
        <v>35</v>
      </c>
      <c r="G240" s="6" t="str">
        <f>VLOOKUP(B:B, _holidays!A:C, 2, FALSE)</f>
        <v>Y</v>
      </c>
      <c r="H240" s="6" t="str">
        <f>VLOOKUP(B:B, _holidays!A:C, 3, FALSE)</f>
        <v>N</v>
      </c>
      <c r="I240" s="6">
        <v>9.8000000000000007</v>
      </c>
      <c r="J240" s="6">
        <v>11.7</v>
      </c>
      <c r="K240" s="6">
        <v>2.7</v>
      </c>
      <c r="L240" s="6">
        <v>0.8</v>
      </c>
      <c r="M240" s="10">
        <v>141159.76999999999</v>
      </c>
      <c r="N240" s="8">
        <v>41.605335449999998</v>
      </c>
      <c r="O240" s="8">
        <f t="shared" si="19"/>
        <v>5872999.5828948459</v>
      </c>
    </row>
    <row r="241" spans="2:15" x14ac:dyDescent="0.3">
      <c r="B241" s="30">
        <v>42244</v>
      </c>
      <c r="C241" s="6" t="str">
        <f t="shared" si="15"/>
        <v>Friday</v>
      </c>
      <c r="D241" s="6" t="str">
        <f t="shared" si="16"/>
        <v>August</v>
      </c>
      <c r="E241" s="6" t="str">
        <f t="shared" si="17"/>
        <v>2015</v>
      </c>
      <c r="F241" s="6">
        <f t="shared" si="18"/>
        <v>35</v>
      </c>
      <c r="G241" s="6" t="str">
        <f>VLOOKUP(B:B, _holidays!A:C, 2, FALSE)</f>
        <v>Y</v>
      </c>
      <c r="H241" s="6" t="str">
        <f>VLOOKUP(B:B, _holidays!A:C, 3, FALSE)</f>
        <v>N</v>
      </c>
      <c r="I241" s="6">
        <v>8.1</v>
      </c>
      <c r="J241" s="6">
        <v>13.2</v>
      </c>
      <c r="K241" s="6">
        <v>12.2</v>
      </c>
      <c r="L241" s="6">
        <v>17.399999999999999</v>
      </c>
      <c r="M241" s="10">
        <v>134755.505</v>
      </c>
      <c r="N241" s="8">
        <v>38.179120070000003</v>
      </c>
      <c r="O241" s="8">
        <f t="shared" si="19"/>
        <v>5144846.6054884857</v>
      </c>
    </row>
    <row r="242" spans="2:15" x14ac:dyDescent="0.3">
      <c r="B242" s="30">
        <v>42245</v>
      </c>
      <c r="C242" s="6" t="str">
        <f t="shared" si="15"/>
        <v>Saturday</v>
      </c>
      <c r="D242" s="6" t="str">
        <f t="shared" si="16"/>
        <v>August</v>
      </c>
      <c r="E242" s="6" t="str">
        <f t="shared" si="17"/>
        <v>2015</v>
      </c>
      <c r="F242" s="6">
        <f t="shared" si="18"/>
        <v>35</v>
      </c>
      <c r="G242" s="6" t="str">
        <f>VLOOKUP(B:B, _holidays!A:C, 2, FALSE)</f>
        <v>Y</v>
      </c>
      <c r="H242" s="6" t="str">
        <f>VLOOKUP(B:B, _holidays!A:C, 3, FALSE)</f>
        <v>N</v>
      </c>
      <c r="I242" s="6">
        <v>6.3</v>
      </c>
      <c r="J242" s="6">
        <v>11.7</v>
      </c>
      <c r="K242" s="6">
        <v>9.1</v>
      </c>
      <c r="L242" s="6">
        <v>1.8</v>
      </c>
      <c r="M242" s="10">
        <v>124448.5</v>
      </c>
      <c r="N242" s="8">
        <v>35.474513610000002</v>
      </c>
      <c r="O242" s="8">
        <f t="shared" si="19"/>
        <v>4414750.0069940854</v>
      </c>
    </row>
    <row r="243" spans="2:15" x14ac:dyDescent="0.3">
      <c r="B243" s="30">
        <v>42246</v>
      </c>
      <c r="C243" s="6" t="str">
        <f t="shared" si="15"/>
        <v>Sunday</v>
      </c>
      <c r="D243" s="6" t="str">
        <f t="shared" si="16"/>
        <v>August</v>
      </c>
      <c r="E243" s="6" t="str">
        <f t="shared" si="17"/>
        <v>2015</v>
      </c>
      <c r="F243" s="6">
        <f t="shared" si="18"/>
        <v>36</v>
      </c>
      <c r="G243" s="6" t="str">
        <f>VLOOKUP(B:B, _holidays!A:C, 2, FALSE)</f>
        <v>Y</v>
      </c>
      <c r="H243" s="6" t="str">
        <f>VLOOKUP(B:B, _holidays!A:C, 3, FALSE)</f>
        <v>N</v>
      </c>
      <c r="I243" s="6">
        <v>7.9</v>
      </c>
      <c r="J243" s="6">
        <v>12.5</v>
      </c>
      <c r="K243" s="6">
        <v>14.3</v>
      </c>
      <c r="L243" s="6">
        <v>2.2000000000000002</v>
      </c>
      <c r="M243" s="10">
        <v>116744.215</v>
      </c>
      <c r="N243" s="8">
        <v>42.414179560000001</v>
      </c>
      <c r="O243" s="8">
        <f t="shared" si="19"/>
        <v>4951610.0976012452</v>
      </c>
    </row>
    <row r="244" spans="2:15" x14ac:dyDescent="0.3">
      <c r="B244" s="30">
        <v>42247</v>
      </c>
      <c r="C244" s="6" t="str">
        <f t="shared" si="15"/>
        <v>Monday</v>
      </c>
      <c r="D244" s="6" t="str">
        <f t="shared" si="16"/>
        <v>August</v>
      </c>
      <c r="E244" s="6" t="str">
        <f t="shared" si="17"/>
        <v>2015</v>
      </c>
      <c r="F244" s="6">
        <f t="shared" si="18"/>
        <v>36</v>
      </c>
      <c r="G244" s="6" t="str">
        <f>VLOOKUP(B:B, _holidays!A:C, 2, FALSE)</f>
        <v>Y</v>
      </c>
      <c r="H244" s="6" t="str">
        <f>VLOOKUP(B:B, _holidays!A:C, 3, FALSE)</f>
        <v>N</v>
      </c>
      <c r="I244" s="6">
        <v>8.1</v>
      </c>
      <c r="J244" s="6">
        <v>13</v>
      </c>
      <c r="K244" s="6">
        <v>11.5</v>
      </c>
      <c r="L244" s="6">
        <v>0</v>
      </c>
      <c r="M244" s="10">
        <v>137724.89499999999</v>
      </c>
      <c r="N244" s="8">
        <v>50.273287490000001</v>
      </c>
      <c r="O244" s="8">
        <f t="shared" si="19"/>
        <v>6923883.2408650629</v>
      </c>
    </row>
    <row r="245" spans="2:15" x14ac:dyDescent="0.3">
      <c r="B245" s="30">
        <v>42248</v>
      </c>
      <c r="C245" s="6" t="str">
        <f t="shared" si="15"/>
        <v>Tuesday</v>
      </c>
      <c r="D245" s="6" t="str">
        <f t="shared" si="16"/>
        <v>September</v>
      </c>
      <c r="E245" s="6" t="str">
        <f t="shared" si="17"/>
        <v>2015</v>
      </c>
      <c r="F245" s="6">
        <f t="shared" si="18"/>
        <v>36</v>
      </c>
      <c r="G245" s="6" t="str">
        <f>VLOOKUP(B:B, _holidays!A:C, 2, FALSE)</f>
        <v>Y</v>
      </c>
      <c r="H245" s="6" t="str">
        <f>VLOOKUP(B:B, _holidays!A:C, 3, FALSE)</f>
        <v>N</v>
      </c>
      <c r="I245" s="6">
        <v>5.0999999999999996</v>
      </c>
      <c r="J245" s="6">
        <v>16.2</v>
      </c>
      <c r="K245" s="6">
        <v>15.7</v>
      </c>
      <c r="L245" s="6">
        <v>0</v>
      </c>
      <c r="M245" s="10">
        <v>134116.76999999999</v>
      </c>
      <c r="N245" s="8">
        <v>50.145784390000003</v>
      </c>
      <c r="O245" s="8">
        <f t="shared" si="19"/>
        <v>6725390.6315032197</v>
      </c>
    </row>
    <row r="246" spans="2:15" x14ac:dyDescent="0.3">
      <c r="B246" s="30">
        <v>42249</v>
      </c>
      <c r="C246" s="6" t="str">
        <f t="shared" si="15"/>
        <v>Wednesday</v>
      </c>
      <c r="D246" s="6" t="str">
        <f t="shared" si="16"/>
        <v>September</v>
      </c>
      <c r="E246" s="6" t="str">
        <f t="shared" si="17"/>
        <v>2015</v>
      </c>
      <c r="F246" s="6">
        <f t="shared" si="18"/>
        <v>36</v>
      </c>
      <c r="G246" s="6" t="str">
        <f>VLOOKUP(B:B, _holidays!A:C, 2, FALSE)</f>
        <v>Y</v>
      </c>
      <c r="H246" s="6" t="str">
        <f>VLOOKUP(B:B, _holidays!A:C, 3, FALSE)</f>
        <v>N</v>
      </c>
      <c r="I246" s="6">
        <v>8</v>
      </c>
      <c r="J246" s="6">
        <v>18.8</v>
      </c>
      <c r="K246" s="6">
        <v>10.5</v>
      </c>
      <c r="L246" s="6">
        <v>0</v>
      </c>
      <c r="M246" s="10">
        <v>132794.715</v>
      </c>
      <c r="N246" s="8">
        <v>49.03831254</v>
      </c>
      <c r="O246" s="8">
        <f t="shared" si="19"/>
        <v>6512028.7378302263</v>
      </c>
    </row>
    <row r="247" spans="2:15" x14ac:dyDescent="0.3">
      <c r="B247" s="30">
        <v>42250</v>
      </c>
      <c r="C247" s="6" t="str">
        <f t="shared" si="15"/>
        <v>Thursday</v>
      </c>
      <c r="D247" s="6" t="str">
        <f t="shared" si="16"/>
        <v>September</v>
      </c>
      <c r="E247" s="6" t="str">
        <f t="shared" si="17"/>
        <v>2015</v>
      </c>
      <c r="F247" s="6">
        <f t="shared" si="18"/>
        <v>36</v>
      </c>
      <c r="G247" s="6" t="str">
        <f>VLOOKUP(B:B, _holidays!A:C, 2, FALSE)</f>
        <v>Y</v>
      </c>
      <c r="H247" s="6" t="str">
        <f>VLOOKUP(B:B, _holidays!A:C, 3, FALSE)</f>
        <v>N</v>
      </c>
      <c r="I247" s="6">
        <v>10.6</v>
      </c>
      <c r="J247" s="6">
        <v>14</v>
      </c>
      <c r="K247" s="6">
        <v>8</v>
      </c>
      <c r="L247" s="6">
        <v>4.4000000000000004</v>
      </c>
      <c r="M247" s="10">
        <v>132096.33499999999</v>
      </c>
      <c r="N247" s="8">
        <v>45.546264669999999</v>
      </c>
      <c r="O247" s="8">
        <f t="shared" si="19"/>
        <v>6016494.6358469836</v>
      </c>
    </row>
    <row r="248" spans="2:15" x14ac:dyDescent="0.3">
      <c r="B248" s="30">
        <v>42251</v>
      </c>
      <c r="C248" s="6" t="str">
        <f t="shared" si="15"/>
        <v>Friday</v>
      </c>
      <c r="D248" s="6" t="str">
        <f t="shared" si="16"/>
        <v>September</v>
      </c>
      <c r="E248" s="6" t="str">
        <f t="shared" si="17"/>
        <v>2015</v>
      </c>
      <c r="F248" s="6">
        <f t="shared" si="18"/>
        <v>36</v>
      </c>
      <c r="G248" s="6" t="str">
        <f>VLOOKUP(B:B, _holidays!A:C, 2, FALSE)</f>
        <v>Y</v>
      </c>
      <c r="H248" s="6" t="str">
        <f>VLOOKUP(B:B, _holidays!A:C, 3, FALSE)</f>
        <v>N</v>
      </c>
      <c r="I248" s="6">
        <v>8.6999999999999993</v>
      </c>
      <c r="J248" s="6">
        <v>13.7</v>
      </c>
      <c r="K248" s="6">
        <v>13</v>
      </c>
      <c r="L248" s="6">
        <v>0</v>
      </c>
      <c r="M248" s="10">
        <v>131384.88</v>
      </c>
      <c r="N248" s="8">
        <v>65.73690671</v>
      </c>
      <c r="O248" s="8">
        <f t="shared" si="19"/>
        <v>8636835.5996645447</v>
      </c>
    </row>
    <row r="249" spans="2:15" x14ac:dyDescent="0.3">
      <c r="B249" s="30">
        <v>42252</v>
      </c>
      <c r="C249" s="6" t="str">
        <f t="shared" si="15"/>
        <v>Saturday</v>
      </c>
      <c r="D249" s="6" t="str">
        <f t="shared" si="16"/>
        <v>September</v>
      </c>
      <c r="E249" s="6" t="str">
        <f t="shared" si="17"/>
        <v>2015</v>
      </c>
      <c r="F249" s="6">
        <f t="shared" si="18"/>
        <v>36</v>
      </c>
      <c r="G249" s="6" t="str">
        <f>VLOOKUP(B:B, _holidays!A:C, 2, FALSE)</f>
        <v>Y</v>
      </c>
      <c r="H249" s="6" t="str">
        <f>VLOOKUP(B:B, _holidays!A:C, 3, FALSE)</f>
        <v>N</v>
      </c>
      <c r="I249" s="6">
        <v>10.199999999999999</v>
      </c>
      <c r="J249" s="6">
        <v>14</v>
      </c>
      <c r="K249" s="6">
        <v>14.8</v>
      </c>
      <c r="L249" s="6">
        <v>0</v>
      </c>
      <c r="M249" s="10">
        <v>115799.32</v>
      </c>
      <c r="N249" s="8">
        <v>57.177569200000001</v>
      </c>
      <c r="O249" s="8">
        <f t="shared" si="19"/>
        <v>6621123.6326129446</v>
      </c>
    </row>
    <row r="250" spans="2:15" x14ac:dyDescent="0.3">
      <c r="B250" s="30">
        <v>42253</v>
      </c>
      <c r="C250" s="6" t="str">
        <f t="shared" si="15"/>
        <v>Sunday</v>
      </c>
      <c r="D250" s="6" t="str">
        <f t="shared" si="16"/>
        <v>September</v>
      </c>
      <c r="E250" s="6" t="str">
        <f t="shared" si="17"/>
        <v>2015</v>
      </c>
      <c r="F250" s="6">
        <f t="shared" si="18"/>
        <v>37</v>
      </c>
      <c r="G250" s="6" t="str">
        <f>VLOOKUP(B:B, _holidays!A:C, 2, FALSE)</f>
        <v>Y</v>
      </c>
      <c r="H250" s="6" t="str">
        <f>VLOOKUP(B:B, _holidays!A:C, 3, FALSE)</f>
        <v>N</v>
      </c>
      <c r="I250" s="6">
        <v>5.8</v>
      </c>
      <c r="J250" s="6">
        <v>16.600000000000001</v>
      </c>
      <c r="K250" s="6">
        <v>11.8</v>
      </c>
      <c r="L250" s="6">
        <v>0</v>
      </c>
      <c r="M250" s="10">
        <v>109641.375</v>
      </c>
      <c r="N250" s="8">
        <v>40.581765519999998</v>
      </c>
      <c r="O250" s="8">
        <f t="shared" si="19"/>
        <v>4449440.5715403901</v>
      </c>
    </row>
    <row r="251" spans="2:15" x14ac:dyDescent="0.3">
      <c r="B251" s="30">
        <v>42254</v>
      </c>
      <c r="C251" s="6" t="str">
        <f t="shared" si="15"/>
        <v>Monday</v>
      </c>
      <c r="D251" s="6" t="str">
        <f t="shared" si="16"/>
        <v>September</v>
      </c>
      <c r="E251" s="6" t="str">
        <f t="shared" si="17"/>
        <v>2015</v>
      </c>
      <c r="F251" s="6">
        <f t="shared" si="18"/>
        <v>37</v>
      </c>
      <c r="G251" s="6" t="str">
        <f>VLOOKUP(B:B, _holidays!A:C, 2, FALSE)</f>
        <v>Y</v>
      </c>
      <c r="H251" s="6" t="str">
        <f>VLOOKUP(B:B, _holidays!A:C, 3, FALSE)</f>
        <v>N</v>
      </c>
      <c r="I251" s="6">
        <v>8.9</v>
      </c>
      <c r="J251" s="6">
        <v>13.6</v>
      </c>
      <c r="K251" s="6">
        <v>9.1999999999999993</v>
      </c>
      <c r="L251" s="6">
        <v>3.6</v>
      </c>
      <c r="M251" s="10">
        <v>131619.36499999999</v>
      </c>
      <c r="N251" s="8">
        <v>38.52697878</v>
      </c>
      <c r="O251" s="8">
        <f t="shared" si="19"/>
        <v>5070896.4823920745</v>
      </c>
    </row>
    <row r="252" spans="2:15" x14ac:dyDescent="0.3">
      <c r="B252" s="30">
        <v>42255</v>
      </c>
      <c r="C252" s="6" t="str">
        <f t="shared" si="15"/>
        <v>Tuesday</v>
      </c>
      <c r="D252" s="6" t="str">
        <f t="shared" si="16"/>
        <v>September</v>
      </c>
      <c r="E252" s="6" t="str">
        <f t="shared" si="17"/>
        <v>2015</v>
      </c>
      <c r="F252" s="6">
        <f t="shared" si="18"/>
        <v>37</v>
      </c>
      <c r="G252" s="6" t="str">
        <f>VLOOKUP(B:B, _holidays!A:C, 2, FALSE)</f>
        <v>Y</v>
      </c>
      <c r="H252" s="6" t="str">
        <f>VLOOKUP(B:B, _holidays!A:C, 3, FALSE)</f>
        <v>N</v>
      </c>
      <c r="I252" s="6">
        <v>8.8000000000000007</v>
      </c>
      <c r="J252" s="6">
        <v>12.8</v>
      </c>
      <c r="K252" s="6">
        <v>11.1</v>
      </c>
      <c r="L252" s="6">
        <v>2</v>
      </c>
      <c r="M252" s="10">
        <v>136340.70000000001</v>
      </c>
      <c r="N252" s="8">
        <v>41.710381609999999</v>
      </c>
      <c r="O252" s="8">
        <f t="shared" si="19"/>
        <v>5686822.6259745276</v>
      </c>
    </row>
    <row r="253" spans="2:15" x14ac:dyDescent="0.3">
      <c r="B253" s="30">
        <v>42256</v>
      </c>
      <c r="C253" s="6" t="str">
        <f t="shared" si="15"/>
        <v>Wednesday</v>
      </c>
      <c r="D253" s="6" t="str">
        <f t="shared" si="16"/>
        <v>September</v>
      </c>
      <c r="E253" s="6" t="str">
        <f t="shared" si="17"/>
        <v>2015</v>
      </c>
      <c r="F253" s="6">
        <f t="shared" si="18"/>
        <v>37</v>
      </c>
      <c r="G253" s="6" t="str">
        <f>VLOOKUP(B:B, _holidays!A:C, 2, FALSE)</f>
        <v>Y</v>
      </c>
      <c r="H253" s="6" t="str">
        <f>VLOOKUP(B:B, _holidays!A:C, 3, FALSE)</f>
        <v>N</v>
      </c>
      <c r="I253" s="6">
        <v>10</v>
      </c>
      <c r="J253" s="6">
        <v>15.3</v>
      </c>
      <c r="K253" s="6">
        <v>11.4</v>
      </c>
      <c r="L253" s="6">
        <v>0</v>
      </c>
      <c r="M253" s="10">
        <v>132977.45000000001</v>
      </c>
      <c r="N253" s="8">
        <v>48.128104839999999</v>
      </c>
      <c r="O253" s="8">
        <f t="shared" si="19"/>
        <v>6399952.6549558584</v>
      </c>
    </row>
    <row r="254" spans="2:15" x14ac:dyDescent="0.3">
      <c r="B254" s="30">
        <v>42257</v>
      </c>
      <c r="C254" s="6" t="str">
        <f t="shared" si="15"/>
        <v>Thursday</v>
      </c>
      <c r="D254" s="6" t="str">
        <f t="shared" si="16"/>
        <v>September</v>
      </c>
      <c r="E254" s="6" t="str">
        <f t="shared" si="17"/>
        <v>2015</v>
      </c>
      <c r="F254" s="6">
        <f t="shared" si="18"/>
        <v>37</v>
      </c>
      <c r="G254" s="6" t="str">
        <f>VLOOKUP(B:B, _holidays!A:C, 2, FALSE)</f>
        <v>Y</v>
      </c>
      <c r="H254" s="6" t="str">
        <f>VLOOKUP(B:B, _holidays!A:C, 3, FALSE)</f>
        <v>N</v>
      </c>
      <c r="I254" s="6">
        <v>10</v>
      </c>
      <c r="J254" s="6">
        <v>15.7</v>
      </c>
      <c r="K254" s="6">
        <v>17.3</v>
      </c>
      <c r="L254" s="6">
        <v>0</v>
      </c>
      <c r="M254" s="10">
        <v>133541.98000000001</v>
      </c>
      <c r="N254" s="8">
        <v>48.919566619999998</v>
      </c>
      <c r="O254" s="8">
        <f t="shared" si="19"/>
        <v>6532815.7871767078</v>
      </c>
    </row>
    <row r="255" spans="2:15" x14ac:dyDescent="0.3">
      <c r="B255" s="30">
        <v>42258</v>
      </c>
      <c r="C255" s="6" t="str">
        <f t="shared" si="15"/>
        <v>Friday</v>
      </c>
      <c r="D255" s="6" t="str">
        <f t="shared" si="16"/>
        <v>September</v>
      </c>
      <c r="E255" s="6" t="str">
        <f t="shared" si="17"/>
        <v>2015</v>
      </c>
      <c r="F255" s="6">
        <f t="shared" si="18"/>
        <v>37</v>
      </c>
      <c r="G255" s="6" t="str">
        <f>VLOOKUP(B:B, _holidays!A:C, 2, FALSE)</f>
        <v>Y</v>
      </c>
      <c r="H255" s="6" t="str">
        <f>VLOOKUP(B:B, _holidays!A:C, 3, FALSE)</f>
        <v>N</v>
      </c>
      <c r="I255" s="6">
        <v>5.0999999999999996</v>
      </c>
      <c r="J255" s="6">
        <v>20.100000000000001</v>
      </c>
      <c r="K255" s="6">
        <v>17.7</v>
      </c>
      <c r="L255" s="6">
        <v>0</v>
      </c>
      <c r="M255" s="10">
        <v>123968.9</v>
      </c>
      <c r="N255" s="8">
        <v>36.08846518</v>
      </c>
      <c r="O255" s="8">
        <f t="shared" si="19"/>
        <v>4473847.3310529022</v>
      </c>
    </row>
    <row r="256" spans="2:15" x14ac:dyDescent="0.3">
      <c r="B256" s="30">
        <v>42259</v>
      </c>
      <c r="C256" s="6" t="str">
        <f t="shared" si="15"/>
        <v>Saturday</v>
      </c>
      <c r="D256" s="6" t="str">
        <f t="shared" si="16"/>
        <v>September</v>
      </c>
      <c r="E256" s="6" t="str">
        <f t="shared" si="17"/>
        <v>2015</v>
      </c>
      <c r="F256" s="6">
        <f t="shared" si="18"/>
        <v>37</v>
      </c>
      <c r="G256" s="6" t="str">
        <f>VLOOKUP(B:B, _holidays!A:C, 2, FALSE)</f>
        <v>Y</v>
      </c>
      <c r="H256" s="6" t="str">
        <f>VLOOKUP(B:B, _holidays!A:C, 3, FALSE)</f>
        <v>N</v>
      </c>
      <c r="I256" s="6">
        <v>12.2</v>
      </c>
      <c r="J256" s="6">
        <v>21.7</v>
      </c>
      <c r="K256" s="6">
        <v>10.199999999999999</v>
      </c>
      <c r="L256" s="6">
        <v>0</v>
      </c>
      <c r="M256" s="10">
        <v>108790.005</v>
      </c>
      <c r="N256" s="8">
        <v>37.654551560000002</v>
      </c>
      <c r="O256" s="8">
        <f t="shared" si="19"/>
        <v>4096438.852485158</v>
      </c>
    </row>
    <row r="257" spans="2:15" x14ac:dyDescent="0.3">
      <c r="B257" s="30">
        <v>42260</v>
      </c>
      <c r="C257" s="6" t="str">
        <f t="shared" si="15"/>
        <v>Sunday</v>
      </c>
      <c r="D257" s="6" t="str">
        <f t="shared" si="16"/>
        <v>September</v>
      </c>
      <c r="E257" s="6" t="str">
        <f t="shared" si="17"/>
        <v>2015</v>
      </c>
      <c r="F257" s="6">
        <f t="shared" si="18"/>
        <v>38</v>
      </c>
      <c r="G257" s="6" t="str">
        <f>VLOOKUP(B:B, _holidays!A:C, 2, FALSE)</f>
        <v>Y</v>
      </c>
      <c r="H257" s="6" t="str">
        <f>VLOOKUP(B:B, _holidays!A:C, 3, FALSE)</f>
        <v>N</v>
      </c>
      <c r="I257" s="6">
        <v>13.2</v>
      </c>
      <c r="J257" s="6">
        <v>25.5</v>
      </c>
      <c r="K257" s="6">
        <v>17.100000000000001</v>
      </c>
      <c r="L257" s="6">
        <v>0</v>
      </c>
      <c r="M257" s="10">
        <v>99161.764999999999</v>
      </c>
      <c r="N257" s="8">
        <v>30.359605869999999</v>
      </c>
      <c r="O257" s="8">
        <f t="shared" si="19"/>
        <v>3010512.1027735607</v>
      </c>
    </row>
    <row r="258" spans="2:15" x14ac:dyDescent="0.3">
      <c r="B258" s="30">
        <v>42261</v>
      </c>
      <c r="C258" s="6" t="str">
        <f t="shared" ref="C258:C321" si="20">TEXT(B258,"dddd")</f>
        <v>Monday</v>
      </c>
      <c r="D258" s="6" t="str">
        <f t="shared" ref="D258:D321" si="21">TEXT(B258,"mmmm")</f>
        <v>September</v>
      </c>
      <c r="E258" s="6" t="str">
        <f t="shared" ref="E258:E321" si="22">TEXT(B258,"yyyy")</f>
        <v>2015</v>
      </c>
      <c r="F258" s="6">
        <f t="shared" ref="F258:F321" si="23">WEEKNUM(B258,1)</f>
        <v>38</v>
      </c>
      <c r="G258" s="6" t="str">
        <f>VLOOKUP(B:B, _holidays!A:C, 2, FALSE)</f>
        <v>Y</v>
      </c>
      <c r="H258" s="6" t="str">
        <f>VLOOKUP(B:B, _holidays!A:C, 3, FALSE)</f>
        <v>N</v>
      </c>
      <c r="I258" s="6">
        <v>15.4</v>
      </c>
      <c r="J258" s="6">
        <v>26.7</v>
      </c>
      <c r="K258" s="6">
        <v>17.8</v>
      </c>
      <c r="L258" s="6">
        <v>0</v>
      </c>
      <c r="M258" s="10">
        <v>116574.17</v>
      </c>
      <c r="N258" s="8">
        <v>32.345654209999999</v>
      </c>
      <c r="O258" s="8">
        <f t="shared" ref="O258:O321" si="24">M258*N258</f>
        <v>3770667.7926377556</v>
      </c>
    </row>
    <row r="259" spans="2:15" x14ac:dyDescent="0.3">
      <c r="B259" s="30">
        <v>42262</v>
      </c>
      <c r="C259" s="6" t="str">
        <f t="shared" si="20"/>
        <v>Tuesday</v>
      </c>
      <c r="D259" s="6" t="str">
        <f t="shared" si="21"/>
        <v>September</v>
      </c>
      <c r="E259" s="6" t="str">
        <f t="shared" si="22"/>
        <v>2015</v>
      </c>
      <c r="F259" s="6">
        <f t="shared" si="23"/>
        <v>38</v>
      </c>
      <c r="G259" s="6" t="str">
        <f>VLOOKUP(B:B, _holidays!A:C, 2, FALSE)</f>
        <v>Y</v>
      </c>
      <c r="H259" s="6" t="str">
        <f>VLOOKUP(B:B, _holidays!A:C, 3, FALSE)</f>
        <v>N</v>
      </c>
      <c r="I259" s="6">
        <v>10.8</v>
      </c>
      <c r="J259" s="6">
        <v>15.9</v>
      </c>
      <c r="K259" s="6">
        <v>15</v>
      </c>
      <c r="L259" s="6">
        <v>15.8</v>
      </c>
      <c r="M259" s="10">
        <v>123750.5</v>
      </c>
      <c r="N259" s="8">
        <v>34.506522410000002</v>
      </c>
      <c r="O259" s="8">
        <f t="shared" si="24"/>
        <v>4270199.4014987051</v>
      </c>
    </row>
    <row r="260" spans="2:15" x14ac:dyDescent="0.3">
      <c r="B260" s="30">
        <v>42263</v>
      </c>
      <c r="C260" s="6" t="str">
        <f t="shared" si="20"/>
        <v>Wednesday</v>
      </c>
      <c r="D260" s="6" t="str">
        <f t="shared" si="21"/>
        <v>September</v>
      </c>
      <c r="E260" s="6" t="str">
        <f t="shared" si="22"/>
        <v>2015</v>
      </c>
      <c r="F260" s="6">
        <f t="shared" si="23"/>
        <v>38</v>
      </c>
      <c r="G260" s="6" t="str">
        <f>VLOOKUP(B:B, _holidays!A:C, 2, FALSE)</f>
        <v>Y</v>
      </c>
      <c r="H260" s="6" t="str">
        <f>VLOOKUP(B:B, _holidays!A:C, 3, FALSE)</f>
        <v>N</v>
      </c>
      <c r="I260" s="6">
        <v>8.9</v>
      </c>
      <c r="J260" s="6">
        <v>14.8</v>
      </c>
      <c r="K260" s="6">
        <v>17.600000000000001</v>
      </c>
      <c r="L260" s="6">
        <v>0</v>
      </c>
      <c r="M260" s="10">
        <v>131795.48499999999</v>
      </c>
      <c r="N260" s="8">
        <v>38.966062469999997</v>
      </c>
      <c r="O260" s="8">
        <f t="shared" si="24"/>
        <v>5135551.1017739475</v>
      </c>
    </row>
    <row r="261" spans="2:15" x14ac:dyDescent="0.3">
      <c r="B261" s="30">
        <v>42264</v>
      </c>
      <c r="C261" s="6" t="str">
        <f t="shared" si="20"/>
        <v>Thursday</v>
      </c>
      <c r="D261" s="6" t="str">
        <f t="shared" si="21"/>
        <v>September</v>
      </c>
      <c r="E261" s="6" t="str">
        <f t="shared" si="22"/>
        <v>2015</v>
      </c>
      <c r="F261" s="6">
        <f t="shared" si="23"/>
        <v>38</v>
      </c>
      <c r="G261" s="6" t="str">
        <f>VLOOKUP(B:B, _holidays!A:C, 2, FALSE)</f>
        <v>Y</v>
      </c>
      <c r="H261" s="6" t="str">
        <f>VLOOKUP(B:B, _holidays!A:C, 3, FALSE)</f>
        <v>N</v>
      </c>
      <c r="I261" s="6">
        <v>9</v>
      </c>
      <c r="J261" s="6">
        <v>14.3</v>
      </c>
      <c r="K261" s="6">
        <v>12.4</v>
      </c>
      <c r="L261" s="6">
        <v>0.4</v>
      </c>
      <c r="M261" s="10">
        <v>131050.675</v>
      </c>
      <c r="N261" s="8">
        <v>40.639264369999999</v>
      </c>
      <c r="O261" s="8">
        <f t="shared" si="24"/>
        <v>5325803.02719195</v>
      </c>
    </row>
    <row r="262" spans="2:15" x14ac:dyDescent="0.3">
      <c r="B262" s="30">
        <v>42265</v>
      </c>
      <c r="C262" s="6" t="str">
        <f t="shared" si="20"/>
        <v>Friday</v>
      </c>
      <c r="D262" s="6" t="str">
        <f t="shared" si="21"/>
        <v>September</v>
      </c>
      <c r="E262" s="6" t="str">
        <f t="shared" si="22"/>
        <v>2015</v>
      </c>
      <c r="F262" s="6">
        <f t="shared" si="23"/>
        <v>38</v>
      </c>
      <c r="G262" s="6" t="str">
        <f>VLOOKUP(B:B, _holidays!A:C, 2, FALSE)</f>
        <v>N</v>
      </c>
      <c r="H262" s="6" t="str">
        <f>VLOOKUP(B:B, _holidays!A:C, 3, FALSE)</f>
        <v>N</v>
      </c>
      <c r="I262" s="6">
        <v>10.5</v>
      </c>
      <c r="J262" s="6">
        <v>14.7</v>
      </c>
      <c r="K262" s="6">
        <v>8.1</v>
      </c>
      <c r="L262" s="6">
        <v>0</v>
      </c>
      <c r="M262" s="10">
        <v>130764.58500000001</v>
      </c>
      <c r="N262" s="8">
        <v>40.630081019999999</v>
      </c>
      <c r="O262" s="8">
        <f t="shared" si="24"/>
        <v>5312975.6830966771</v>
      </c>
    </row>
    <row r="263" spans="2:15" x14ac:dyDescent="0.3">
      <c r="B263" s="30">
        <v>42266</v>
      </c>
      <c r="C263" s="6" t="str">
        <f t="shared" si="20"/>
        <v>Saturday</v>
      </c>
      <c r="D263" s="6" t="str">
        <f t="shared" si="21"/>
        <v>September</v>
      </c>
      <c r="E263" s="6" t="str">
        <f t="shared" si="22"/>
        <v>2015</v>
      </c>
      <c r="F263" s="6">
        <f t="shared" si="23"/>
        <v>38</v>
      </c>
      <c r="G263" s="6" t="str">
        <f>VLOOKUP(B:B, _holidays!A:C, 2, FALSE)</f>
        <v>N</v>
      </c>
      <c r="H263" s="6" t="str">
        <f>VLOOKUP(B:B, _holidays!A:C, 3, FALSE)</f>
        <v>N</v>
      </c>
      <c r="I263" s="6">
        <v>6.5</v>
      </c>
      <c r="J263" s="6">
        <v>21.3</v>
      </c>
      <c r="K263" s="6">
        <v>17</v>
      </c>
      <c r="L263" s="6">
        <v>0</v>
      </c>
      <c r="M263" s="10">
        <v>112377.185</v>
      </c>
      <c r="N263" s="8">
        <v>47.826712030000003</v>
      </c>
      <c r="O263" s="8">
        <f t="shared" si="24"/>
        <v>5374631.2657370362</v>
      </c>
    </row>
    <row r="264" spans="2:15" x14ac:dyDescent="0.3">
      <c r="B264" s="30">
        <v>42267</v>
      </c>
      <c r="C264" s="6" t="str">
        <f t="shared" si="20"/>
        <v>Sunday</v>
      </c>
      <c r="D264" s="6" t="str">
        <f t="shared" si="21"/>
        <v>September</v>
      </c>
      <c r="E264" s="6" t="str">
        <f t="shared" si="22"/>
        <v>2015</v>
      </c>
      <c r="F264" s="6">
        <f t="shared" si="23"/>
        <v>39</v>
      </c>
      <c r="G264" s="6" t="str">
        <f>VLOOKUP(B:B, _holidays!A:C, 2, FALSE)</f>
        <v>N</v>
      </c>
      <c r="H264" s="6" t="str">
        <f>VLOOKUP(B:B, _holidays!A:C, 3, FALSE)</f>
        <v>N</v>
      </c>
      <c r="I264" s="6">
        <v>8.5</v>
      </c>
      <c r="J264" s="6">
        <v>22.9</v>
      </c>
      <c r="K264" s="6">
        <v>17.3</v>
      </c>
      <c r="L264" s="6">
        <v>0</v>
      </c>
      <c r="M264" s="10">
        <v>103708.925</v>
      </c>
      <c r="N264" s="8">
        <v>32.857727840000003</v>
      </c>
      <c r="O264" s="8">
        <f t="shared" si="24"/>
        <v>3407639.6322289724</v>
      </c>
    </row>
    <row r="265" spans="2:15" x14ac:dyDescent="0.3">
      <c r="B265" s="30">
        <v>42268</v>
      </c>
      <c r="C265" s="6" t="str">
        <f t="shared" si="20"/>
        <v>Monday</v>
      </c>
      <c r="D265" s="6" t="str">
        <f t="shared" si="21"/>
        <v>September</v>
      </c>
      <c r="E265" s="6" t="str">
        <f t="shared" si="22"/>
        <v>2015</v>
      </c>
      <c r="F265" s="6">
        <f t="shared" si="23"/>
        <v>39</v>
      </c>
      <c r="G265" s="6" t="str">
        <f>VLOOKUP(B:B, _holidays!A:C, 2, FALSE)</f>
        <v>N</v>
      </c>
      <c r="H265" s="6" t="str">
        <f>VLOOKUP(B:B, _holidays!A:C, 3, FALSE)</f>
        <v>N</v>
      </c>
      <c r="I265" s="6">
        <v>14</v>
      </c>
      <c r="J265" s="6">
        <v>18.100000000000001</v>
      </c>
      <c r="K265" s="6">
        <v>6.7</v>
      </c>
      <c r="L265" s="6">
        <v>0</v>
      </c>
      <c r="M265" s="10">
        <v>120096.71</v>
      </c>
      <c r="N265" s="8">
        <v>44.955977410000003</v>
      </c>
      <c r="O265" s="8">
        <f t="shared" si="24"/>
        <v>5399064.981775322</v>
      </c>
    </row>
    <row r="266" spans="2:15" x14ac:dyDescent="0.3">
      <c r="B266" s="30">
        <v>42269</v>
      </c>
      <c r="C266" s="6" t="str">
        <f t="shared" si="20"/>
        <v>Tuesday</v>
      </c>
      <c r="D266" s="6" t="str">
        <f t="shared" si="21"/>
        <v>September</v>
      </c>
      <c r="E266" s="6" t="str">
        <f t="shared" si="22"/>
        <v>2015</v>
      </c>
      <c r="F266" s="6">
        <f t="shared" si="23"/>
        <v>39</v>
      </c>
      <c r="G266" s="6" t="str">
        <f>VLOOKUP(B:B, _holidays!A:C, 2, FALSE)</f>
        <v>N</v>
      </c>
      <c r="H266" s="6" t="str">
        <f>VLOOKUP(B:B, _holidays!A:C, 3, FALSE)</f>
        <v>N</v>
      </c>
      <c r="I266" s="6">
        <v>7.6</v>
      </c>
      <c r="J266" s="6">
        <v>12.7</v>
      </c>
      <c r="K266" s="6">
        <v>17.399999999999999</v>
      </c>
      <c r="L266" s="6">
        <v>4.4000000000000004</v>
      </c>
      <c r="M266" s="10">
        <v>127755.095</v>
      </c>
      <c r="N266" s="8">
        <v>99.476166710000001</v>
      </c>
      <c r="O266" s="8">
        <f t="shared" si="24"/>
        <v>12708587.128271887</v>
      </c>
    </row>
    <row r="267" spans="2:15" x14ac:dyDescent="0.3">
      <c r="B267" s="30">
        <v>42270</v>
      </c>
      <c r="C267" s="6" t="str">
        <f t="shared" si="20"/>
        <v>Wednesday</v>
      </c>
      <c r="D267" s="6" t="str">
        <f t="shared" si="21"/>
        <v>September</v>
      </c>
      <c r="E267" s="6" t="str">
        <f t="shared" si="22"/>
        <v>2015</v>
      </c>
      <c r="F267" s="6">
        <f t="shared" si="23"/>
        <v>39</v>
      </c>
      <c r="G267" s="6" t="str">
        <f>VLOOKUP(B:B, _holidays!A:C, 2, FALSE)</f>
        <v>N</v>
      </c>
      <c r="H267" s="6" t="str">
        <f>VLOOKUP(B:B, _holidays!A:C, 3, FALSE)</f>
        <v>N</v>
      </c>
      <c r="I267" s="6">
        <v>8.5</v>
      </c>
      <c r="J267" s="6">
        <v>12.6</v>
      </c>
      <c r="K267" s="6">
        <v>20.3</v>
      </c>
      <c r="L267" s="6">
        <v>0</v>
      </c>
      <c r="M267" s="10">
        <v>131866.73000000001</v>
      </c>
      <c r="N267" s="8">
        <v>49.768610670000001</v>
      </c>
      <c r="O267" s="8">
        <f t="shared" si="24"/>
        <v>6562823.9456960093</v>
      </c>
    </row>
    <row r="268" spans="2:15" x14ac:dyDescent="0.3">
      <c r="B268" s="30">
        <v>42271</v>
      </c>
      <c r="C268" s="6" t="str">
        <f t="shared" si="20"/>
        <v>Thursday</v>
      </c>
      <c r="D268" s="6" t="str">
        <f t="shared" si="21"/>
        <v>September</v>
      </c>
      <c r="E268" s="6" t="str">
        <f t="shared" si="22"/>
        <v>2015</v>
      </c>
      <c r="F268" s="6">
        <f t="shared" si="23"/>
        <v>39</v>
      </c>
      <c r="G268" s="6" t="str">
        <f>VLOOKUP(B:B, _holidays!A:C, 2, FALSE)</f>
        <v>N</v>
      </c>
      <c r="H268" s="6" t="str">
        <f>VLOOKUP(B:B, _holidays!A:C, 3, FALSE)</f>
        <v>N</v>
      </c>
      <c r="I268" s="6">
        <v>5.0999999999999996</v>
      </c>
      <c r="J268" s="6">
        <v>14.3</v>
      </c>
      <c r="K268" s="6">
        <v>18.2</v>
      </c>
      <c r="L268" s="6">
        <v>0</v>
      </c>
      <c r="M268" s="10">
        <v>130937.625</v>
      </c>
      <c r="N268" s="8">
        <v>54.980526810000001</v>
      </c>
      <c r="O268" s="8">
        <f t="shared" si="24"/>
        <v>7199019.6017502267</v>
      </c>
    </row>
    <row r="269" spans="2:15" x14ac:dyDescent="0.3">
      <c r="B269" s="30">
        <v>42272</v>
      </c>
      <c r="C269" s="6" t="str">
        <f t="shared" si="20"/>
        <v>Friday</v>
      </c>
      <c r="D269" s="6" t="str">
        <f t="shared" si="21"/>
        <v>September</v>
      </c>
      <c r="E269" s="6" t="str">
        <f t="shared" si="22"/>
        <v>2015</v>
      </c>
      <c r="F269" s="6">
        <f t="shared" si="23"/>
        <v>39</v>
      </c>
      <c r="G269" s="6" t="str">
        <f>VLOOKUP(B:B, _holidays!A:C, 2, FALSE)</f>
        <v>N</v>
      </c>
      <c r="H269" s="6" t="str">
        <f>VLOOKUP(B:B, _holidays!A:C, 3, FALSE)</f>
        <v>N</v>
      </c>
      <c r="I269" s="6">
        <v>5.8</v>
      </c>
      <c r="J269" s="6">
        <v>19.100000000000001</v>
      </c>
      <c r="K269" s="6">
        <v>20.2</v>
      </c>
      <c r="L269" s="6">
        <v>0</v>
      </c>
      <c r="M269" s="10">
        <v>124278.93</v>
      </c>
      <c r="N269" s="8">
        <v>51.081001790000002</v>
      </c>
      <c r="O269" s="8">
        <f t="shared" si="24"/>
        <v>6348292.2457892848</v>
      </c>
    </row>
    <row r="270" spans="2:15" x14ac:dyDescent="0.3">
      <c r="B270" s="30">
        <v>42273</v>
      </c>
      <c r="C270" s="6" t="str">
        <f t="shared" si="20"/>
        <v>Saturday</v>
      </c>
      <c r="D270" s="6" t="str">
        <f t="shared" si="21"/>
        <v>September</v>
      </c>
      <c r="E270" s="6" t="str">
        <f t="shared" si="22"/>
        <v>2015</v>
      </c>
      <c r="F270" s="6">
        <f t="shared" si="23"/>
        <v>39</v>
      </c>
      <c r="G270" s="6" t="str">
        <f>VLOOKUP(B:B, _holidays!A:C, 2, FALSE)</f>
        <v>N</v>
      </c>
      <c r="H270" s="6" t="str">
        <f>VLOOKUP(B:B, _holidays!A:C, 3, FALSE)</f>
        <v>N</v>
      </c>
      <c r="I270" s="6">
        <v>6.6</v>
      </c>
      <c r="J270" s="6">
        <v>17.899999999999999</v>
      </c>
      <c r="K270" s="6">
        <v>20.100000000000001</v>
      </c>
      <c r="L270" s="6">
        <v>0</v>
      </c>
      <c r="M270" s="10">
        <v>111064.49</v>
      </c>
      <c r="N270" s="8">
        <v>48.78936994</v>
      </c>
      <c r="O270" s="8">
        <f t="shared" si="24"/>
        <v>5418766.4898074307</v>
      </c>
    </row>
    <row r="271" spans="2:15" x14ac:dyDescent="0.3">
      <c r="B271" s="30">
        <v>42274</v>
      </c>
      <c r="C271" s="6" t="str">
        <f t="shared" si="20"/>
        <v>Sunday</v>
      </c>
      <c r="D271" s="6" t="str">
        <f t="shared" si="21"/>
        <v>September</v>
      </c>
      <c r="E271" s="6" t="str">
        <f t="shared" si="22"/>
        <v>2015</v>
      </c>
      <c r="F271" s="6">
        <f t="shared" si="23"/>
        <v>40</v>
      </c>
      <c r="G271" s="6" t="str">
        <f>VLOOKUP(B:B, _holidays!A:C, 2, FALSE)</f>
        <v>N</v>
      </c>
      <c r="H271" s="6" t="str">
        <f>VLOOKUP(B:B, _holidays!A:C, 3, FALSE)</f>
        <v>N</v>
      </c>
      <c r="I271" s="6">
        <v>9.8000000000000007</v>
      </c>
      <c r="J271" s="6">
        <v>20.2</v>
      </c>
      <c r="K271" s="6">
        <v>19.600000000000001</v>
      </c>
      <c r="L271" s="6">
        <v>0</v>
      </c>
      <c r="M271" s="10">
        <v>106431.815</v>
      </c>
      <c r="N271" s="8">
        <v>43.931613710000001</v>
      </c>
      <c r="O271" s="8">
        <f t="shared" si="24"/>
        <v>4675721.3830341836</v>
      </c>
    </row>
    <row r="272" spans="2:15" x14ac:dyDescent="0.3">
      <c r="B272" s="30">
        <v>42275</v>
      </c>
      <c r="C272" s="6" t="str">
        <f t="shared" si="20"/>
        <v>Monday</v>
      </c>
      <c r="D272" s="6" t="str">
        <f t="shared" si="21"/>
        <v>September</v>
      </c>
      <c r="E272" s="6" t="str">
        <f t="shared" si="22"/>
        <v>2015</v>
      </c>
      <c r="F272" s="6">
        <f t="shared" si="23"/>
        <v>40</v>
      </c>
      <c r="G272" s="6" t="str">
        <f>VLOOKUP(B:B, _holidays!A:C, 2, FALSE)</f>
        <v>N</v>
      </c>
      <c r="H272" s="6" t="str">
        <f>VLOOKUP(B:B, _holidays!A:C, 3, FALSE)</f>
        <v>N</v>
      </c>
      <c r="I272" s="6">
        <v>8.3000000000000007</v>
      </c>
      <c r="J272" s="6">
        <v>21.4</v>
      </c>
      <c r="K272" s="6">
        <v>13.6</v>
      </c>
      <c r="L272" s="6">
        <v>0</v>
      </c>
      <c r="M272" s="10">
        <v>121796.715</v>
      </c>
      <c r="N272" s="8">
        <v>42.026015379999997</v>
      </c>
      <c r="O272" s="8">
        <f t="shared" si="24"/>
        <v>5118630.617823476</v>
      </c>
    </row>
    <row r="273" spans="2:15" x14ac:dyDescent="0.3">
      <c r="B273" s="30">
        <v>42276</v>
      </c>
      <c r="C273" s="6" t="str">
        <f t="shared" si="20"/>
        <v>Tuesday</v>
      </c>
      <c r="D273" s="6" t="str">
        <f t="shared" si="21"/>
        <v>September</v>
      </c>
      <c r="E273" s="6" t="str">
        <f t="shared" si="22"/>
        <v>2015</v>
      </c>
      <c r="F273" s="6">
        <f t="shared" si="23"/>
        <v>40</v>
      </c>
      <c r="G273" s="6" t="str">
        <f>VLOOKUP(B:B, _holidays!A:C, 2, FALSE)</f>
        <v>N</v>
      </c>
      <c r="H273" s="6" t="str">
        <f>VLOOKUP(B:B, _holidays!A:C, 3, FALSE)</f>
        <v>N</v>
      </c>
      <c r="I273" s="6">
        <v>9</v>
      </c>
      <c r="J273" s="6">
        <v>16.899999999999999</v>
      </c>
      <c r="K273" s="6">
        <v>13.5</v>
      </c>
      <c r="L273" s="6">
        <v>0</v>
      </c>
      <c r="M273" s="10">
        <v>126691.8</v>
      </c>
      <c r="N273" s="8">
        <v>37.640101250000001</v>
      </c>
      <c r="O273" s="8">
        <f t="shared" si="24"/>
        <v>4768692.1795447506</v>
      </c>
    </row>
    <row r="274" spans="2:15" x14ac:dyDescent="0.3">
      <c r="B274" s="30">
        <v>42277</v>
      </c>
      <c r="C274" s="6" t="str">
        <f t="shared" si="20"/>
        <v>Wednesday</v>
      </c>
      <c r="D274" s="6" t="str">
        <f t="shared" si="21"/>
        <v>September</v>
      </c>
      <c r="E274" s="6" t="str">
        <f t="shared" si="22"/>
        <v>2015</v>
      </c>
      <c r="F274" s="6">
        <f t="shared" si="23"/>
        <v>40</v>
      </c>
      <c r="G274" s="6" t="str">
        <f>VLOOKUP(B:B, _holidays!A:C, 2, FALSE)</f>
        <v>N</v>
      </c>
      <c r="H274" s="6" t="str">
        <f>VLOOKUP(B:B, _holidays!A:C, 3, FALSE)</f>
        <v>N</v>
      </c>
      <c r="I274" s="6">
        <v>11.5</v>
      </c>
      <c r="J274" s="6">
        <v>15.9</v>
      </c>
      <c r="K274" s="6">
        <v>16.8</v>
      </c>
      <c r="L274" s="6">
        <v>0</v>
      </c>
      <c r="M274" s="10">
        <v>129641.245</v>
      </c>
      <c r="N274" s="8">
        <v>41.98096898</v>
      </c>
      <c r="O274" s="8">
        <f t="shared" si="24"/>
        <v>5442465.0848735804</v>
      </c>
    </row>
    <row r="275" spans="2:15" x14ac:dyDescent="0.3">
      <c r="B275" s="30">
        <v>42278</v>
      </c>
      <c r="C275" s="6" t="str">
        <f t="shared" si="20"/>
        <v>Thursday</v>
      </c>
      <c r="D275" s="6" t="str">
        <f t="shared" si="21"/>
        <v>October</v>
      </c>
      <c r="E275" s="6" t="str">
        <f t="shared" si="22"/>
        <v>2015</v>
      </c>
      <c r="F275" s="6">
        <f t="shared" si="23"/>
        <v>40</v>
      </c>
      <c r="G275" s="6" t="str">
        <f>VLOOKUP(B:B, _holidays!A:C, 2, FALSE)</f>
        <v>N</v>
      </c>
      <c r="H275" s="6" t="str">
        <f>VLOOKUP(B:B, _holidays!A:C, 3, FALSE)</f>
        <v>N</v>
      </c>
      <c r="I275" s="6">
        <v>6</v>
      </c>
      <c r="J275" s="6">
        <v>21.6</v>
      </c>
      <c r="K275" s="6">
        <v>21.7</v>
      </c>
      <c r="L275" s="6">
        <v>0</v>
      </c>
      <c r="M275" s="10">
        <v>124356.41499999999</v>
      </c>
      <c r="N275" s="8">
        <v>34.809762990000003</v>
      </c>
      <c r="O275" s="8">
        <f t="shared" si="24"/>
        <v>4328817.332436081</v>
      </c>
    </row>
    <row r="276" spans="2:15" x14ac:dyDescent="0.3">
      <c r="B276" s="30">
        <v>42279</v>
      </c>
      <c r="C276" s="6" t="str">
        <f t="shared" si="20"/>
        <v>Friday</v>
      </c>
      <c r="D276" s="6" t="str">
        <f t="shared" si="21"/>
        <v>October</v>
      </c>
      <c r="E276" s="6" t="str">
        <f t="shared" si="22"/>
        <v>2015</v>
      </c>
      <c r="F276" s="6">
        <f t="shared" si="23"/>
        <v>40</v>
      </c>
      <c r="G276" s="6" t="str">
        <f>VLOOKUP(B:B, _holidays!A:C, 2, FALSE)</f>
        <v>N</v>
      </c>
      <c r="H276" s="6" t="str">
        <f>VLOOKUP(B:B, _holidays!A:C, 3, FALSE)</f>
        <v>Y</v>
      </c>
      <c r="I276" s="6">
        <v>9.9</v>
      </c>
      <c r="J276" s="6">
        <v>28.6</v>
      </c>
      <c r="K276" s="6">
        <v>21.7</v>
      </c>
      <c r="L276" s="6">
        <v>0</v>
      </c>
      <c r="M276" s="10">
        <v>107544.145</v>
      </c>
      <c r="N276" s="8">
        <v>38.306983930000001</v>
      </c>
      <c r="O276" s="8">
        <f t="shared" si="24"/>
        <v>4119691.8342805901</v>
      </c>
    </row>
    <row r="277" spans="2:15" x14ac:dyDescent="0.3">
      <c r="B277" s="30">
        <v>42280</v>
      </c>
      <c r="C277" s="6" t="str">
        <f t="shared" si="20"/>
        <v>Saturday</v>
      </c>
      <c r="D277" s="6" t="str">
        <f t="shared" si="21"/>
        <v>October</v>
      </c>
      <c r="E277" s="6" t="str">
        <f t="shared" si="22"/>
        <v>2015</v>
      </c>
      <c r="F277" s="6">
        <f t="shared" si="23"/>
        <v>40</v>
      </c>
      <c r="G277" s="6" t="str">
        <f>VLOOKUP(B:B, _holidays!A:C, 2, FALSE)</f>
        <v>N</v>
      </c>
      <c r="H277" s="6" t="str">
        <f>VLOOKUP(B:B, _holidays!A:C, 3, FALSE)</f>
        <v>N</v>
      </c>
      <c r="I277" s="6">
        <v>16.3</v>
      </c>
      <c r="J277" s="6">
        <v>31.3</v>
      </c>
      <c r="K277" s="6">
        <v>22.2</v>
      </c>
      <c r="L277" s="6">
        <v>0</v>
      </c>
      <c r="M277" s="10">
        <v>100598.55</v>
      </c>
      <c r="N277" s="8">
        <v>30.78069241</v>
      </c>
      <c r="O277" s="8">
        <f t="shared" si="24"/>
        <v>3096493.0244420054</v>
      </c>
    </row>
    <row r="278" spans="2:15" x14ac:dyDescent="0.3">
      <c r="B278" s="30">
        <v>42281</v>
      </c>
      <c r="C278" s="6" t="str">
        <f t="shared" si="20"/>
        <v>Sunday</v>
      </c>
      <c r="D278" s="6" t="str">
        <f t="shared" si="21"/>
        <v>October</v>
      </c>
      <c r="E278" s="6" t="str">
        <f t="shared" si="22"/>
        <v>2015</v>
      </c>
      <c r="F278" s="6">
        <f t="shared" si="23"/>
        <v>41</v>
      </c>
      <c r="G278" s="6" t="str">
        <f>VLOOKUP(B:B, _holidays!A:C, 2, FALSE)</f>
        <v>N</v>
      </c>
      <c r="H278" s="6" t="str">
        <f>VLOOKUP(B:B, _holidays!A:C, 3, FALSE)</f>
        <v>N</v>
      </c>
      <c r="I278" s="6">
        <v>13.9</v>
      </c>
      <c r="J278" s="6">
        <v>24.9</v>
      </c>
      <c r="K278" s="6">
        <v>22.2</v>
      </c>
      <c r="L278" s="6">
        <v>0</v>
      </c>
      <c r="M278" s="10">
        <v>103828.88</v>
      </c>
      <c r="N278" s="8">
        <v>36.56069849</v>
      </c>
      <c r="O278" s="8">
        <f t="shared" si="24"/>
        <v>3796056.3762343912</v>
      </c>
    </row>
    <row r="279" spans="2:15" x14ac:dyDescent="0.3">
      <c r="B279" s="30">
        <v>42282</v>
      </c>
      <c r="C279" s="6" t="str">
        <f t="shared" si="20"/>
        <v>Monday</v>
      </c>
      <c r="D279" s="6" t="str">
        <f t="shared" si="21"/>
        <v>October</v>
      </c>
      <c r="E279" s="6" t="str">
        <f t="shared" si="22"/>
        <v>2015</v>
      </c>
      <c r="F279" s="6">
        <f t="shared" si="23"/>
        <v>41</v>
      </c>
      <c r="G279" s="6" t="str">
        <f>VLOOKUP(B:B, _holidays!A:C, 2, FALSE)</f>
        <v>N</v>
      </c>
      <c r="H279" s="6" t="str">
        <f>VLOOKUP(B:B, _holidays!A:C, 3, FALSE)</f>
        <v>N</v>
      </c>
      <c r="I279" s="6">
        <v>12.7</v>
      </c>
      <c r="J279" s="6">
        <v>34.4</v>
      </c>
      <c r="K279" s="6">
        <v>22</v>
      </c>
      <c r="L279" s="6">
        <v>0</v>
      </c>
      <c r="M279" s="10">
        <v>125194.87</v>
      </c>
      <c r="N279" s="8">
        <v>38.972005189999997</v>
      </c>
      <c r="O279" s="8">
        <f t="shared" si="24"/>
        <v>4879095.1234013746</v>
      </c>
    </row>
    <row r="280" spans="2:15" x14ac:dyDescent="0.3">
      <c r="B280" s="30">
        <v>42283</v>
      </c>
      <c r="C280" s="6" t="str">
        <f t="shared" si="20"/>
        <v>Tuesday</v>
      </c>
      <c r="D280" s="6" t="str">
        <f t="shared" si="21"/>
        <v>October</v>
      </c>
      <c r="E280" s="6" t="str">
        <f t="shared" si="22"/>
        <v>2015</v>
      </c>
      <c r="F280" s="6">
        <f t="shared" si="23"/>
        <v>41</v>
      </c>
      <c r="G280" s="6" t="str">
        <f>VLOOKUP(B:B, _holidays!A:C, 2, FALSE)</f>
        <v>Y</v>
      </c>
      <c r="H280" s="6" t="str">
        <f>VLOOKUP(B:B, _holidays!A:C, 3, FALSE)</f>
        <v>N</v>
      </c>
      <c r="I280" s="6">
        <v>15.5</v>
      </c>
      <c r="J280" s="6">
        <v>35.799999999999997</v>
      </c>
      <c r="K280" s="6">
        <v>18.899999999999999</v>
      </c>
      <c r="L280" s="6">
        <v>0</v>
      </c>
      <c r="M280" s="10">
        <v>127225.245</v>
      </c>
      <c r="N280" s="8">
        <v>36.244451439999999</v>
      </c>
      <c r="O280" s="8">
        <f t="shared" si="24"/>
        <v>4611209.2143446021</v>
      </c>
    </row>
    <row r="281" spans="2:15" x14ac:dyDescent="0.3">
      <c r="B281" s="30">
        <v>42284</v>
      </c>
      <c r="C281" s="6" t="str">
        <f t="shared" si="20"/>
        <v>Wednesday</v>
      </c>
      <c r="D281" s="6" t="str">
        <f t="shared" si="21"/>
        <v>October</v>
      </c>
      <c r="E281" s="6" t="str">
        <f t="shared" si="22"/>
        <v>2015</v>
      </c>
      <c r="F281" s="6">
        <f t="shared" si="23"/>
        <v>41</v>
      </c>
      <c r="G281" s="6" t="str">
        <f>VLOOKUP(B:B, _holidays!A:C, 2, FALSE)</f>
        <v>Y</v>
      </c>
      <c r="H281" s="6" t="str">
        <f>VLOOKUP(B:B, _holidays!A:C, 3, FALSE)</f>
        <v>N</v>
      </c>
      <c r="I281" s="6">
        <v>11.8</v>
      </c>
      <c r="J281" s="6">
        <v>16.2</v>
      </c>
      <c r="K281" s="6">
        <v>23.6</v>
      </c>
      <c r="L281" s="6">
        <v>0</v>
      </c>
      <c r="M281" s="10">
        <v>117282.765</v>
      </c>
      <c r="N281" s="8">
        <v>31.596406630000001</v>
      </c>
      <c r="O281" s="8">
        <f t="shared" si="24"/>
        <v>3705713.9336307319</v>
      </c>
    </row>
    <row r="282" spans="2:15" x14ac:dyDescent="0.3">
      <c r="B282" s="30">
        <v>42285</v>
      </c>
      <c r="C282" s="6" t="str">
        <f t="shared" si="20"/>
        <v>Thursday</v>
      </c>
      <c r="D282" s="6" t="str">
        <f t="shared" si="21"/>
        <v>October</v>
      </c>
      <c r="E282" s="6" t="str">
        <f t="shared" si="22"/>
        <v>2015</v>
      </c>
      <c r="F282" s="6">
        <f t="shared" si="23"/>
        <v>41</v>
      </c>
      <c r="G282" s="6" t="str">
        <f>VLOOKUP(B:B, _holidays!A:C, 2, FALSE)</f>
        <v>Y</v>
      </c>
      <c r="H282" s="6" t="str">
        <f>VLOOKUP(B:B, _holidays!A:C, 3, FALSE)</f>
        <v>N</v>
      </c>
      <c r="I282" s="6">
        <v>7.6</v>
      </c>
      <c r="J282" s="6">
        <v>18.600000000000001</v>
      </c>
      <c r="K282" s="6">
        <v>23.3</v>
      </c>
      <c r="L282" s="6">
        <v>0</v>
      </c>
      <c r="M282" s="10">
        <v>122121.325</v>
      </c>
      <c r="N282" s="8">
        <v>36.140982370000003</v>
      </c>
      <c r="O282" s="8">
        <f t="shared" si="24"/>
        <v>4413584.6538260402</v>
      </c>
    </row>
    <row r="283" spans="2:15" x14ac:dyDescent="0.3">
      <c r="B283" s="30">
        <v>42286</v>
      </c>
      <c r="C283" s="6" t="str">
        <f t="shared" si="20"/>
        <v>Friday</v>
      </c>
      <c r="D283" s="6" t="str">
        <f t="shared" si="21"/>
        <v>October</v>
      </c>
      <c r="E283" s="6" t="str">
        <f t="shared" si="22"/>
        <v>2015</v>
      </c>
      <c r="F283" s="6">
        <f t="shared" si="23"/>
        <v>41</v>
      </c>
      <c r="G283" s="6" t="str">
        <f>VLOOKUP(B:B, _holidays!A:C, 2, FALSE)</f>
        <v>Y</v>
      </c>
      <c r="H283" s="6" t="str">
        <f>VLOOKUP(B:B, _holidays!A:C, 3, FALSE)</f>
        <v>N</v>
      </c>
      <c r="I283" s="6">
        <v>10.9</v>
      </c>
      <c r="J283" s="6">
        <v>29.9</v>
      </c>
      <c r="K283" s="6">
        <v>22</v>
      </c>
      <c r="L283" s="6">
        <v>0</v>
      </c>
      <c r="M283" s="10">
        <v>126989.905</v>
      </c>
      <c r="N283" s="8">
        <v>41.415074920000002</v>
      </c>
      <c r="O283" s="8">
        <f t="shared" si="24"/>
        <v>5259296.429658683</v>
      </c>
    </row>
    <row r="284" spans="2:15" x14ac:dyDescent="0.3">
      <c r="B284" s="30">
        <v>42287</v>
      </c>
      <c r="C284" s="6" t="str">
        <f t="shared" si="20"/>
        <v>Saturday</v>
      </c>
      <c r="D284" s="6" t="str">
        <f t="shared" si="21"/>
        <v>October</v>
      </c>
      <c r="E284" s="6" t="str">
        <f t="shared" si="22"/>
        <v>2015</v>
      </c>
      <c r="F284" s="6">
        <f t="shared" si="23"/>
        <v>41</v>
      </c>
      <c r="G284" s="6" t="str">
        <f>VLOOKUP(B:B, _holidays!A:C, 2, FALSE)</f>
        <v>Y</v>
      </c>
      <c r="H284" s="6" t="str">
        <f>VLOOKUP(B:B, _holidays!A:C, 3, FALSE)</f>
        <v>N</v>
      </c>
      <c r="I284" s="6">
        <v>17.5</v>
      </c>
      <c r="J284" s="6">
        <v>29.2</v>
      </c>
      <c r="K284" s="6">
        <v>11.9</v>
      </c>
      <c r="L284" s="6">
        <v>0</v>
      </c>
      <c r="M284" s="10">
        <v>112604.825</v>
      </c>
      <c r="N284" s="8">
        <v>34.803176860000001</v>
      </c>
      <c r="O284" s="8">
        <f t="shared" si="24"/>
        <v>3919005.6397643494</v>
      </c>
    </row>
    <row r="285" spans="2:15" x14ac:dyDescent="0.3">
      <c r="B285" s="30">
        <v>42288</v>
      </c>
      <c r="C285" s="6" t="str">
        <f t="shared" si="20"/>
        <v>Sunday</v>
      </c>
      <c r="D285" s="6" t="str">
        <f t="shared" si="21"/>
        <v>October</v>
      </c>
      <c r="E285" s="6" t="str">
        <f t="shared" si="22"/>
        <v>2015</v>
      </c>
      <c r="F285" s="6">
        <f t="shared" si="23"/>
        <v>42</v>
      </c>
      <c r="G285" s="6" t="str">
        <f>VLOOKUP(B:B, _holidays!A:C, 2, FALSE)</f>
        <v>Y</v>
      </c>
      <c r="H285" s="6" t="str">
        <f>VLOOKUP(B:B, _holidays!A:C, 3, FALSE)</f>
        <v>N</v>
      </c>
      <c r="I285" s="6">
        <v>16.899999999999999</v>
      </c>
      <c r="J285" s="6">
        <v>19.2</v>
      </c>
      <c r="K285" s="6">
        <v>19.600000000000001</v>
      </c>
      <c r="L285" s="6">
        <v>0.4</v>
      </c>
      <c r="M285" s="10">
        <v>105376.33500000001</v>
      </c>
      <c r="N285" s="8">
        <v>29.90281083</v>
      </c>
      <c r="O285" s="8">
        <f t="shared" si="24"/>
        <v>3151048.6114637083</v>
      </c>
    </row>
    <row r="286" spans="2:15" x14ac:dyDescent="0.3">
      <c r="B286" s="30">
        <v>42289</v>
      </c>
      <c r="C286" s="6" t="str">
        <f t="shared" si="20"/>
        <v>Monday</v>
      </c>
      <c r="D286" s="6" t="str">
        <f t="shared" si="21"/>
        <v>October</v>
      </c>
      <c r="E286" s="6" t="str">
        <f t="shared" si="22"/>
        <v>2015</v>
      </c>
      <c r="F286" s="6">
        <f t="shared" si="23"/>
        <v>42</v>
      </c>
      <c r="G286" s="6" t="str">
        <f>VLOOKUP(B:B, _holidays!A:C, 2, FALSE)</f>
        <v>Y</v>
      </c>
      <c r="H286" s="6" t="str">
        <f>VLOOKUP(B:B, _holidays!A:C, 3, FALSE)</f>
        <v>N</v>
      </c>
      <c r="I286" s="6">
        <v>11.3</v>
      </c>
      <c r="J286" s="6">
        <v>16.100000000000001</v>
      </c>
      <c r="K286" s="6">
        <v>13.4</v>
      </c>
      <c r="L286" s="6">
        <v>0.6</v>
      </c>
      <c r="M286" s="10">
        <v>120916.215</v>
      </c>
      <c r="N286" s="8">
        <v>36.353623810000002</v>
      </c>
      <c r="O286" s="8">
        <f t="shared" si="24"/>
        <v>4395742.5926390793</v>
      </c>
    </row>
    <row r="287" spans="2:15" x14ac:dyDescent="0.3">
      <c r="B287" s="30">
        <v>42290</v>
      </c>
      <c r="C287" s="6" t="str">
        <f t="shared" si="20"/>
        <v>Tuesday</v>
      </c>
      <c r="D287" s="6" t="str">
        <f t="shared" si="21"/>
        <v>October</v>
      </c>
      <c r="E287" s="6" t="str">
        <f t="shared" si="22"/>
        <v>2015</v>
      </c>
      <c r="F287" s="6">
        <f t="shared" si="23"/>
        <v>42</v>
      </c>
      <c r="G287" s="6" t="str">
        <f>VLOOKUP(B:B, _holidays!A:C, 2, FALSE)</f>
        <v>Y</v>
      </c>
      <c r="H287" s="6" t="str">
        <f>VLOOKUP(B:B, _holidays!A:C, 3, FALSE)</f>
        <v>N</v>
      </c>
      <c r="I287" s="6">
        <v>7.9</v>
      </c>
      <c r="J287" s="6">
        <v>17.600000000000001</v>
      </c>
      <c r="K287" s="6">
        <v>24.3</v>
      </c>
      <c r="L287" s="6">
        <v>0.4</v>
      </c>
      <c r="M287" s="10">
        <v>122830.38</v>
      </c>
      <c r="N287" s="8">
        <v>41.49816809</v>
      </c>
      <c r="O287" s="8">
        <f t="shared" si="24"/>
        <v>5097235.7557985745</v>
      </c>
    </row>
    <row r="288" spans="2:15" x14ac:dyDescent="0.3">
      <c r="B288" s="30">
        <v>42291</v>
      </c>
      <c r="C288" s="6" t="str">
        <f t="shared" si="20"/>
        <v>Wednesday</v>
      </c>
      <c r="D288" s="6" t="str">
        <f t="shared" si="21"/>
        <v>October</v>
      </c>
      <c r="E288" s="6" t="str">
        <f t="shared" si="22"/>
        <v>2015</v>
      </c>
      <c r="F288" s="6">
        <f t="shared" si="23"/>
        <v>42</v>
      </c>
      <c r="G288" s="6" t="str">
        <f>VLOOKUP(B:B, _holidays!A:C, 2, FALSE)</f>
        <v>Y</v>
      </c>
      <c r="H288" s="6" t="str">
        <f>VLOOKUP(B:B, _holidays!A:C, 3, FALSE)</f>
        <v>N</v>
      </c>
      <c r="I288" s="6">
        <v>11.2</v>
      </c>
      <c r="J288" s="6">
        <v>28.6</v>
      </c>
      <c r="K288" s="6">
        <v>24.4</v>
      </c>
      <c r="L288" s="6">
        <v>0</v>
      </c>
      <c r="M288" s="10">
        <v>126919.19500000001</v>
      </c>
      <c r="N288" s="8">
        <v>45.563440200000002</v>
      </c>
      <c r="O288" s="8">
        <f t="shared" si="24"/>
        <v>5782875.1516146399</v>
      </c>
    </row>
    <row r="289" spans="2:15" x14ac:dyDescent="0.3">
      <c r="B289" s="30">
        <v>42292</v>
      </c>
      <c r="C289" s="6" t="str">
        <f t="shared" si="20"/>
        <v>Thursday</v>
      </c>
      <c r="D289" s="6" t="str">
        <f t="shared" si="21"/>
        <v>October</v>
      </c>
      <c r="E289" s="6" t="str">
        <f t="shared" si="22"/>
        <v>2015</v>
      </c>
      <c r="F289" s="6">
        <f t="shared" si="23"/>
        <v>42</v>
      </c>
      <c r="G289" s="6" t="str">
        <f>VLOOKUP(B:B, _holidays!A:C, 2, FALSE)</f>
        <v>Y</v>
      </c>
      <c r="H289" s="6" t="str">
        <f>VLOOKUP(B:B, _holidays!A:C, 3, FALSE)</f>
        <v>N</v>
      </c>
      <c r="I289" s="6">
        <v>14.4</v>
      </c>
      <c r="J289" s="6">
        <v>34</v>
      </c>
      <c r="K289" s="6">
        <v>22.2</v>
      </c>
      <c r="L289" s="6">
        <v>0</v>
      </c>
      <c r="M289" s="10">
        <v>130260.37</v>
      </c>
      <c r="N289" s="8">
        <v>39.066948680000003</v>
      </c>
      <c r="O289" s="8">
        <f t="shared" si="24"/>
        <v>5088875.1898278119</v>
      </c>
    </row>
    <row r="290" spans="2:15" x14ac:dyDescent="0.3">
      <c r="B290" s="30">
        <v>42293</v>
      </c>
      <c r="C290" s="6" t="str">
        <f t="shared" si="20"/>
        <v>Friday</v>
      </c>
      <c r="D290" s="6" t="str">
        <f t="shared" si="21"/>
        <v>October</v>
      </c>
      <c r="E290" s="6" t="str">
        <f t="shared" si="22"/>
        <v>2015</v>
      </c>
      <c r="F290" s="6">
        <f t="shared" si="23"/>
        <v>42</v>
      </c>
      <c r="G290" s="6" t="str">
        <f>VLOOKUP(B:B, _holidays!A:C, 2, FALSE)</f>
        <v>Y</v>
      </c>
      <c r="H290" s="6" t="str">
        <f>VLOOKUP(B:B, _holidays!A:C, 3, FALSE)</f>
        <v>N</v>
      </c>
      <c r="I290" s="6">
        <v>17</v>
      </c>
      <c r="J290" s="6">
        <v>23.8</v>
      </c>
      <c r="K290" s="6">
        <v>8.4</v>
      </c>
      <c r="L290" s="6">
        <v>0</v>
      </c>
      <c r="M290" s="10">
        <v>123985.97</v>
      </c>
      <c r="N290" s="8">
        <v>43.80436083</v>
      </c>
      <c r="O290" s="8">
        <f t="shared" si="24"/>
        <v>5431126.1677375548</v>
      </c>
    </row>
    <row r="291" spans="2:15" x14ac:dyDescent="0.3">
      <c r="B291" s="30">
        <v>42294</v>
      </c>
      <c r="C291" s="6" t="str">
        <f t="shared" si="20"/>
        <v>Saturday</v>
      </c>
      <c r="D291" s="6" t="str">
        <f t="shared" si="21"/>
        <v>October</v>
      </c>
      <c r="E291" s="6" t="str">
        <f t="shared" si="22"/>
        <v>2015</v>
      </c>
      <c r="F291" s="6">
        <f t="shared" si="23"/>
        <v>42</v>
      </c>
      <c r="G291" s="6" t="str">
        <f>VLOOKUP(B:B, _holidays!A:C, 2, FALSE)</f>
        <v>Y</v>
      </c>
      <c r="H291" s="6" t="str">
        <f>VLOOKUP(B:B, _holidays!A:C, 3, FALSE)</f>
        <v>N</v>
      </c>
      <c r="I291" s="6">
        <v>11.5</v>
      </c>
      <c r="J291" s="6">
        <v>20.5</v>
      </c>
      <c r="K291" s="6">
        <v>20.399999999999999</v>
      </c>
      <c r="L291" s="6">
        <v>0</v>
      </c>
      <c r="M291" s="10">
        <v>104916.345</v>
      </c>
      <c r="N291" s="8">
        <v>29.673610060000001</v>
      </c>
      <c r="O291" s="8">
        <f t="shared" si="24"/>
        <v>3113246.7104504309</v>
      </c>
    </row>
    <row r="292" spans="2:15" x14ac:dyDescent="0.3">
      <c r="B292" s="30">
        <v>42295</v>
      </c>
      <c r="C292" s="6" t="str">
        <f t="shared" si="20"/>
        <v>Sunday</v>
      </c>
      <c r="D292" s="6" t="str">
        <f t="shared" si="21"/>
        <v>October</v>
      </c>
      <c r="E292" s="6" t="str">
        <f t="shared" si="22"/>
        <v>2015</v>
      </c>
      <c r="F292" s="6">
        <f t="shared" si="23"/>
        <v>43</v>
      </c>
      <c r="G292" s="6" t="str">
        <f>VLOOKUP(B:B, _holidays!A:C, 2, FALSE)</f>
        <v>Y</v>
      </c>
      <c r="H292" s="6" t="str">
        <f>VLOOKUP(B:B, _holidays!A:C, 3, FALSE)</f>
        <v>N</v>
      </c>
      <c r="I292" s="6">
        <v>12.6</v>
      </c>
      <c r="J292" s="6">
        <v>17.7</v>
      </c>
      <c r="K292" s="6">
        <v>24.2</v>
      </c>
      <c r="L292" s="6">
        <v>0</v>
      </c>
      <c r="M292" s="10">
        <v>100812.04</v>
      </c>
      <c r="N292" s="8">
        <v>29.120867570000001</v>
      </c>
      <c r="O292" s="8">
        <f t="shared" si="24"/>
        <v>2935734.0663015428</v>
      </c>
    </row>
    <row r="293" spans="2:15" x14ac:dyDescent="0.3">
      <c r="B293" s="30">
        <v>42296</v>
      </c>
      <c r="C293" s="6" t="str">
        <f t="shared" si="20"/>
        <v>Monday</v>
      </c>
      <c r="D293" s="6" t="str">
        <f t="shared" si="21"/>
        <v>October</v>
      </c>
      <c r="E293" s="6" t="str">
        <f t="shared" si="22"/>
        <v>2015</v>
      </c>
      <c r="F293" s="6">
        <f t="shared" si="23"/>
        <v>43</v>
      </c>
      <c r="G293" s="6" t="str">
        <f>VLOOKUP(B:B, _holidays!A:C, 2, FALSE)</f>
        <v>Y</v>
      </c>
      <c r="H293" s="6" t="str">
        <f>VLOOKUP(B:B, _holidays!A:C, 3, FALSE)</f>
        <v>N</v>
      </c>
      <c r="I293" s="6">
        <v>8.3000000000000007</v>
      </c>
      <c r="J293" s="6">
        <v>26.7</v>
      </c>
      <c r="K293" s="6">
        <v>25.8</v>
      </c>
      <c r="L293" s="6">
        <v>0</v>
      </c>
      <c r="M293" s="10">
        <v>120795</v>
      </c>
      <c r="N293" s="8">
        <v>43.510676320000002</v>
      </c>
      <c r="O293" s="8">
        <f t="shared" si="24"/>
        <v>5255872.1460744003</v>
      </c>
    </row>
    <row r="294" spans="2:15" x14ac:dyDescent="0.3">
      <c r="B294" s="30">
        <v>42297</v>
      </c>
      <c r="C294" s="6" t="str">
        <f t="shared" si="20"/>
        <v>Tuesday</v>
      </c>
      <c r="D294" s="6" t="str">
        <f t="shared" si="21"/>
        <v>October</v>
      </c>
      <c r="E294" s="6" t="str">
        <f t="shared" si="22"/>
        <v>2015</v>
      </c>
      <c r="F294" s="6">
        <f t="shared" si="23"/>
        <v>43</v>
      </c>
      <c r="G294" s="6" t="str">
        <f>VLOOKUP(B:B, _holidays!A:C, 2, FALSE)</f>
        <v>Y</v>
      </c>
      <c r="H294" s="6" t="str">
        <f>VLOOKUP(B:B, _holidays!A:C, 3, FALSE)</f>
        <v>N</v>
      </c>
      <c r="I294" s="6">
        <v>12.9</v>
      </c>
      <c r="J294" s="6">
        <v>31.8</v>
      </c>
      <c r="K294" s="6">
        <v>14.4</v>
      </c>
      <c r="L294" s="6">
        <v>0</v>
      </c>
      <c r="M294" s="10">
        <v>126655.49</v>
      </c>
      <c r="N294" s="8">
        <v>43.332869199999998</v>
      </c>
      <c r="O294" s="8">
        <f t="shared" si="24"/>
        <v>5488345.7816319084</v>
      </c>
    </row>
    <row r="295" spans="2:15" x14ac:dyDescent="0.3">
      <c r="B295" s="30">
        <v>42298</v>
      </c>
      <c r="C295" s="6" t="str">
        <f t="shared" si="20"/>
        <v>Wednesday</v>
      </c>
      <c r="D295" s="6" t="str">
        <f t="shared" si="21"/>
        <v>October</v>
      </c>
      <c r="E295" s="6" t="str">
        <f t="shared" si="22"/>
        <v>2015</v>
      </c>
      <c r="F295" s="6">
        <f t="shared" si="23"/>
        <v>43</v>
      </c>
      <c r="G295" s="6" t="str">
        <f>VLOOKUP(B:B, _holidays!A:C, 2, FALSE)</f>
        <v>Y</v>
      </c>
      <c r="H295" s="6" t="str">
        <f>VLOOKUP(B:B, _holidays!A:C, 3, FALSE)</f>
        <v>N</v>
      </c>
      <c r="I295" s="6">
        <v>17.600000000000001</v>
      </c>
      <c r="J295" s="6">
        <v>18.3</v>
      </c>
      <c r="K295" s="6">
        <v>7.3</v>
      </c>
      <c r="L295" s="6">
        <v>2.4</v>
      </c>
      <c r="M295" s="10">
        <v>122368.88499999999</v>
      </c>
      <c r="N295" s="8">
        <v>39.681894030000002</v>
      </c>
      <c r="O295" s="8">
        <f t="shared" si="24"/>
        <v>4855829.1271392563</v>
      </c>
    </row>
    <row r="296" spans="2:15" x14ac:dyDescent="0.3">
      <c r="B296" s="30">
        <v>42299</v>
      </c>
      <c r="C296" s="6" t="str">
        <f t="shared" si="20"/>
        <v>Thursday</v>
      </c>
      <c r="D296" s="6" t="str">
        <f t="shared" si="21"/>
        <v>October</v>
      </c>
      <c r="E296" s="6" t="str">
        <f t="shared" si="22"/>
        <v>2015</v>
      </c>
      <c r="F296" s="6">
        <f t="shared" si="23"/>
        <v>43</v>
      </c>
      <c r="G296" s="6" t="str">
        <f>VLOOKUP(B:B, _holidays!A:C, 2, FALSE)</f>
        <v>Y</v>
      </c>
      <c r="H296" s="6" t="str">
        <f>VLOOKUP(B:B, _holidays!A:C, 3, FALSE)</f>
        <v>N</v>
      </c>
      <c r="I296" s="6">
        <v>11.4</v>
      </c>
      <c r="J296" s="6">
        <v>16.7</v>
      </c>
      <c r="K296" s="6">
        <v>8.5</v>
      </c>
      <c r="L296" s="6">
        <v>7</v>
      </c>
      <c r="M296" s="10">
        <v>121471.64</v>
      </c>
      <c r="N296" s="8">
        <v>44.033046460000001</v>
      </c>
      <c r="O296" s="8">
        <f t="shared" si="24"/>
        <v>5348766.3676923942</v>
      </c>
    </row>
    <row r="297" spans="2:15" x14ac:dyDescent="0.3">
      <c r="B297" s="30">
        <v>42300</v>
      </c>
      <c r="C297" s="6" t="str">
        <f t="shared" si="20"/>
        <v>Friday</v>
      </c>
      <c r="D297" s="6" t="str">
        <f t="shared" si="21"/>
        <v>October</v>
      </c>
      <c r="E297" s="6" t="str">
        <f t="shared" si="22"/>
        <v>2015</v>
      </c>
      <c r="F297" s="6">
        <f t="shared" si="23"/>
        <v>43</v>
      </c>
      <c r="G297" s="6" t="str">
        <f>VLOOKUP(B:B, _holidays!A:C, 2, FALSE)</f>
        <v>Y</v>
      </c>
      <c r="H297" s="6" t="str">
        <f>VLOOKUP(B:B, _holidays!A:C, 3, FALSE)</f>
        <v>N</v>
      </c>
      <c r="I297" s="6">
        <v>11.8</v>
      </c>
      <c r="J297" s="6">
        <v>16.399999999999999</v>
      </c>
      <c r="K297" s="6">
        <v>21</v>
      </c>
      <c r="L297" s="6">
        <v>0</v>
      </c>
      <c r="M297" s="10">
        <v>120420.7</v>
      </c>
      <c r="N297" s="8">
        <v>48.169896799999997</v>
      </c>
      <c r="O297" s="8">
        <f t="shared" si="24"/>
        <v>5800652.6915837592</v>
      </c>
    </row>
    <row r="298" spans="2:15" x14ac:dyDescent="0.3">
      <c r="B298" s="30">
        <v>42301</v>
      </c>
      <c r="C298" s="6" t="str">
        <f t="shared" si="20"/>
        <v>Saturday</v>
      </c>
      <c r="D298" s="6" t="str">
        <f t="shared" si="21"/>
        <v>October</v>
      </c>
      <c r="E298" s="6" t="str">
        <f t="shared" si="22"/>
        <v>2015</v>
      </c>
      <c r="F298" s="6">
        <f t="shared" si="23"/>
        <v>43</v>
      </c>
      <c r="G298" s="6" t="str">
        <f>VLOOKUP(B:B, _holidays!A:C, 2, FALSE)</f>
        <v>Y</v>
      </c>
      <c r="H298" s="6" t="str">
        <f>VLOOKUP(B:B, _holidays!A:C, 3, FALSE)</f>
        <v>N</v>
      </c>
      <c r="I298" s="6">
        <v>9.1999999999999993</v>
      </c>
      <c r="J298" s="6">
        <v>19.5</v>
      </c>
      <c r="K298" s="6">
        <v>25.1</v>
      </c>
      <c r="L298" s="6">
        <v>0</v>
      </c>
      <c r="M298" s="10">
        <v>106813.03</v>
      </c>
      <c r="N298" s="8">
        <v>32.192051970000001</v>
      </c>
      <c r="O298" s="8">
        <f t="shared" si="24"/>
        <v>3438530.6128331693</v>
      </c>
    </row>
    <row r="299" spans="2:15" x14ac:dyDescent="0.3">
      <c r="B299" s="30">
        <v>42302</v>
      </c>
      <c r="C299" s="6" t="str">
        <f t="shared" si="20"/>
        <v>Sunday</v>
      </c>
      <c r="D299" s="6" t="str">
        <f t="shared" si="21"/>
        <v>October</v>
      </c>
      <c r="E299" s="6" t="str">
        <f t="shared" si="22"/>
        <v>2015</v>
      </c>
      <c r="F299" s="6">
        <f t="shared" si="23"/>
        <v>44</v>
      </c>
      <c r="G299" s="6" t="str">
        <f>VLOOKUP(B:B, _holidays!A:C, 2, FALSE)</f>
        <v>Y</v>
      </c>
      <c r="H299" s="6" t="str">
        <f>VLOOKUP(B:B, _holidays!A:C, 3, FALSE)</f>
        <v>N</v>
      </c>
      <c r="I299" s="6">
        <v>10.199999999999999</v>
      </c>
      <c r="J299" s="6">
        <v>31.3</v>
      </c>
      <c r="K299" s="6">
        <v>20.100000000000001</v>
      </c>
      <c r="L299" s="6">
        <v>0</v>
      </c>
      <c r="M299" s="10">
        <v>102279.745</v>
      </c>
      <c r="N299" s="8">
        <v>17.4659695</v>
      </c>
      <c r="O299" s="8">
        <f t="shared" si="24"/>
        <v>1786414.9066377773</v>
      </c>
    </row>
    <row r="300" spans="2:15" x14ac:dyDescent="0.3">
      <c r="B300" s="30">
        <v>42303</v>
      </c>
      <c r="C300" s="6" t="str">
        <f t="shared" si="20"/>
        <v>Monday</v>
      </c>
      <c r="D300" s="6" t="str">
        <f t="shared" si="21"/>
        <v>October</v>
      </c>
      <c r="E300" s="6" t="str">
        <f t="shared" si="22"/>
        <v>2015</v>
      </c>
      <c r="F300" s="6">
        <f t="shared" si="23"/>
        <v>44</v>
      </c>
      <c r="G300" s="6" t="str">
        <f>VLOOKUP(B:B, _holidays!A:C, 2, FALSE)</f>
        <v>Y</v>
      </c>
      <c r="H300" s="6" t="str">
        <f>VLOOKUP(B:B, _holidays!A:C, 3, FALSE)</f>
        <v>N</v>
      </c>
      <c r="I300" s="6">
        <v>14</v>
      </c>
      <c r="J300" s="6">
        <v>15.9</v>
      </c>
      <c r="K300" s="6">
        <v>14.5</v>
      </c>
      <c r="L300" s="6">
        <v>0.2</v>
      </c>
      <c r="M300" s="10">
        <v>115297.34</v>
      </c>
      <c r="N300" s="8">
        <v>29.398516279999999</v>
      </c>
      <c r="O300" s="8">
        <f t="shared" si="24"/>
        <v>3389570.727030695</v>
      </c>
    </row>
    <row r="301" spans="2:15" x14ac:dyDescent="0.3">
      <c r="B301" s="30">
        <v>42304</v>
      </c>
      <c r="C301" s="6" t="str">
        <f t="shared" si="20"/>
        <v>Tuesday</v>
      </c>
      <c r="D301" s="6" t="str">
        <f t="shared" si="21"/>
        <v>October</v>
      </c>
      <c r="E301" s="6" t="str">
        <f t="shared" si="22"/>
        <v>2015</v>
      </c>
      <c r="F301" s="6">
        <f t="shared" si="23"/>
        <v>44</v>
      </c>
      <c r="G301" s="6" t="str">
        <f>VLOOKUP(B:B, _holidays!A:C, 2, FALSE)</f>
        <v>Y</v>
      </c>
      <c r="H301" s="6" t="str">
        <f>VLOOKUP(B:B, _holidays!A:C, 3, FALSE)</f>
        <v>N</v>
      </c>
      <c r="I301" s="6">
        <v>10.4</v>
      </c>
      <c r="J301" s="6">
        <v>23.3</v>
      </c>
      <c r="K301" s="6">
        <v>28.1</v>
      </c>
      <c r="L301" s="6">
        <v>0.2</v>
      </c>
      <c r="M301" s="10">
        <v>116619.57</v>
      </c>
      <c r="N301" s="8">
        <v>31.32939962</v>
      </c>
      <c r="O301" s="8">
        <f t="shared" si="24"/>
        <v>3653621.1120425635</v>
      </c>
    </row>
    <row r="302" spans="2:15" x14ac:dyDescent="0.3">
      <c r="B302" s="30">
        <v>42305</v>
      </c>
      <c r="C302" s="6" t="str">
        <f t="shared" si="20"/>
        <v>Wednesday</v>
      </c>
      <c r="D302" s="6" t="str">
        <f t="shared" si="21"/>
        <v>October</v>
      </c>
      <c r="E302" s="6" t="str">
        <f t="shared" si="22"/>
        <v>2015</v>
      </c>
      <c r="F302" s="6">
        <f t="shared" si="23"/>
        <v>44</v>
      </c>
      <c r="G302" s="6" t="str">
        <f>VLOOKUP(B:B, _holidays!A:C, 2, FALSE)</f>
        <v>Y</v>
      </c>
      <c r="H302" s="6" t="str">
        <f>VLOOKUP(B:B, _holidays!A:C, 3, FALSE)</f>
        <v>N</v>
      </c>
      <c r="I302" s="6">
        <v>10.1</v>
      </c>
      <c r="J302" s="6">
        <v>26.8</v>
      </c>
      <c r="K302" s="6">
        <v>27.6</v>
      </c>
      <c r="L302" s="6">
        <v>0</v>
      </c>
      <c r="M302" s="10">
        <v>122887.41</v>
      </c>
      <c r="N302" s="8">
        <v>39.51380992</v>
      </c>
      <c r="O302" s="8">
        <f t="shared" si="24"/>
        <v>4855749.7603011075</v>
      </c>
    </row>
    <row r="303" spans="2:15" x14ac:dyDescent="0.3">
      <c r="B303" s="30">
        <v>42306</v>
      </c>
      <c r="C303" s="6" t="str">
        <f t="shared" si="20"/>
        <v>Thursday</v>
      </c>
      <c r="D303" s="6" t="str">
        <f t="shared" si="21"/>
        <v>October</v>
      </c>
      <c r="E303" s="6" t="str">
        <f t="shared" si="22"/>
        <v>2015</v>
      </c>
      <c r="F303" s="6">
        <f t="shared" si="23"/>
        <v>44</v>
      </c>
      <c r="G303" s="6" t="str">
        <f>VLOOKUP(B:B, _holidays!A:C, 2, FALSE)</f>
        <v>Y</v>
      </c>
      <c r="H303" s="6" t="str">
        <f>VLOOKUP(B:B, _holidays!A:C, 3, FALSE)</f>
        <v>N</v>
      </c>
      <c r="I303" s="6">
        <v>13.7</v>
      </c>
      <c r="J303" s="6">
        <v>26.1</v>
      </c>
      <c r="K303" s="6">
        <v>26.8</v>
      </c>
      <c r="L303" s="6">
        <v>0</v>
      </c>
      <c r="M303" s="10">
        <v>124222.935</v>
      </c>
      <c r="N303" s="8">
        <v>62.320128279999999</v>
      </c>
      <c r="O303" s="8">
        <f t="shared" si="24"/>
        <v>7741589.2445181012</v>
      </c>
    </row>
    <row r="304" spans="2:15" x14ac:dyDescent="0.3">
      <c r="B304" s="30">
        <v>42307</v>
      </c>
      <c r="C304" s="6" t="str">
        <f t="shared" si="20"/>
        <v>Friday</v>
      </c>
      <c r="D304" s="6" t="str">
        <f t="shared" si="21"/>
        <v>October</v>
      </c>
      <c r="E304" s="6" t="str">
        <f t="shared" si="22"/>
        <v>2015</v>
      </c>
      <c r="F304" s="6">
        <f t="shared" si="23"/>
        <v>44</v>
      </c>
      <c r="G304" s="6" t="str">
        <f>VLOOKUP(B:B, _holidays!A:C, 2, FALSE)</f>
        <v>Y</v>
      </c>
      <c r="H304" s="6" t="str">
        <f>VLOOKUP(B:B, _holidays!A:C, 3, FALSE)</f>
        <v>N</v>
      </c>
      <c r="I304" s="6">
        <v>12.6</v>
      </c>
      <c r="J304" s="6">
        <v>27.4</v>
      </c>
      <c r="K304" s="6">
        <v>22.6</v>
      </c>
      <c r="L304" s="6">
        <v>0</v>
      </c>
      <c r="M304" s="10">
        <v>121256.97</v>
      </c>
      <c r="N304" s="8">
        <v>35.875550349999997</v>
      </c>
      <c r="O304" s="8">
        <f t="shared" si="24"/>
        <v>4350160.5325234393</v>
      </c>
    </row>
    <row r="305" spans="2:15" x14ac:dyDescent="0.3">
      <c r="B305" s="30">
        <v>42308</v>
      </c>
      <c r="C305" s="6" t="str">
        <f t="shared" si="20"/>
        <v>Saturday</v>
      </c>
      <c r="D305" s="6" t="str">
        <f t="shared" si="21"/>
        <v>October</v>
      </c>
      <c r="E305" s="6" t="str">
        <f t="shared" si="22"/>
        <v>2015</v>
      </c>
      <c r="F305" s="6">
        <f t="shared" si="23"/>
        <v>44</v>
      </c>
      <c r="G305" s="6" t="str">
        <f>VLOOKUP(B:B, _holidays!A:C, 2, FALSE)</f>
        <v>Y</v>
      </c>
      <c r="H305" s="6" t="str">
        <f>VLOOKUP(B:B, _holidays!A:C, 3, FALSE)</f>
        <v>N</v>
      </c>
      <c r="I305" s="6">
        <v>15.7</v>
      </c>
      <c r="J305" s="6">
        <v>25.9</v>
      </c>
      <c r="K305" s="6">
        <v>13.5</v>
      </c>
      <c r="L305" s="6">
        <v>1</v>
      </c>
      <c r="M305" s="10">
        <v>106353.44</v>
      </c>
      <c r="N305" s="8">
        <v>18.374790109999999</v>
      </c>
      <c r="O305" s="8">
        <f t="shared" si="24"/>
        <v>1954222.1374764785</v>
      </c>
    </row>
    <row r="306" spans="2:15" x14ac:dyDescent="0.3">
      <c r="B306" s="30">
        <v>42309</v>
      </c>
      <c r="C306" s="6" t="str">
        <f t="shared" si="20"/>
        <v>Sunday</v>
      </c>
      <c r="D306" s="6" t="str">
        <f t="shared" si="21"/>
        <v>November</v>
      </c>
      <c r="E306" s="6" t="str">
        <f t="shared" si="22"/>
        <v>2015</v>
      </c>
      <c r="F306" s="6">
        <f t="shared" si="23"/>
        <v>45</v>
      </c>
      <c r="G306" s="6" t="str">
        <f>VLOOKUP(B:B, _holidays!A:C, 2, FALSE)</f>
        <v>Y</v>
      </c>
      <c r="H306" s="6" t="str">
        <f>VLOOKUP(B:B, _holidays!A:C, 3, FALSE)</f>
        <v>N</v>
      </c>
      <c r="I306" s="6">
        <v>16.399999999999999</v>
      </c>
      <c r="J306" s="6">
        <v>26</v>
      </c>
      <c r="K306" s="6">
        <v>10</v>
      </c>
      <c r="L306" s="6">
        <v>4.4000000000000004</v>
      </c>
      <c r="M306" s="10">
        <v>103629.645</v>
      </c>
      <c r="N306" s="8">
        <v>14.68483973</v>
      </c>
      <c r="O306" s="8">
        <f t="shared" si="24"/>
        <v>1521784.728101796</v>
      </c>
    </row>
    <row r="307" spans="2:15" x14ac:dyDescent="0.3">
      <c r="B307" s="30">
        <v>42310</v>
      </c>
      <c r="C307" s="6" t="str">
        <f t="shared" si="20"/>
        <v>Monday</v>
      </c>
      <c r="D307" s="6" t="str">
        <f t="shared" si="21"/>
        <v>November</v>
      </c>
      <c r="E307" s="6" t="str">
        <f t="shared" si="22"/>
        <v>2015</v>
      </c>
      <c r="F307" s="6">
        <f t="shared" si="23"/>
        <v>45</v>
      </c>
      <c r="G307" s="6" t="str">
        <f>VLOOKUP(B:B, _holidays!A:C, 2, FALSE)</f>
        <v>Y</v>
      </c>
      <c r="H307" s="6" t="str">
        <f>VLOOKUP(B:B, _holidays!A:C, 3, FALSE)</f>
        <v>N</v>
      </c>
      <c r="I307" s="6">
        <v>14.5</v>
      </c>
      <c r="J307" s="6">
        <v>16</v>
      </c>
      <c r="K307" s="6">
        <v>8.1999999999999993</v>
      </c>
      <c r="L307" s="6">
        <v>0</v>
      </c>
      <c r="M307" s="10">
        <v>113791.75</v>
      </c>
      <c r="N307" s="8">
        <v>25.017848959999998</v>
      </c>
      <c r="O307" s="8">
        <f t="shared" si="24"/>
        <v>2846824.8143940796</v>
      </c>
    </row>
    <row r="308" spans="2:15" x14ac:dyDescent="0.3">
      <c r="B308" s="30">
        <v>42311</v>
      </c>
      <c r="C308" s="6" t="str">
        <f t="shared" si="20"/>
        <v>Tuesday</v>
      </c>
      <c r="D308" s="6" t="str">
        <f t="shared" si="21"/>
        <v>November</v>
      </c>
      <c r="E308" s="6" t="str">
        <f t="shared" si="22"/>
        <v>2015</v>
      </c>
      <c r="F308" s="6">
        <f t="shared" si="23"/>
        <v>45</v>
      </c>
      <c r="G308" s="6" t="str">
        <f>VLOOKUP(B:B, _holidays!A:C, 2, FALSE)</f>
        <v>Y</v>
      </c>
      <c r="H308" s="6" t="str">
        <f>VLOOKUP(B:B, _holidays!A:C, 3, FALSE)</f>
        <v>Y</v>
      </c>
      <c r="I308" s="6">
        <v>8</v>
      </c>
      <c r="J308" s="6">
        <v>17.899999999999999</v>
      </c>
      <c r="K308" s="6">
        <v>25.4</v>
      </c>
      <c r="L308" s="6">
        <v>0.2</v>
      </c>
      <c r="M308" s="10">
        <v>101793.035</v>
      </c>
      <c r="N308" s="8">
        <v>14.15794771</v>
      </c>
      <c r="O308" s="8">
        <f t="shared" si="24"/>
        <v>1441180.4667721998</v>
      </c>
    </row>
    <row r="309" spans="2:15" x14ac:dyDescent="0.3">
      <c r="B309" s="30">
        <v>42312</v>
      </c>
      <c r="C309" s="6" t="str">
        <f t="shared" si="20"/>
        <v>Wednesday</v>
      </c>
      <c r="D309" s="6" t="str">
        <f t="shared" si="21"/>
        <v>November</v>
      </c>
      <c r="E309" s="6" t="str">
        <f t="shared" si="22"/>
        <v>2015</v>
      </c>
      <c r="F309" s="6">
        <f t="shared" si="23"/>
        <v>45</v>
      </c>
      <c r="G309" s="6" t="str">
        <f>VLOOKUP(B:B, _holidays!A:C, 2, FALSE)</f>
        <v>Y</v>
      </c>
      <c r="H309" s="6" t="str">
        <f>VLOOKUP(B:B, _holidays!A:C, 3, FALSE)</f>
        <v>N</v>
      </c>
      <c r="I309" s="6">
        <v>10.9</v>
      </c>
      <c r="J309" s="6">
        <v>27.2</v>
      </c>
      <c r="K309" s="6">
        <v>19.600000000000001</v>
      </c>
      <c r="L309" s="6">
        <v>0</v>
      </c>
      <c r="M309" s="10">
        <v>120177.94500000001</v>
      </c>
      <c r="N309" s="8">
        <v>29.237633089999999</v>
      </c>
      <c r="O309" s="8">
        <f t="shared" si="24"/>
        <v>3513718.6614202</v>
      </c>
    </row>
    <row r="310" spans="2:15" x14ac:dyDescent="0.3">
      <c r="B310" s="30">
        <v>42313</v>
      </c>
      <c r="C310" s="6" t="str">
        <f t="shared" si="20"/>
        <v>Thursday</v>
      </c>
      <c r="D310" s="6" t="str">
        <f t="shared" si="21"/>
        <v>November</v>
      </c>
      <c r="E310" s="6" t="str">
        <f t="shared" si="22"/>
        <v>2015</v>
      </c>
      <c r="F310" s="6">
        <f t="shared" si="23"/>
        <v>45</v>
      </c>
      <c r="G310" s="6" t="str">
        <f>VLOOKUP(B:B, _holidays!A:C, 2, FALSE)</f>
        <v>Y</v>
      </c>
      <c r="H310" s="6" t="str">
        <f>VLOOKUP(B:B, _holidays!A:C, 3, FALSE)</f>
        <v>N</v>
      </c>
      <c r="I310" s="6">
        <v>16.2</v>
      </c>
      <c r="J310" s="6">
        <v>24.7</v>
      </c>
      <c r="K310" s="6">
        <v>16.399999999999999</v>
      </c>
      <c r="L310" s="6">
        <v>12.2</v>
      </c>
      <c r="M310" s="10">
        <v>125985.465</v>
      </c>
      <c r="N310" s="8">
        <v>34.576790760000002</v>
      </c>
      <c r="O310" s="8">
        <f t="shared" si="24"/>
        <v>4356173.0621063039</v>
      </c>
    </row>
    <row r="311" spans="2:15" x14ac:dyDescent="0.3">
      <c r="B311" s="30">
        <v>42314</v>
      </c>
      <c r="C311" s="6" t="str">
        <f t="shared" si="20"/>
        <v>Friday</v>
      </c>
      <c r="D311" s="6" t="str">
        <f t="shared" si="21"/>
        <v>November</v>
      </c>
      <c r="E311" s="6" t="str">
        <f t="shared" si="22"/>
        <v>2015</v>
      </c>
      <c r="F311" s="6">
        <f t="shared" si="23"/>
        <v>45</v>
      </c>
      <c r="G311" s="6" t="str">
        <f>VLOOKUP(B:B, _holidays!A:C, 2, FALSE)</f>
        <v>Y</v>
      </c>
      <c r="H311" s="6" t="str">
        <f>VLOOKUP(B:B, _holidays!A:C, 3, FALSE)</f>
        <v>N</v>
      </c>
      <c r="I311" s="6">
        <v>16.600000000000001</v>
      </c>
      <c r="J311" s="6">
        <v>18.7</v>
      </c>
      <c r="K311" s="6">
        <v>3.7</v>
      </c>
      <c r="L311" s="6">
        <v>17.600000000000001</v>
      </c>
      <c r="M311" s="10">
        <v>120505.58500000001</v>
      </c>
      <c r="N311" s="8">
        <v>30.642866869999999</v>
      </c>
      <c r="O311" s="8">
        <f t="shared" si="24"/>
        <v>3692636.5982464692</v>
      </c>
    </row>
    <row r="312" spans="2:15" x14ac:dyDescent="0.3">
      <c r="B312" s="30">
        <v>42315</v>
      </c>
      <c r="C312" s="6" t="str">
        <f t="shared" si="20"/>
        <v>Saturday</v>
      </c>
      <c r="D312" s="6" t="str">
        <f t="shared" si="21"/>
        <v>November</v>
      </c>
      <c r="E312" s="6" t="str">
        <f t="shared" si="22"/>
        <v>2015</v>
      </c>
      <c r="F312" s="6">
        <f t="shared" si="23"/>
        <v>45</v>
      </c>
      <c r="G312" s="6" t="str">
        <f>VLOOKUP(B:B, _holidays!A:C, 2, FALSE)</f>
        <v>Y</v>
      </c>
      <c r="H312" s="6" t="str">
        <f>VLOOKUP(B:B, _holidays!A:C, 3, FALSE)</f>
        <v>N</v>
      </c>
      <c r="I312" s="6">
        <v>11.9</v>
      </c>
      <c r="J312" s="6">
        <v>16.8</v>
      </c>
      <c r="K312" s="6">
        <v>25.2</v>
      </c>
      <c r="L312" s="6">
        <v>1.2</v>
      </c>
      <c r="M312" s="10">
        <v>104269.79</v>
      </c>
      <c r="N312" s="8">
        <v>18.27265483</v>
      </c>
      <c r="O312" s="8">
        <f t="shared" si="24"/>
        <v>1905285.8818665857</v>
      </c>
    </row>
    <row r="313" spans="2:15" x14ac:dyDescent="0.3">
      <c r="B313" s="30">
        <v>42316</v>
      </c>
      <c r="C313" s="6" t="str">
        <f t="shared" si="20"/>
        <v>Sunday</v>
      </c>
      <c r="D313" s="6" t="str">
        <f t="shared" si="21"/>
        <v>November</v>
      </c>
      <c r="E313" s="6" t="str">
        <f t="shared" si="22"/>
        <v>2015</v>
      </c>
      <c r="F313" s="6">
        <f t="shared" si="23"/>
        <v>46</v>
      </c>
      <c r="G313" s="6" t="str">
        <f>VLOOKUP(B:B, _holidays!A:C, 2, FALSE)</f>
        <v>Y</v>
      </c>
      <c r="H313" s="6" t="str">
        <f>VLOOKUP(B:B, _holidays!A:C, 3, FALSE)</f>
        <v>N</v>
      </c>
      <c r="I313" s="6">
        <v>8.5</v>
      </c>
      <c r="J313" s="6">
        <v>24.8</v>
      </c>
      <c r="K313" s="6">
        <v>25.1</v>
      </c>
      <c r="L313" s="6">
        <v>0</v>
      </c>
      <c r="M313" s="10">
        <v>103793.08500000001</v>
      </c>
      <c r="N313" s="8">
        <v>21.095360379999999</v>
      </c>
      <c r="O313" s="8">
        <f t="shared" si="24"/>
        <v>2189552.5330269723</v>
      </c>
    </row>
    <row r="314" spans="2:15" x14ac:dyDescent="0.3">
      <c r="B314" s="30">
        <v>42317</v>
      </c>
      <c r="C314" s="6" t="str">
        <f t="shared" si="20"/>
        <v>Monday</v>
      </c>
      <c r="D314" s="6" t="str">
        <f t="shared" si="21"/>
        <v>November</v>
      </c>
      <c r="E314" s="6" t="str">
        <f t="shared" si="22"/>
        <v>2015</v>
      </c>
      <c r="F314" s="6">
        <f t="shared" si="23"/>
        <v>46</v>
      </c>
      <c r="G314" s="6" t="str">
        <f>VLOOKUP(B:B, _holidays!A:C, 2, FALSE)</f>
        <v>Y</v>
      </c>
      <c r="H314" s="6" t="str">
        <f>VLOOKUP(B:B, _holidays!A:C, 3, FALSE)</f>
        <v>N</v>
      </c>
      <c r="I314" s="6">
        <v>13.6</v>
      </c>
      <c r="J314" s="6">
        <v>33.1</v>
      </c>
      <c r="K314" s="6">
        <v>26.4</v>
      </c>
      <c r="L314" s="6">
        <v>0</v>
      </c>
      <c r="M314" s="10">
        <v>127234.72</v>
      </c>
      <c r="N314" s="8">
        <v>35.054800229999998</v>
      </c>
      <c r="O314" s="8">
        <f t="shared" si="24"/>
        <v>4460187.6919199852</v>
      </c>
    </row>
    <row r="315" spans="2:15" x14ac:dyDescent="0.3">
      <c r="B315" s="30">
        <v>42318</v>
      </c>
      <c r="C315" s="6" t="str">
        <f t="shared" si="20"/>
        <v>Tuesday</v>
      </c>
      <c r="D315" s="6" t="str">
        <f t="shared" si="21"/>
        <v>November</v>
      </c>
      <c r="E315" s="6" t="str">
        <f t="shared" si="22"/>
        <v>2015</v>
      </c>
      <c r="F315" s="6">
        <f t="shared" si="23"/>
        <v>46</v>
      </c>
      <c r="G315" s="6" t="str">
        <f>VLOOKUP(B:B, _holidays!A:C, 2, FALSE)</f>
        <v>Y</v>
      </c>
      <c r="H315" s="6" t="str">
        <f>VLOOKUP(B:B, _holidays!A:C, 3, FALSE)</f>
        <v>N</v>
      </c>
      <c r="I315" s="6">
        <v>15.2</v>
      </c>
      <c r="J315" s="6">
        <v>16.399999999999999</v>
      </c>
      <c r="K315" s="6">
        <v>5.3</v>
      </c>
      <c r="L315" s="6">
        <v>0</v>
      </c>
      <c r="M315" s="10">
        <v>121617.28</v>
      </c>
      <c r="N315" s="8">
        <v>32.067076479999997</v>
      </c>
      <c r="O315" s="8">
        <f t="shared" si="24"/>
        <v>3899910.6190495742</v>
      </c>
    </row>
    <row r="316" spans="2:15" x14ac:dyDescent="0.3">
      <c r="B316" s="30">
        <v>42319</v>
      </c>
      <c r="C316" s="6" t="str">
        <f t="shared" si="20"/>
        <v>Wednesday</v>
      </c>
      <c r="D316" s="6" t="str">
        <f t="shared" si="21"/>
        <v>November</v>
      </c>
      <c r="E316" s="6" t="str">
        <f t="shared" si="22"/>
        <v>2015</v>
      </c>
      <c r="F316" s="6">
        <f t="shared" si="23"/>
        <v>46</v>
      </c>
      <c r="G316" s="6" t="str">
        <f>VLOOKUP(B:B, _holidays!A:C, 2, FALSE)</f>
        <v>Y</v>
      </c>
      <c r="H316" s="6" t="str">
        <f>VLOOKUP(B:B, _holidays!A:C, 3, FALSE)</f>
        <v>N</v>
      </c>
      <c r="I316" s="6">
        <v>11.5</v>
      </c>
      <c r="J316" s="6">
        <v>20.100000000000001</v>
      </c>
      <c r="K316" s="6">
        <v>16</v>
      </c>
      <c r="L316" s="6">
        <v>2</v>
      </c>
      <c r="M316" s="10">
        <v>121566.645</v>
      </c>
      <c r="N316" s="8">
        <v>35.224103849999999</v>
      </c>
      <c r="O316" s="8">
        <f t="shared" si="24"/>
        <v>4282076.1281760829</v>
      </c>
    </row>
    <row r="317" spans="2:15" x14ac:dyDescent="0.3">
      <c r="B317" s="30">
        <v>42320</v>
      </c>
      <c r="C317" s="6" t="str">
        <f t="shared" si="20"/>
        <v>Thursday</v>
      </c>
      <c r="D317" s="6" t="str">
        <f t="shared" si="21"/>
        <v>November</v>
      </c>
      <c r="E317" s="6" t="str">
        <f t="shared" si="22"/>
        <v>2015</v>
      </c>
      <c r="F317" s="6">
        <f t="shared" si="23"/>
        <v>46</v>
      </c>
      <c r="G317" s="6" t="str">
        <f>VLOOKUP(B:B, _holidays!A:C, 2, FALSE)</f>
        <v>Y</v>
      </c>
      <c r="H317" s="6" t="str">
        <f>VLOOKUP(B:B, _holidays!A:C, 3, FALSE)</f>
        <v>N</v>
      </c>
      <c r="I317" s="6">
        <v>13.7</v>
      </c>
      <c r="J317" s="6">
        <v>21.2</v>
      </c>
      <c r="K317" s="6">
        <v>19.2</v>
      </c>
      <c r="L317" s="6">
        <v>0</v>
      </c>
      <c r="M317" s="10">
        <v>123775.16</v>
      </c>
      <c r="N317" s="8">
        <v>38.485258739999999</v>
      </c>
      <c r="O317" s="8">
        <f t="shared" si="24"/>
        <v>4763519.0581848985</v>
      </c>
    </row>
    <row r="318" spans="2:15" x14ac:dyDescent="0.3">
      <c r="B318" s="30">
        <v>42321</v>
      </c>
      <c r="C318" s="6" t="str">
        <f t="shared" si="20"/>
        <v>Friday</v>
      </c>
      <c r="D318" s="6" t="str">
        <f t="shared" si="21"/>
        <v>November</v>
      </c>
      <c r="E318" s="6" t="str">
        <f t="shared" si="22"/>
        <v>2015</v>
      </c>
      <c r="F318" s="6">
        <f t="shared" si="23"/>
        <v>46</v>
      </c>
      <c r="G318" s="6" t="str">
        <f>VLOOKUP(B:B, _holidays!A:C, 2, FALSE)</f>
        <v>Y</v>
      </c>
      <c r="H318" s="6" t="str">
        <f>VLOOKUP(B:B, _holidays!A:C, 3, FALSE)</f>
        <v>N</v>
      </c>
      <c r="I318" s="6">
        <v>13.5</v>
      </c>
      <c r="J318" s="6">
        <v>18.2</v>
      </c>
      <c r="K318" s="6">
        <v>26.1</v>
      </c>
      <c r="L318" s="6">
        <v>0.4</v>
      </c>
      <c r="M318" s="10">
        <v>117078.58500000001</v>
      </c>
      <c r="N318" s="8">
        <v>32.823096649999997</v>
      </c>
      <c r="O318" s="8">
        <f t="shared" si="24"/>
        <v>3842881.7111002402</v>
      </c>
    </row>
    <row r="319" spans="2:15" x14ac:dyDescent="0.3">
      <c r="B319" s="30">
        <v>42322</v>
      </c>
      <c r="C319" s="6" t="str">
        <f t="shared" si="20"/>
        <v>Saturday</v>
      </c>
      <c r="D319" s="6" t="str">
        <f t="shared" si="21"/>
        <v>November</v>
      </c>
      <c r="E319" s="6" t="str">
        <f t="shared" si="22"/>
        <v>2015</v>
      </c>
      <c r="F319" s="6">
        <f t="shared" si="23"/>
        <v>46</v>
      </c>
      <c r="G319" s="6" t="str">
        <f>VLOOKUP(B:B, _holidays!A:C, 2, FALSE)</f>
        <v>Y</v>
      </c>
      <c r="H319" s="6" t="str">
        <f>VLOOKUP(B:B, _holidays!A:C, 3, FALSE)</f>
        <v>N</v>
      </c>
      <c r="I319" s="6">
        <v>12.1</v>
      </c>
      <c r="J319" s="6">
        <v>18.3</v>
      </c>
      <c r="K319" s="6">
        <v>27.5</v>
      </c>
      <c r="L319" s="6">
        <v>0.2</v>
      </c>
      <c r="M319" s="10">
        <v>103646.63499999999</v>
      </c>
      <c r="N319" s="8">
        <v>33.560938610000001</v>
      </c>
      <c r="O319" s="8">
        <f t="shared" si="24"/>
        <v>3478478.3543680771</v>
      </c>
    </row>
    <row r="320" spans="2:15" x14ac:dyDescent="0.3">
      <c r="B320" s="30">
        <v>42323</v>
      </c>
      <c r="C320" s="6" t="str">
        <f t="shared" si="20"/>
        <v>Sunday</v>
      </c>
      <c r="D320" s="6" t="str">
        <f t="shared" si="21"/>
        <v>November</v>
      </c>
      <c r="E320" s="6" t="str">
        <f t="shared" si="22"/>
        <v>2015</v>
      </c>
      <c r="F320" s="6">
        <f t="shared" si="23"/>
        <v>47</v>
      </c>
      <c r="G320" s="6" t="str">
        <f>VLOOKUP(B:B, _holidays!A:C, 2, FALSE)</f>
        <v>Y</v>
      </c>
      <c r="H320" s="6" t="str">
        <f>VLOOKUP(B:B, _holidays!A:C, 3, FALSE)</f>
        <v>N</v>
      </c>
      <c r="I320" s="6">
        <v>13</v>
      </c>
      <c r="J320" s="6">
        <v>18.5</v>
      </c>
      <c r="K320" s="6">
        <v>27.6</v>
      </c>
      <c r="L320" s="6">
        <v>0.2</v>
      </c>
      <c r="M320" s="10">
        <v>99761.81</v>
      </c>
      <c r="N320" s="8">
        <v>28.298071060000002</v>
      </c>
      <c r="O320" s="8">
        <f t="shared" si="24"/>
        <v>2823066.7884542188</v>
      </c>
    </row>
    <row r="321" spans="2:15" x14ac:dyDescent="0.3">
      <c r="B321" s="30">
        <v>42324</v>
      </c>
      <c r="C321" s="6" t="str">
        <f t="shared" si="20"/>
        <v>Monday</v>
      </c>
      <c r="D321" s="6" t="str">
        <f t="shared" si="21"/>
        <v>November</v>
      </c>
      <c r="E321" s="6" t="str">
        <f t="shared" si="22"/>
        <v>2015</v>
      </c>
      <c r="F321" s="6">
        <f t="shared" si="23"/>
        <v>47</v>
      </c>
      <c r="G321" s="6" t="str">
        <f>VLOOKUP(B:B, _holidays!A:C, 2, FALSE)</f>
        <v>Y</v>
      </c>
      <c r="H321" s="6" t="str">
        <f>VLOOKUP(B:B, _holidays!A:C, 3, FALSE)</f>
        <v>N</v>
      </c>
      <c r="I321" s="6">
        <v>11.4</v>
      </c>
      <c r="J321" s="6">
        <v>26.3</v>
      </c>
      <c r="K321" s="6">
        <v>29.4</v>
      </c>
      <c r="L321" s="6">
        <v>0.2</v>
      </c>
      <c r="M321" s="10">
        <v>124557.22500000001</v>
      </c>
      <c r="N321" s="8">
        <v>39.127373740000003</v>
      </c>
      <c r="O321" s="8">
        <f t="shared" si="24"/>
        <v>4873597.0945922723</v>
      </c>
    </row>
    <row r="322" spans="2:15" x14ac:dyDescent="0.3">
      <c r="B322" s="30">
        <v>42325</v>
      </c>
      <c r="C322" s="6" t="str">
        <f t="shared" ref="C322:C385" si="25">TEXT(B322,"dddd")</f>
        <v>Tuesday</v>
      </c>
      <c r="D322" s="6" t="str">
        <f t="shared" ref="D322:D385" si="26">TEXT(B322,"mmmm")</f>
        <v>November</v>
      </c>
      <c r="E322" s="6" t="str">
        <f t="shared" ref="E322:E385" si="27">TEXT(B322,"yyyy")</f>
        <v>2015</v>
      </c>
      <c r="F322" s="6">
        <f t="shared" ref="F322:F385" si="28">WEEKNUM(B322,1)</f>
        <v>47</v>
      </c>
      <c r="G322" s="6" t="str">
        <f>VLOOKUP(B:B, _holidays!A:C, 2, FALSE)</f>
        <v>Y</v>
      </c>
      <c r="H322" s="6" t="str">
        <f>VLOOKUP(B:B, _holidays!A:C, 3, FALSE)</f>
        <v>N</v>
      </c>
      <c r="I322" s="6">
        <v>15.7</v>
      </c>
      <c r="J322" s="6">
        <v>33.299999999999997</v>
      </c>
      <c r="K322" s="6">
        <v>24</v>
      </c>
      <c r="L322" s="6">
        <v>0</v>
      </c>
      <c r="M322" s="10">
        <v>131442.20000000001</v>
      </c>
      <c r="N322" s="8">
        <v>36.024547249999998</v>
      </c>
      <c r="O322" s="8">
        <f t="shared" ref="O322:O385" si="29">M322*N322</f>
        <v>4735145.7445439501</v>
      </c>
    </row>
    <row r="323" spans="2:15" x14ac:dyDescent="0.3">
      <c r="B323" s="30">
        <v>42326</v>
      </c>
      <c r="C323" s="6" t="str">
        <f t="shared" si="25"/>
        <v>Wednesday</v>
      </c>
      <c r="D323" s="6" t="str">
        <f t="shared" si="26"/>
        <v>November</v>
      </c>
      <c r="E323" s="6" t="str">
        <f t="shared" si="27"/>
        <v>2015</v>
      </c>
      <c r="F323" s="6">
        <f t="shared" si="28"/>
        <v>47</v>
      </c>
      <c r="G323" s="6" t="str">
        <f>VLOOKUP(B:B, _holidays!A:C, 2, FALSE)</f>
        <v>Y</v>
      </c>
      <c r="H323" s="6" t="str">
        <f>VLOOKUP(B:B, _holidays!A:C, 3, FALSE)</f>
        <v>N</v>
      </c>
      <c r="I323" s="6">
        <v>14.7</v>
      </c>
      <c r="J323" s="6">
        <v>29.5</v>
      </c>
      <c r="K323" s="6">
        <v>29.2</v>
      </c>
      <c r="L323" s="6">
        <v>0</v>
      </c>
      <c r="M323" s="10">
        <v>132353.755</v>
      </c>
      <c r="N323" s="8">
        <v>60.680238269999997</v>
      </c>
      <c r="O323" s="8">
        <f t="shared" si="29"/>
        <v>8031257.3893292034</v>
      </c>
    </row>
    <row r="324" spans="2:15" x14ac:dyDescent="0.3">
      <c r="B324" s="30">
        <v>42327</v>
      </c>
      <c r="C324" s="6" t="str">
        <f t="shared" si="25"/>
        <v>Thursday</v>
      </c>
      <c r="D324" s="6" t="str">
        <f t="shared" si="26"/>
        <v>November</v>
      </c>
      <c r="E324" s="6" t="str">
        <f t="shared" si="27"/>
        <v>2015</v>
      </c>
      <c r="F324" s="6">
        <f t="shared" si="28"/>
        <v>47</v>
      </c>
      <c r="G324" s="6" t="str">
        <f>VLOOKUP(B:B, _holidays!A:C, 2, FALSE)</f>
        <v>Y</v>
      </c>
      <c r="H324" s="6" t="str">
        <f>VLOOKUP(B:B, _holidays!A:C, 3, FALSE)</f>
        <v>N</v>
      </c>
      <c r="I324" s="6">
        <v>15.6</v>
      </c>
      <c r="J324" s="6">
        <v>31.5</v>
      </c>
      <c r="K324" s="6">
        <v>20.6</v>
      </c>
      <c r="L324" s="6">
        <v>0</v>
      </c>
      <c r="M324" s="10">
        <v>138118.70499999999</v>
      </c>
      <c r="N324" s="8">
        <v>78.290968070000005</v>
      </c>
      <c r="O324" s="8">
        <f t="shared" si="29"/>
        <v>10813447.123024749</v>
      </c>
    </row>
    <row r="325" spans="2:15" x14ac:dyDescent="0.3">
      <c r="B325" s="30">
        <v>42328</v>
      </c>
      <c r="C325" s="6" t="str">
        <f t="shared" si="25"/>
        <v>Friday</v>
      </c>
      <c r="D325" s="6" t="str">
        <f t="shared" si="26"/>
        <v>November</v>
      </c>
      <c r="E325" s="6" t="str">
        <f t="shared" si="27"/>
        <v>2015</v>
      </c>
      <c r="F325" s="6">
        <f t="shared" si="28"/>
        <v>47</v>
      </c>
      <c r="G325" s="6" t="str">
        <f>VLOOKUP(B:B, _holidays!A:C, 2, FALSE)</f>
        <v>Y</v>
      </c>
      <c r="H325" s="6" t="str">
        <f>VLOOKUP(B:B, _holidays!A:C, 3, FALSE)</f>
        <v>N</v>
      </c>
      <c r="I325" s="6">
        <v>15.4</v>
      </c>
      <c r="J325" s="6">
        <v>19.100000000000001</v>
      </c>
      <c r="K325" s="6">
        <v>6.4</v>
      </c>
      <c r="L325" s="6">
        <v>0.4</v>
      </c>
      <c r="M325" s="10">
        <v>123412.685</v>
      </c>
      <c r="N325" s="8">
        <v>38.026497679999999</v>
      </c>
      <c r="O325" s="8">
        <f t="shared" si="29"/>
        <v>4692952.1798350709</v>
      </c>
    </row>
    <row r="326" spans="2:15" x14ac:dyDescent="0.3">
      <c r="B326" s="30">
        <v>42329</v>
      </c>
      <c r="C326" s="6" t="str">
        <f t="shared" si="25"/>
        <v>Saturday</v>
      </c>
      <c r="D326" s="6" t="str">
        <f t="shared" si="26"/>
        <v>November</v>
      </c>
      <c r="E326" s="6" t="str">
        <f t="shared" si="27"/>
        <v>2015</v>
      </c>
      <c r="F326" s="6">
        <f t="shared" si="28"/>
        <v>47</v>
      </c>
      <c r="G326" s="6" t="str">
        <f>VLOOKUP(B:B, _holidays!A:C, 2, FALSE)</f>
        <v>Y</v>
      </c>
      <c r="H326" s="6" t="str">
        <f>VLOOKUP(B:B, _holidays!A:C, 3, FALSE)</f>
        <v>N</v>
      </c>
      <c r="I326" s="6">
        <v>12.2</v>
      </c>
      <c r="J326" s="6">
        <v>17.5</v>
      </c>
      <c r="K326" s="6">
        <v>20.9</v>
      </c>
      <c r="L326" s="6">
        <v>3.6</v>
      </c>
      <c r="M326" s="10">
        <v>102647.905</v>
      </c>
      <c r="N326" s="8">
        <v>27.413622409999999</v>
      </c>
      <c r="O326" s="8">
        <f t="shared" si="29"/>
        <v>2813950.9088475509</v>
      </c>
    </row>
    <row r="327" spans="2:15" x14ac:dyDescent="0.3">
      <c r="B327" s="30">
        <v>42330</v>
      </c>
      <c r="C327" s="6" t="str">
        <f t="shared" si="25"/>
        <v>Sunday</v>
      </c>
      <c r="D327" s="6" t="str">
        <f t="shared" si="26"/>
        <v>November</v>
      </c>
      <c r="E327" s="6" t="str">
        <f t="shared" si="27"/>
        <v>2015</v>
      </c>
      <c r="F327" s="6">
        <f t="shared" si="28"/>
        <v>48</v>
      </c>
      <c r="G327" s="6" t="str">
        <f>VLOOKUP(B:B, _holidays!A:C, 2, FALSE)</f>
        <v>Y</v>
      </c>
      <c r="H327" s="6" t="str">
        <f>VLOOKUP(B:B, _holidays!A:C, 3, FALSE)</f>
        <v>N</v>
      </c>
      <c r="I327" s="6">
        <v>13.5</v>
      </c>
      <c r="J327" s="6">
        <v>20</v>
      </c>
      <c r="K327" s="6">
        <v>27.3</v>
      </c>
      <c r="L327" s="6">
        <v>0</v>
      </c>
      <c r="M327" s="10">
        <v>98621.62</v>
      </c>
      <c r="N327" s="8">
        <v>32.34590077</v>
      </c>
      <c r="O327" s="8">
        <f t="shared" si="29"/>
        <v>3190005.1342966473</v>
      </c>
    </row>
    <row r="328" spans="2:15" x14ac:dyDescent="0.3">
      <c r="B328" s="30">
        <v>42331</v>
      </c>
      <c r="C328" s="6" t="str">
        <f t="shared" si="25"/>
        <v>Monday</v>
      </c>
      <c r="D328" s="6" t="str">
        <f t="shared" si="26"/>
        <v>November</v>
      </c>
      <c r="E328" s="6" t="str">
        <f t="shared" si="27"/>
        <v>2015</v>
      </c>
      <c r="F328" s="6">
        <f t="shared" si="28"/>
        <v>48</v>
      </c>
      <c r="G328" s="6" t="str">
        <f>VLOOKUP(B:B, _holidays!A:C, 2, FALSE)</f>
        <v>Y</v>
      </c>
      <c r="H328" s="6" t="str">
        <f>VLOOKUP(B:B, _holidays!A:C, 3, FALSE)</f>
        <v>N</v>
      </c>
      <c r="I328" s="6">
        <v>13.8</v>
      </c>
      <c r="J328" s="6">
        <v>20.7</v>
      </c>
      <c r="K328" s="6">
        <v>27.3</v>
      </c>
      <c r="L328" s="6">
        <v>0</v>
      </c>
      <c r="M328" s="10">
        <v>114406.825</v>
      </c>
      <c r="N328" s="8">
        <v>41.368772450000002</v>
      </c>
      <c r="O328" s="8">
        <f t="shared" si="29"/>
        <v>4732869.9101519715</v>
      </c>
    </row>
    <row r="329" spans="2:15" x14ac:dyDescent="0.3">
      <c r="B329" s="30">
        <v>42332</v>
      </c>
      <c r="C329" s="6" t="str">
        <f t="shared" si="25"/>
        <v>Tuesday</v>
      </c>
      <c r="D329" s="6" t="str">
        <f t="shared" si="26"/>
        <v>November</v>
      </c>
      <c r="E329" s="6" t="str">
        <f t="shared" si="27"/>
        <v>2015</v>
      </c>
      <c r="F329" s="6">
        <f t="shared" si="28"/>
        <v>48</v>
      </c>
      <c r="G329" s="6" t="str">
        <f>VLOOKUP(B:B, _holidays!A:C, 2, FALSE)</f>
        <v>Y</v>
      </c>
      <c r="H329" s="6" t="str">
        <f>VLOOKUP(B:B, _holidays!A:C, 3, FALSE)</f>
        <v>N</v>
      </c>
      <c r="I329" s="6">
        <v>13.6</v>
      </c>
      <c r="J329" s="6">
        <v>24.5</v>
      </c>
      <c r="K329" s="6">
        <v>30</v>
      </c>
      <c r="L329" s="6">
        <v>0</v>
      </c>
      <c r="M329" s="10">
        <v>118894.30499999999</v>
      </c>
      <c r="N329" s="8">
        <v>48.52152976</v>
      </c>
      <c r="O329" s="8">
        <f t="shared" si="29"/>
        <v>5768933.5583520168</v>
      </c>
    </row>
    <row r="330" spans="2:15" x14ac:dyDescent="0.3">
      <c r="B330" s="30">
        <v>42333</v>
      </c>
      <c r="C330" s="6" t="str">
        <f t="shared" si="25"/>
        <v>Wednesday</v>
      </c>
      <c r="D330" s="6" t="str">
        <f t="shared" si="26"/>
        <v>November</v>
      </c>
      <c r="E330" s="6" t="str">
        <f t="shared" si="27"/>
        <v>2015</v>
      </c>
      <c r="F330" s="6">
        <f t="shared" si="28"/>
        <v>48</v>
      </c>
      <c r="G330" s="6" t="str">
        <f>VLOOKUP(B:B, _holidays!A:C, 2, FALSE)</f>
        <v>Y</v>
      </c>
      <c r="H330" s="6" t="str">
        <f>VLOOKUP(B:B, _holidays!A:C, 3, FALSE)</f>
        <v>N</v>
      </c>
      <c r="I330" s="6">
        <v>13.5</v>
      </c>
      <c r="J330" s="6">
        <v>33.299999999999997</v>
      </c>
      <c r="K330" s="6">
        <v>9.3000000000000007</v>
      </c>
      <c r="L330" s="6">
        <v>0</v>
      </c>
      <c r="M330" s="10">
        <v>124728.875</v>
      </c>
      <c r="N330" s="8">
        <v>60.69203392</v>
      </c>
      <c r="O330" s="8">
        <f t="shared" si="29"/>
        <v>7570049.1123034405</v>
      </c>
    </row>
    <row r="331" spans="2:15" x14ac:dyDescent="0.3">
      <c r="B331" s="30">
        <v>42334</v>
      </c>
      <c r="C331" s="6" t="str">
        <f t="shared" si="25"/>
        <v>Thursday</v>
      </c>
      <c r="D331" s="6" t="str">
        <f t="shared" si="26"/>
        <v>November</v>
      </c>
      <c r="E331" s="6" t="str">
        <f t="shared" si="27"/>
        <v>2015</v>
      </c>
      <c r="F331" s="6">
        <f t="shared" si="28"/>
        <v>48</v>
      </c>
      <c r="G331" s="6" t="str">
        <f>VLOOKUP(B:B, _holidays!A:C, 2, FALSE)</f>
        <v>Y</v>
      </c>
      <c r="H331" s="6" t="str">
        <f>VLOOKUP(B:B, _holidays!A:C, 3, FALSE)</f>
        <v>N</v>
      </c>
      <c r="I331" s="6">
        <v>10.8</v>
      </c>
      <c r="J331" s="6">
        <v>17.399999999999999</v>
      </c>
      <c r="K331" s="6">
        <v>23.3</v>
      </c>
      <c r="L331" s="6">
        <v>0</v>
      </c>
      <c r="M331" s="10">
        <v>112907.145</v>
      </c>
      <c r="N331" s="8">
        <v>30.494174109999999</v>
      </c>
      <c r="O331" s="8">
        <f t="shared" si="29"/>
        <v>3443010.137893016</v>
      </c>
    </row>
    <row r="332" spans="2:15" x14ac:dyDescent="0.3">
      <c r="B332" s="30">
        <v>42335</v>
      </c>
      <c r="C332" s="6" t="str">
        <f t="shared" si="25"/>
        <v>Friday</v>
      </c>
      <c r="D332" s="6" t="str">
        <f t="shared" si="26"/>
        <v>November</v>
      </c>
      <c r="E332" s="6" t="str">
        <f t="shared" si="27"/>
        <v>2015</v>
      </c>
      <c r="F332" s="6">
        <f t="shared" si="28"/>
        <v>48</v>
      </c>
      <c r="G332" s="6" t="str">
        <f>VLOOKUP(B:B, _holidays!A:C, 2, FALSE)</f>
        <v>Y</v>
      </c>
      <c r="H332" s="6" t="str">
        <f>VLOOKUP(B:B, _holidays!A:C, 3, FALSE)</f>
        <v>N</v>
      </c>
      <c r="I332" s="6">
        <v>9</v>
      </c>
      <c r="J332" s="6">
        <v>18.2</v>
      </c>
      <c r="K332" s="6">
        <v>16.8</v>
      </c>
      <c r="L332" s="6">
        <v>0.4</v>
      </c>
      <c r="M332" s="10">
        <v>117492.82</v>
      </c>
      <c r="N332" s="8">
        <v>40.366545459999998</v>
      </c>
      <c r="O332" s="8">
        <f t="shared" si="29"/>
        <v>4742779.259753597</v>
      </c>
    </row>
    <row r="333" spans="2:15" x14ac:dyDescent="0.3">
      <c r="B333" s="30">
        <v>42336</v>
      </c>
      <c r="C333" s="6" t="str">
        <f t="shared" si="25"/>
        <v>Saturday</v>
      </c>
      <c r="D333" s="6" t="str">
        <f t="shared" si="26"/>
        <v>November</v>
      </c>
      <c r="E333" s="6" t="str">
        <f t="shared" si="27"/>
        <v>2015</v>
      </c>
      <c r="F333" s="6">
        <f t="shared" si="28"/>
        <v>48</v>
      </c>
      <c r="G333" s="6" t="str">
        <f>VLOOKUP(B:B, _holidays!A:C, 2, FALSE)</f>
        <v>Y</v>
      </c>
      <c r="H333" s="6" t="str">
        <f>VLOOKUP(B:B, _holidays!A:C, 3, FALSE)</f>
        <v>N</v>
      </c>
      <c r="I333" s="6">
        <v>12</v>
      </c>
      <c r="J333" s="6">
        <v>20.100000000000001</v>
      </c>
      <c r="K333" s="6">
        <v>27.1</v>
      </c>
      <c r="L333" s="6">
        <v>0</v>
      </c>
      <c r="M333" s="10">
        <v>105011.19500000001</v>
      </c>
      <c r="N333" s="8">
        <v>43.326660840000002</v>
      </c>
      <c r="O333" s="8">
        <f t="shared" si="29"/>
        <v>4549784.4301681044</v>
      </c>
    </row>
    <row r="334" spans="2:15" x14ac:dyDescent="0.3">
      <c r="B334" s="30">
        <v>42337</v>
      </c>
      <c r="C334" s="6" t="str">
        <f t="shared" si="25"/>
        <v>Sunday</v>
      </c>
      <c r="D334" s="6" t="str">
        <f t="shared" si="26"/>
        <v>November</v>
      </c>
      <c r="E334" s="6" t="str">
        <f t="shared" si="27"/>
        <v>2015</v>
      </c>
      <c r="F334" s="6">
        <f t="shared" si="28"/>
        <v>49</v>
      </c>
      <c r="G334" s="6" t="str">
        <f>VLOOKUP(B:B, _holidays!A:C, 2, FALSE)</f>
        <v>Y</v>
      </c>
      <c r="H334" s="6" t="str">
        <f>VLOOKUP(B:B, _holidays!A:C, 3, FALSE)</f>
        <v>N</v>
      </c>
      <c r="I334" s="6">
        <v>12.6</v>
      </c>
      <c r="J334" s="6">
        <v>20.3</v>
      </c>
      <c r="K334" s="6">
        <v>23.4</v>
      </c>
      <c r="L334" s="6">
        <v>0</v>
      </c>
      <c r="M334" s="10">
        <v>102162.53</v>
      </c>
      <c r="N334" s="8">
        <v>39.12126473</v>
      </c>
      <c r="O334" s="8">
        <f t="shared" si="29"/>
        <v>3996727.3816165668</v>
      </c>
    </row>
    <row r="335" spans="2:15" x14ac:dyDescent="0.3">
      <c r="B335" s="30">
        <v>42338</v>
      </c>
      <c r="C335" s="6" t="str">
        <f t="shared" si="25"/>
        <v>Monday</v>
      </c>
      <c r="D335" s="6" t="str">
        <f t="shared" si="26"/>
        <v>November</v>
      </c>
      <c r="E335" s="6" t="str">
        <f t="shared" si="27"/>
        <v>2015</v>
      </c>
      <c r="F335" s="6">
        <f t="shared" si="28"/>
        <v>49</v>
      </c>
      <c r="G335" s="6" t="str">
        <f>VLOOKUP(B:B, _holidays!A:C, 2, FALSE)</f>
        <v>Y</v>
      </c>
      <c r="H335" s="6" t="str">
        <f>VLOOKUP(B:B, _holidays!A:C, 3, FALSE)</f>
        <v>N</v>
      </c>
      <c r="I335" s="6">
        <v>10</v>
      </c>
      <c r="J335" s="6">
        <v>32.200000000000003</v>
      </c>
      <c r="K335" s="6">
        <v>26.6</v>
      </c>
      <c r="L335" s="6">
        <v>0</v>
      </c>
      <c r="M335" s="10">
        <v>122452.41499999999</v>
      </c>
      <c r="N335" s="8">
        <v>45.57726057</v>
      </c>
      <c r="O335" s="8">
        <f t="shared" si="29"/>
        <v>5581045.625880776</v>
      </c>
    </row>
    <row r="336" spans="2:15" x14ac:dyDescent="0.3">
      <c r="B336" s="30">
        <v>42339</v>
      </c>
      <c r="C336" s="6" t="str">
        <f t="shared" si="25"/>
        <v>Tuesday</v>
      </c>
      <c r="D336" s="6" t="str">
        <f t="shared" si="26"/>
        <v>December</v>
      </c>
      <c r="E336" s="6" t="str">
        <f t="shared" si="27"/>
        <v>2015</v>
      </c>
      <c r="F336" s="6">
        <f t="shared" si="28"/>
        <v>49</v>
      </c>
      <c r="G336" s="6" t="str">
        <f>VLOOKUP(B:B, _holidays!A:C, 2, FALSE)</f>
        <v>Y</v>
      </c>
      <c r="H336" s="6" t="str">
        <f>VLOOKUP(B:B, _holidays!A:C, 3, FALSE)</f>
        <v>N</v>
      </c>
      <c r="I336" s="6">
        <v>14.5</v>
      </c>
      <c r="J336" s="6">
        <v>24.6</v>
      </c>
      <c r="K336" s="6">
        <v>24.4</v>
      </c>
      <c r="L336" s="6">
        <v>1.8</v>
      </c>
      <c r="M336" s="10">
        <v>117115.62</v>
      </c>
      <c r="N336" s="8">
        <v>37.920958990000003</v>
      </c>
      <c r="O336" s="8">
        <f t="shared" si="29"/>
        <v>4441136.6231084242</v>
      </c>
    </row>
    <row r="337" spans="2:15" x14ac:dyDescent="0.3">
      <c r="B337" s="30">
        <v>42340</v>
      </c>
      <c r="C337" s="6" t="str">
        <f t="shared" si="25"/>
        <v>Wednesday</v>
      </c>
      <c r="D337" s="6" t="str">
        <f t="shared" si="26"/>
        <v>December</v>
      </c>
      <c r="E337" s="6" t="str">
        <f t="shared" si="27"/>
        <v>2015</v>
      </c>
      <c r="F337" s="6">
        <f t="shared" si="28"/>
        <v>49</v>
      </c>
      <c r="G337" s="6" t="str">
        <f>VLOOKUP(B:B, _holidays!A:C, 2, FALSE)</f>
        <v>Y</v>
      </c>
      <c r="H337" s="6" t="str">
        <f>VLOOKUP(B:B, _holidays!A:C, 3, FALSE)</f>
        <v>N</v>
      </c>
      <c r="I337" s="6">
        <v>9.1999999999999993</v>
      </c>
      <c r="J337" s="6">
        <v>17.5</v>
      </c>
      <c r="K337" s="6">
        <v>32.4</v>
      </c>
      <c r="L337" s="6">
        <v>0</v>
      </c>
      <c r="M337" s="10">
        <v>115230.125</v>
      </c>
      <c r="N337" s="8">
        <v>37.470820799999998</v>
      </c>
      <c r="O337" s="8">
        <f t="shared" si="29"/>
        <v>4317767.3646366</v>
      </c>
    </row>
    <row r="338" spans="2:15" x14ac:dyDescent="0.3">
      <c r="B338" s="30">
        <v>42341</v>
      </c>
      <c r="C338" s="6" t="str">
        <f t="shared" si="25"/>
        <v>Thursday</v>
      </c>
      <c r="D338" s="6" t="str">
        <f t="shared" si="26"/>
        <v>December</v>
      </c>
      <c r="E338" s="6" t="str">
        <f t="shared" si="27"/>
        <v>2015</v>
      </c>
      <c r="F338" s="6">
        <f t="shared" si="28"/>
        <v>49</v>
      </c>
      <c r="G338" s="6" t="str">
        <f>VLOOKUP(B:B, _holidays!A:C, 2, FALSE)</f>
        <v>Y</v>
      </c>
      <c r="H338" s="6" t="str">
        <f>VLOOKUP(B:B, _holidays!A:C, 3, FALSE)</f>
        <v>N</v>
      </c>
      <c r="I338" s="6">
        <v>12.2</v>
      </c>
      <c r="J338" s="6">
        <v>21.3</v>
      </c>
      <c r="K338" s="6">
        <v>30.1</v>
      </c>
      <c r="L338" s="6">
        <v>0</v>
      </c>
      <c r="M338" s="10">
        <v>121699.425</v>
      </c>
      <c r="N338" s="8">
        <v>43.34422421</v>
      </c>
      <c r="O338" s="8">
        <f t="shared" si="29"/>
        <v>5274967.1634280793</v>
      </c>
    </row>
    <row r="339" spans="2:15" x14ac:dyDescent="0.3">
      <c r="B339" s="30">
        <v>42342</v>
      </c>
      <c r="C339" s="6" t="str">
        <f t="shared" si="25"/>
        <v>Friday</v>
      </c>
      <c r="D339" s="6" t="str">
        <f t="shared" si="26"/>
        <v>December</v>
      </c>
      <c r="E339" s="6" t="str">
        <f t="shared" si="27"/>
        <v>2015</v>
      </c>
      <c r="F339" s="6">
        <f t="shared" si="28"/>
        <v>49</v>
      </c>
      <c r="G339" s="6" t="str">
        <f>VLOOKUP(B:B, _holidays!A:C, 2, FALSE)</f>
        <v>Y</v>
      </c>
      <c r="H339" s="6" t="str">
        <f>VLOOKUP(B:B, _holidays!A:C, 3, FALSE)</f>
        <v>N</v>
      </c>
      <c r="I339" s="6">
        <v>11.3</v>
      </c>
      <c r="J339" s="6">
        <v>30.8</v>
      </c>
      <c r="K339" s="6">
        <v>32.200000000000003</v>
      </c>
      <c r="L339" s="6">
        <v>0</v>
      </c>
      <c r="M339" s="10">
        <v>129148.52</v>
      </c>
      <c r="N339" s="8">
        <v>66.533894050000001</v>
      </c>
      <c r="O339" s="8">
        <f t="shared" si="29"/>
        <v>8592753.9463943057</v>
      </c>
    </row>
    <row r="340" spans="2:15" x14ac:dyDescent="0.3">
      <c r="B340" s="30">
        <v>42343</v>
      </c>
      <c r="C340" s="6" t="str">
        <f t="shared" si="25"/>
        <v>Saturday</v>
      </c>
      <c r="D340" s="6" t="str">
        <f t="shared" si="26"/>
        <v>December</v>
      </c>
      <c r="E340" s="6" t="str">
        <f t="shared" si="27"/>
        <v>2015</v>
      </c>
      <c r="F340" s="6">
        <f t="shared" si="28"/>
        <v>49</v>
      </c>
      <c r="G340" s="6" t="str">
        <f>VLOOKUP(B:B, _holidays!A:C, 2, FALSE)</f>
        <v>Y</v>
      </c>
      <c r="H340" s="6" t="str">
        <f>VLOOKUP(B:B, _holidays!A:C, 3, FALSE)</f>
        <v>N</v>
      </c>
      <c r="I340" s="6">
        <v>15.5</v>
      </c>
      <c r="J340" s="6">
        <v>25.3</v>
      </c>
      <c r="K340" s="6">
        <v>27.9</v>
      </c>
      <c r="L340" s="6">
        <v>0</v>
      </c>
      <c r="M340" s="10">
        <v>115606.005</v>
      </c>
      <c r="N340" s="8">
        <v>36.906868619999997</v>
      </c>
      <c r="O340" s="8">
        <f t="shared" si="29"/>
        <v>4266655.6382180629</v>
      </c>
    </row>
    <row r="341" spans="2:15" x14ac:dyDescent="0.3">
      <c r="B341" s="30">
        <v>42344</v>
      </c>
      <c r="C341" s="6" t="str">
        <f t="shared" si="25"/>
        <v>Sunday</v>
      </c>
      <c r="D341" s="6" t="str">
        <f t="shared" si="26"/>
        <v>December</v>
      </c>
      <c r="E341" s="6" t="str">
        <f t="shared" si="27"/>
        <v>2015</v>
      </c>
      <c r="F341" s="6">
        <f t="shared" si="28"/>
        <v>50</v>
      </c>
      <c r="G341" s="6" t="str">
        <f>VLOOKUP(B:B, _holidays!A:C, 2, FALSE)</f>
        <v>Y</v>
      </c>
      <c r="H341" s="6" t="str">
        <f>VLOOKUP(B:B, _holidays!A:C, 3, FALSE)</f>
        <v>N</v>
      </c>
      <c r="I341" s="6">
        <v>15.3</v>
      </c>
      <c r="J341" s="6">
        <v>29.8</v>
      </c>
      <c r="K341" s="6">
        <v>13.5</v>
      </c>
      <c r="L341" s="6">
        <v>0</v>
      </c>
      <c r="M341" s="10">
        <v>112025.29</v>
      </c>
      <c r="N341" s="8">
        <v>36.78833221</v>
      </c>
      <c r="O341" s="8">
        <f t="shared" si="29"/>
        <v>4121223.5844415906</v>
      </c>
    </row>
    <row r="342" spans="2:15" x14ac:dyDescent="0.3">
      <c r="B342" s="30">
        <v>42345</v>
      </c>
      <c r="C342" s="6" t="str">
        <f t="shared" si="25"/>
        <v>Monday</v>
      </c>
      <c r="D342" s="6" t="str">
        <f t="shared" si="26"/>
        <v>December</v>
      </c>
      <c r="E342" s="6" t="str">
        <f t="shared" si="27"/>
        <v>2015</v>
      </c>
      <c r="F342" s="6">
        <f t="shared" si="28"/>
        <v>50</v>
      </c>
      <c r="G342" s="6" t="str">
        <f>VLOOKUP(B:B, _holidays!A:C, 2, FALSE)</f>
        <v>Y</v>
      </c>
      <c r="H342" s="6" t="str">
        <f>VLOOKUP(B:B, _holidays!A:C, 3, FALSE)</f>
        <v>N</v>
      </c>
      <c r="I342" s="6">
        <v>18.100000000000001</v>
      </c>
      <c r="J342" s="6">
        <v>27.3</v>
      </c>
      <c r="K342" s="6">
        <v>8.6999999999999993</v>
      </c>
      <c r="L342" s="6">
        <v>0</v>
      </c>
      <c r="M342" s="10">
        <v>129059.645</v>
      </c>
      <c r="N342" s="8">
        <v>53.369098719999997</v>
      </c>
      <c r="O342" s="8">
        <f t="shared" si="29"/>
        <v>6887796.9347731546</v>
      </c>
    </row>
    <row r="343" spans="2:15" x14ac:dyDescent="0.3">
      <c r="B343" s="30">
        <v>42346</v>
      </c>
      <c r="C343" s="6" t="str">
        <f t="shared" si="25"/>
        <v>Tuesday</v>
      </c>
      <c r="D343" s="6" t="str">
        <f t="shared" si="26"/>
        <v>December</v>
      </c>
      <c r="E343" s="6" t="str">
        <f t="shared" si="27"/>
        <v>2015</v>
      </c>
      <c r="F343" s="6">
        <f t="shared" si="28"/>
        <v>50</v>
      </c>
      <c r="G343" s="6" t="str">
        <f>VLOOKUP(B:B, _holidays!A:C, 2, FALSE)</f>
        <v>Y</v>
      </c>
      <c r="H343" s="6" t="str">
        <f>VLOOKUP(B:B, _holidays!A:C, 3, FALSE)</f>
        <v>N</v>
      </c>
      <c r="I343" s="6">
        <v>20.3</v>
      </c>
      <c r="J343" s="6">
        <v>35.4</v>
      </c>
      <c r="K343" s="6">
        <v>19.8</v>
      </c>
      <c r="L343" s="6">
        <v>0.8</v>
      </c>
      <c r="M343" s="10">
        <v>136800.91</v>
      </c>
      <c r="N343" s="8">
        <v>57.534246680000003</v>
      </c>
      <c r="O343" s="8">
        <f t="shared" si="29"/>
        <v>7870737.3019884797</v>
      </c>
    </row>
    <row r="344" spans="2:15" x14ac:dyDescent="0.3">
      <c r="B344" s="30">
        <v>42347</v>
      </c>
      <c r="C344" s="6" t="str">
        <f t="shared" si="25"/>
        <v>Wednesday</v>
      </c>
      <c r="D344" s="6" t="str">
        <f t="shared" si="26"/>
        <v>December</v>
      </c>
      <c r="E344" s="6" t="str">
        <f t="shared" si="27"/>
        <v>2015</v>
      </c>
      <c r="F344" s="6">
        <f t="shared" si="28"/>
        <v>50</v>
      </c>
      <c r="G344" s="6" t="str">
        <f>VLOOKUP(B:B, _holidays!A:C, 2, FALSE)</f>
        <v>Y</v>
      </c>
      <c r="H344" s="6" t="str">
        <f>VLOOKUP(B:B, _holidays!A:C, 3, FALSE)</f>
        <v>N</v>
      </c>
      <c r="I344" s="6">
        <v>15.4</v>
      </c>
      <c r="J344" s="6">
        <v>24.6</v>
      </c>
      <c r="K344" s="6">
        <v>27</v>
      </c>
      <c r="L344" s="6">
        <v>0</v>
      </c>
      <c r="M344" s="10">
        <v>125965.02</v>
      </c>
      <c r="N344" s="8">
        <v>49.73700573</v>
      </c>
      <c r="O344" s="8">
        <f t="shared" si="29"/>
        <v>6265122.9215195645</v>
      </c>
    </row>
    <row r="345" spans="2:15" x14ac:dyDescent="0.3">
      <c r="B345" s="30">
        <v>42348</v>
      </c>
      <c r="C345" s="6" t="str">
        <f t="shared" si="25"/>
        <v>Thursday</v>
      </c>
      <c r="D345" s="6" t="str">
        <f t="shared" si="26"/>
        <v>December</v>
      </c>
      <c r="E345" s="6" t="str">
        <f t="shared" si="27"/>
        <v>2015</v>
      </c>
      <c r="F345" s="6">
        <f t="shared" si="28"/>
        <v>50</v>
      </c>
      <c r="G345" s="6" t="str">
        <f>VLOOKUP(B:B, _holidays!A:C, 2, FALSE)</f>
        <v>Y</v>
      </c>
      <c r="H345" s="6" t="str">
        <f>VLOOKUP(B:B, _holidays!A:C, 3, FALSE)</f>
        <v>N</v>
      </c>
      <c r="I345" s="6">
        <v>13.1</v>
      </c>
      <c r="J345" s="6">
        <v>26</v>
      </c>
      <c r="K345" s="6">
        <v>32</v>
      </c>
      <c r="L345" s="6">
        <v>0</v>
      </c>
      <c r="M345" s="10">
        <v>125807.495</v>
      </c>
      <c r="N345" s="8">
        <v>50.806013669999999</v>
      </c>
      <c r="O345" s="8">
        <f t="shared" si="29"/>
        <v>6391777.3107584566</v>
      </c>
    </row>
    <row r="346" spans="2:15" x14ac:dyDescent="0.3">
      <c r="B346" s="30">
        <v>42349</v>
      </c>
      <c r="C346" s="6" t="str">
        <f t="shared" si="25"/>
        <v>Friday</v>
      </c>
      <c r="D346" s="6" t="str">
        <f t="shared" si="26"/>
        <v>December</v>
      </c>
      <c r="E346" s="6" t="str">
        <f t="shared" si="27"/>
        <v>2015</v>
      </c>
      <c r="F346" s="6">
        <f t="shared" si="28"/>
        <v>50</v>
      </c>
      <c r="G346" s="6" t="str">
        <f>VLOOKUP(B:B, _holidays!A:C, 2, FALSE)</f>
        <v>Y</v>
      </c>
      <c r="H346" s="6" t="str">
        <f>VLOOKUP(B:B, _holidays!A:C, 3, FALSE)</f>
        <v>N</v>
      </c>
      <c r="I346" s="6">
        <v>14.2</v>
      </c>
      <c r="J346" s="6">
        <v>19.2</v>
      </c>
      <c r="K346" s="6">
        <v>13</v>
      </c>
      <c r="L346" s="6">
        <v>0</v>
      </c>
      <c r="M346" s="10">
        <v>116597.81</v>
      </c>
      <c r="N346" s="8">
        <v>32.020129189999999</v>
      </c>
      <c r="O346" s="8">
        <f t="shared" si="29"/>
        <v>3733476.9394710734</v>
      </c>
    </row>
    <row r="347" spans="2:15" x14ac:dyDescent="0.3">
      <c r="B347" s="30">
        <v>42350</v>
      </c>
      <c r="C347" s="6" t="str">
        <f t="shared" si="25"/>
        <v>Saturday</v>
      </c>
      <c r="D347" s="6" t="str">
        <f t="shared" si="26"/>
        <v>December</v>
      </c>
      <c r="E347" s="6" t="str">
        <f t="shared" si="27"/>
        <v>2015</v>
      </c>
      <c r="F347" s="6">
        <f t="shared" si="28"/>
        <v>50</v>
      </c>
      <c r="G347" s="6" t="str">
        <f>VLOOKUP(B:B, _holidays!A:C, 2, FALSE)</f>
        <v>Y</v>
      </c>
      <c r="H347" s="6" t="str">
        <f>VLOOKUP(B:B, _holidays!A:C, 3, FALSE)</f>
        <v>N</v>
      </c>
      <c r="I347" s="6">
        <v>10.1</v>
      </c>
      <c r="J347" s="6">
        <v>18.3</v>
      </c>
      <c r="K347" s="6">
        <v>27.9</v>
      </c>
      <c r="L347" s="6">
        <v>2</v>
      </c>
      <c r="M347" s="10">
        <v>106139.41</v>
      </c>
      <c r="N347" s="8">
        <v>34.142897920000003</v>
      </c>
      <c r="O347" s="8">
        <f t="shared" si="29"/>
        <v>3623907.0409190278</v>
      </c>
    </row>
    <row r="348" spans="2:15" x14ac:dyDescent="0.3">
      <c r="B348" s="30">
        <v>42351</v>
      </c>
      <c r="C348" s="6" t="str">
        <f t="shared" si="25"/>
        <v>Sunday</v>
      </c>
      <c r="D348" s="6" t="str">
        <f t="shared" si="26"/>
        <v>December</v>
      </c>
      <c r="E348" s="6" t="str">
        <f t="shared" si="27"/>
        <v>2015</v>
      </c>
      <c r="F348" s="6">
        <f t="shared" si="28"/>
        <v>51</v>
      </c>
      <c r="G348" s="6" t="str">
        <f>VLOOKUP(B:B, _holidays!A:C, 2, FALSE)</f>
        <v>Y</v>
      </c>
      <c r="H348" s="6" t="str">
        <f>VLOOKUP(B:B, _holidays!A:C, 3, FALSE)</f>
        <v>N</v>
      </c>
      <c r="I348" s="6">
        <v>10.3</v>
      </c>
      <c r="J348" s="6">
        <v>28.3</v>
      </c>
      <c r="K348" s="6">
        <v>28.6</v>
      </c>
      <c r="L348" s="6">
        <v>0</v>
      </c>
      <c r="M348" s="10">
        <v>105218.515</v>
      </c>
      <c r="N348" s="8">
        <v>40.306829550000003</v>
      </c>
      <c r="O348" s="8">
        <f t="shared" si="29"/>
        <v>4241024.7496091183</v>
      </c>
    </row>
    <row r="349" spans="2:15" x14ac:dyDescent="0.3">
      <c r="B349" s="30">
        <v>42352</v>
      </c>
      <c r="C349" s="6" t="str">
        <f t="shared" si="25"/>
        <v>Monday</v>
      </c>
      <c r="D349" s="6" t="str">
        <f t="shared" si="26"/>
        <v>December</v>
      </c>
      <c r="E349" s="6" t="str">
        <f t="shared" si="27"/>
        <v>2015</v>
      </c>
      <c r="F349" s="6">
        <f t="shared" si="28"/>
        <v>51</v>
      </c>
      <c r="G349" s="6" t="str">
        <f>VLOOKUP(B:B, _holidays!A:C, 2, FALSE)</f>
        <v>Y</v>
      </c>
      <c r="H349" s="6" t="str">
        <f>VLOOKUP(B:B, _holidays!A:C, 3, FALSE)</f>
        <v>N</v>
      </c>
      <c r="I349" s="6">
        <v>11.9</v>
      </c>
      <c r="J349" s="6">
        <v>22.7</v>
      </c>
      <c r="K349" s="6">
        <v>31.6</v>
      </c>
      <c r="L349" s="6">
        <v>0</v>
      </c>
      <c r="M349" s="10">
        <v>125784.96000000001</v>
      </c>
      <c r="N349" s="8">
        <v>51.747829520000003</v>
      </c>
      <c r="O349" s="8">
        <f t="shared" si="29"/>
        <v>6509098.6662600199</v>
      </c>
    </row>
    <row r="350" spans="2:15" x14ac:dyDescent="0.3">
      <c r="B350" s="30">
        <v>42353</v>
      </c>
      <c r="C350" s="6" t="str">
        <f t="shared" si="25"/>
        <v>Tuesday</v>
      </c>
      <c r="D350" s="6" t="str">
        <f t="shared" si="26"/>
        <v>December</v>
      </c>
      <c r="E350" s="6" t="str">
        <f t="shared" si="27"/>
        <v>2015</v>
      </c>
      <c r="F350" s="6">
        <f t="shared" si="28"/>
        <v>51</v>
      </c>
      <c r="G350" s="6" t="str">
        <f>VLOOKUP(B:B, _holidays!A:C, 2, FALSE)</f>
        <v>Y</v>
      </c>
      <c r="H350" s="6" t="str">
        <f>VLOOKUP(B:B, _holidays!A:C, 3, FALSE)</f>
        <v>N</v>
      </c>
      <c r="I350" s="6">
        <v>14.4</v>
      </c>
      <c r="J350" s="6">
        <v>24.6</v>
      </c>
      <c r="K350" s="6">
        <v>30.3</v>
      </c>
      <c r="L350" s="6">
        <v>0</v>
      </c>
      <c r="M350" s="10">
        <v>129077.41</v>
      </c>
      <c r="N350" s="8">
        <v>51.660830169999997</v>
      </c>
      <c r="O350" s="8">
        <f t="shared" si="29"/>
        <v>6668246.1567934593</v>
      </c>
    </row>
    <row r="351" spans="2:15" x14ac:dyDescent="0.3">
      <c r="B351" s="30">
        <v>42354</v>
      </c>
      <c r="C351" s="6" t="str">
        <f t="shared" si="25"/>
        <v>Wednesday</v>
      </c>
      <c r="D351" s="6" t="str">
        <f t="shared" si="26"/>
        <v>December</v>
      </c>
      <c r="E351" s="6" t="str">
        <f t="shared" si="27"/>
        <v>2015</v>
      </c>
      <c r="F351" s="6">
        <f t="shared" si="28"/>
        <v>51</v>
      </c>
      <c r="G351" s="6" t="str">
        <f>VLOOKUP(B:B, _holidays!A:C, 2, FALSE)</f>
        <v>Y</v>
      </c>
      <c r="H351" s="6" t="str">
        <f>VLOOKUP(B:B, _holidays!A:C, 3, FALSE)</f>
        <v>N</v>
      </c>
      <c r="I351" s="6">
        <v>15.6</v>
      </c>
      <c r="J351" s="6">
        <v>27.5</v>
      </c>
      <c r="K351" s="6">
        <v>32.5</v>
      </c>
      <c r="L351" s="6">
        <v>0</v>
      </c>
      <c r="M351" s="10">
        <v>135930.07999999999</v>
      </c>
      <c r="N351" s="8">
        <v>78.645919989999996</v>
      </c>
      <c r="O351" s="8">
        <f t="shared" si="29"/>
        <v>10690346.195914298</v>
      </c>
    </row>
    <row r="352" spans="2:15" x14ac:dyDescent="0.3">
      <c r="B352" s="30">
        <v>42355</v>
      </c>
      <c r="C352" s="6" t="str">
        <f t="shared" si="25"/>
        <v>Thursday</v>
      </c>
      <c r="D352" s="6" t="str">
        <f t="shared" si="26"/>
        <v>December</v>
      </c>
      <c r="E352" s="6" t="str">
        <f t="shared" si="27"/>
        <v>2015</v>
      </c>
      <c r="F352" s="6">
        <f t="shared" si="28"/>
        <v>51</v>
      </c>
      <c r="G352" s="6" t="str">
        <f>VLOOKUP(B:B, _holidays!A:C, 2, FALSE)</f>
        <v>Y</v>
      </c>
      <c r="H352" s="6" t="str">
        <f>VLOOKUP(B:B, _holidays!A:C, 3, FALSE)</f>
        <v>N</v>
      </c>
      <c r="I352" s="6">
        <v>16.899999999999999</v>
      </c>
      <c r="J352" s="6">
        <v>37.200000000000003</v>
      </c>
      <c r="K352" s="6">
        <v>33.1</v>
      </c>
      <c r="L352" s="6">
        <v>0</v>
      </c>
      <c r="M352" s="10">
        <v>152366.29999999999</v>
      </c>
      <c r="N352" s="8">
        <v>188.0861252</v>
      </c>
      <c r="O352" s="8">
        <f t="shared" si="29"/>
        <v>28657986.978060756</v>
      </c>
    </row>
    <row r="353" spans="2:15" x14ac:dyDescent="0.3">
      <c r="B353" s="30">
        <v>42356</v>
      </c>
      <c r="C353" s="6" t="str">
        <f t="shared" si="25"/>
        <v>Friday</v>
      </c>
      <c r="D353" s="6" t="str">
        <f t="shared" si="26"/>
        <v>December</v>
      </c>
      <c r="E353" s="6" t="str">
        <f t="shared" si="27"/>
        <v>2015</v>
      </c>
      <c r="F353" s="6">
        <f t="shared" si="28"/>
        <v>51</v>
      </c>
      <c r="G353" s="6" t="str">
        <f>VLOOKUP(B:B, _holidays!A:C, 2, FALSE)</f>
        <v>N</v>
      </c>
      <c r="H353" s="6" t="str">
        <f>VLOOKUP(B:B, _holidays!A:C, 3, FALSE)</f>
        <v>N</v>
      </c>
      <c r="I353" s="6">
        <v>19.399999999999999</v>
      </c>
      <c r="J353" s="6">
        <v>35.4</v>
      </c>
      <c r="K353" s="6">
        <v>31.2</v>
      </c>
      <c r="L353" s="6">
        <v>0</v>
      </c>
      <c r="M353" s="10">
        <v>158052.89000000001</v>
      </c>
      <c r="N353" s="8">
        <v>81.192486250000002</v>
      </c>
      <c r="O353" s="8">
        <f t="shared" si="29"/>
        <v>12832707.098097764</v>
      </c>
    </row>
    <row r="354" spans="2:15" x14ac:dyDescent="0.3">
      <c r="B354" s="30">
        <v>42357</v>
      </c>
      <c r="C354" s="6" t="str">
        <f t="shared" si="25"/>
        <v>Saturday</v>
      </c>
      <c r="D354" s="6" t="str">
        <f t="shared" si="26"/>
        <v>December</v>
      </c>
      <c r="E354" s="6" t="str">
        <f t="shared" si="27"/>
        <v>2015</v>
      </c>
      <c r="F354" s="6">
        <f t="shared" si="28"/>
        <v>51</v>
      </c>
      <c r="G354" s="6" t="str">
        <f>VLOOKUP(B:B, _holidays!A:C, 2, FALSE)</f>
        <v>N</v>
      </c>
      <c r="H354" s="6" t="str">
        <f>VLOOKUP(B:B, _holidays!A:C, 3, FALSE)</f>
        <v>N</v>
      </c>
      <c r="I354" s="6">
        <v>19.2</v>
      </c>
      <c r="J354" s="6">
        <v>41.2</v>
      </c>
      <c r="K354" s="6">
        <v>20.5</v>
      </c>
      <c r="L354" s="6">
        <v>0</v>
      </c>
      <c r="M354" s="10">
        <v>154924.89000000001</v>
      </c>
      <c r="N354" s="8">
        <v>69.328820820000004</v>
      </c>
      <c r="O354" s="8">
        <f t="shared" si="29"/>
        <v>10740759.939368211</v>
      </c>
    </row>
    <row r="355" spans="2:15" x14ac:dyDescent="0.3">
      <c r="B355" s="30">
        <v>42358</v>
      </c>
      <c r="C355" s="6" t="str">
        <f t="shared" si="25"/>
        <v>Sunday</v>
      </c>
      <c r="D355" s="6" t="str">
        <f t="shared" si="26"/>
        <v>December</v>
      </c>
      <c r="E355" s="6" t="str">
        <f t="shared" si="27"/>
        <v>2015</v>
      </c>
      <c r="F355" s="6">
        <f t="shared" si="28"/>
        <v>52</v>
      </c>
      <c r="G355" s="6" t="str">
        <f>VLOOKUP(B:B, _holidays!A:C, 2, FALSE)</f>
        <v>N</v>
      </c>
      <c r="H355" s="6" t="str">
        <f>VLOOKUP(B:B, _holidays!A:C, 3, FALSE)</f>
        <v>N</v>
      </c>
      <c r="I355" s="6">
        <v>25.9</v>
      </c>
      <c r="J355" s="6">
        <v>37.799999999999997</v>
      </c>
      <c r="K355" s="6">
        <v>10.4</v>
      </c>
      <c r="L355" s="6">
        <v>0</v>
      </c>
      <c r="M355" s="10">
        <v>133421.03</v>
      </c>
      <c r="N355" s="8">
        <v>54.649804289999999</v>
      </c>
      <c r="O355" s="8">
        <f t="shared" si="29"/>
        <v>7291433.1776702181</v>
      </c>
    </row>
    <row r="356" spans="2:15" x14ac:dyDescent="0.3">
      <c r="B356" s="30">
        <v>42359</v>
      </c>
      <c r="C356" s="6" t="str">
        <f t="shared" si="25"/>
        <v>Monday</v>
      </c>
      <c r="D356" s="6" t="str">
        <f t="shared" si="26"/>
        <v>December</v>
      </c>
      <c r="E356" s="6" t="str">
        <f t="shared" si="27"/>
        <v>2015</v>
      </c>
      <c r="F356" s="6">
        <f t="shared" si="28"/>
        <v>52</v>
      </c>
      <c r="G356" s="6" t="str">
        <f>VLOOKUP(B:B, _holidays!A:C, 2, FALSE)</f>
        <v>N</v>
      </c>
      <c r="H356" s="6" t="str">
        <f>VLOOKUP(B:B, _holidays!A:C, 3, FALSE)</f>
        <v>N</v>
      </c>
      <c r="I356" s="6">
        <v>15</v>
      </c>
      <c r="J356" s="6">
        <v>20.2</v>
      </c>
      <c r="K356" s="6">
        <v>25.4</v>
      </c>
      <c r="L356" s="6">
        <v>6</v>
      </c>
      <c r="M356" s="10">
        <v>113802.21</v>
      </c>
      <c r="N356" s="8">
        <v>49.621251919999999</v>
      </c>
      <c r="O356" s="8">
        <f t="shared" si="29"/>
        <v>5647008.1314627435</v>
      </c>
    </row>
    <row r="357" spans="2:15" x14ac:dyDescent="0.3">
      <c r="B357" s="30">
        <v>42360</v>
      </c>
      <c r="C357" s="6" t="str">
        <f t="shared" si="25"/>
        <v>Tuesday</v>
      </c>
      <c r="D357" s="6" t="str">
        <f t="shared" si="26"/>
        <v>December</v>
      </c>
      <c r="E357" s="6" t="str">
        <f t="shared" si="27"/>
        <v>2015</v>
      </c>
      <c r="F357" s="6">
        <f t="shared" si="28"/>
        <v>52</v>
      </c>
      <c r="G357" s="6" t="str">
        <f>VLOOKUP(B:B, _holidays!A:C, 2, FALSE)</f>
        <v>N</v>
      </c>
      <c r="H357" s="6" t="str">
        <f>VLOOKUP(B:B, _holidays!A:C, 3, FALSE)</f>
        <v>N</v>
      </c>
      <c r="I357" s="6">
        <v>12</v>
      </c>
      <c r="J357" s="6">
        <v>22.8</v>
      </c>
      <c r="K357" s="6">
        <v>32.9</v>
      </c>
      <c r="L357" s="6">
        <v>0</v>
      </c>
      <c r="M357" s="10">
        <v>119477.515</v>
      </c>
      <c r="N357" s="8">
        <v>37.53130427</v>
      </c>
      <c r="O357" s="8">
        <f t="shared" si="29"/>
        <v>4484146.9688884886</v>
      </c>
    </row>
    <row r="358" spans="2:15" x14ac:dyDescent="0.3">
      <c r="B358" s="30">
        <v>42361</v>
      </c>
      <c r="C358" s="6" t="str">
        <f t="shared" si="25"/>
        <v>Wednesday</v>
      </c>
      <c r="D358" s="6" t="str">
        <f t="shared" si="26"/>
        <v>December</v>
      </c>
      <c r="E358" s="6" t="str">
        <f t="shared" si="27"/>
        <v>2015</v>
      </c>
      <c r="F358" s="6">
        <f t="shared" si="28"/>
        <v>52</v>
      </c>
      <c r="G358" s="6" t="str">
        <f>VLOOKUP(B:B, _holidays!A:C, 2, FALSE)</f>
        <v>N</v>
      </c>
      <c r="H358" s="6" t="str">
        <f>VLOOKUP(B:B, _holidays!A:C, 3, FALSE)</f>
        <v>N</v>
      </c>
      <c r="I358" s="6">
        <v>15.1</v>
      </c>
      <c r="J358" s="6">
        <v>26</v>
      </c>
      <c r="K358" s="6">
        <v>32.4</v>
      </c>
      <c r="L358" s="6">
        <v>0</v>
      </c>
      <c r="M358" s="10">
        <v>126553.11500000001</v>
      </c>
      <c r="N358" s="8">
        <v>39.138220830000002</v>
      </c>
      <c r="O358" s="8">
        <f t="shared" si="29"/>
        <v>4953063.7615943858</v>
      </c>
    </row>
    <row r="359" spans="2:15" x14ac:dyDescent="0.3">
      <c r="B359" s="30">
        <v>42362</v>
      </c>
      <c r="C359" s="6" t="str">
        <f t="shared" si="25"/>
        <v>Thursday</v>
      </c>
      <c r="D359" s="6" t="str">
        <f t="shared" si="26"/>
        <v>December</v>
      </c>
      <c r="E359" s="6" t="str">
        <f t="shared" si="27"/>
        <v>2015</v>
      </c>
      <c r="F359" s="6">
        <f t="shared" si="28"/>
        <v>52</v>
      </c>
      <c r="G359" s="6" t="str">
        <f>VLOOKUP(B:B, _holidays!A:C, 2, FALSE)</f>
        <v>N</v>
      </c>
      <c r="H359" s="6" t="str">
        <f>VLOOKUP(B:B, _holidays!A:C, 3, FALSE)</f>
        <v>N</v>
      </c>
      <c r="I359" s="6">
        <v>16.7</v>
      </c>
      <c r="J359" s="6">
        <v>34.6</v>
      </c>
      <c r="K359" s="6">
        <v>32.799999999999997</v>
      </c>
      <c r="L359" s="6">
        <v>0.4</v>
      </c>
      <c r="M359" s="10">
        <v>134583.25</v>
      </c>
      <c r="N359" s="8">
        <v>50.81827517</v>
      </c>
      <c r="O359" s="8">
        <f t="shared" si="29"/>
        <v>6839288.6317729028</v>
      </c>
    </row>
    <row r="360" spans="2:15" x14ac:dyDescent="0.3">
      <c r="B360" s="30">
        <v>42363</v>
      </c>
      <c r="C360" s="6" t="str">
        <f t="shared" si="25"/>
        <v>Friday</v>
      </c>
      <c r="D360" s="6" t="str">
        <f t="shared" si="26"/>
        <v>December</v>
      </c>
      <c r="E360" s="6" t="str">
        <f t="shared" si="27"/>
        <v>2015</v>
      </c>
      <c r="F360" s="6">
        <f t="shared" si="28"/>
        <v>52</v>
      </c>
      <c r="G360" s="6" t="str">
        <f>VLOOKUP(B:B, _holidays!A:C, 2, FALSE)</f>
        <v>N</v>
      </c>
      <c r="H360" s="6" t="str">
        <f>VLOOKUP(B:B, _holidays!A:C, 3, FALSE)</f>
        <v>Y</v>
      </c>
      <c r="I360" s="6">
        <v>21.7</v>
      </c>
      <c r="J360" s="6">
        <v>34.1</v>
      </c>
      <c r="K360" s="6">
        <v>33.299999999999997</v>
      </c>
      <c r="L360" s="6">
        <v>0</v>
      </c>
      <c r="M360" s="10">
        <v>119950.37</v>
      </c>
      <c r="N360" s="8">
        <v>22.115586239999999</v>
      </c>
      <c r="O360" s="8">
        <f t="shared" si="29"/>
        <v>2652772.7522549084</v>
      </c>
    </row>
    <row r="361" spans="2:15" x14ac:dyDescent="0.3">
      <c r="B361" s="30">
        <v>42364</v>
      </c>
      <c r="C361" s="6" t="str">
        <f t="shared" si="25"/>
        <v>Saturday</v>
      </c>
      <c r="D361" s="6" t="str">
        <f t="shared" si="26"/>
        <v>December</v>
      </c>
      <c r="E361" s="6" t="str">
        <f t="shared" si="27"/>
        <v>2015</v>
      </c>
      <c r="F361" s="6">
        <f t="shared" si="28"/>
        <v>52</v>
      </c>
      <c r="G361" s="6" t="str">
        <f>VLOOKUP(B:B, _holidays!A:C, 2, FALSE)</f>
        <v>N</v>
      </c>
      <c r="H361" s="6" t="str">
        <f>VLOOKUP(B:B, _holidays!A:C, 3, FALSE)</f>
        <v>Y</v>
      </c>
      <c r="I361" s="6">
        <v>12.7</v>
      </c>
      <c r="J361" s="6">
        <v>20</v>
      </c>
      <c r="K361" s="6">
        <v>19.2</v>
      </c>
      <c r="L361" s="6">
        <v>30.6</v>
      </c>
      <c r="M361" s="10">
        <v>95093.294999999998</v>
      </c>
      <c r="N361" s="8">
        <v>14.96710809</v>
      </c>
      <c r="O361" s="8">
        <f t="shared" si="29"/>
        <v>1423271.6248992565</v>
      </c>
    </row>
    <row r="362" spans="2:15" x14ac:dyDescent="0.3">
      <c r="B362" s="30">
        <v>42365</v>
      </c>
      <c r="C362" s="6" t="str">
        <f t="shared" si="25"/>
        <v>Sunday</v>
      </c>
      <c r="D362" s="6" t="str">
        <f t="shared" si="26"/>
        <v>December</v>
      </c>
      <c r="E362" s="6" t="str">
        <f t="shared" si="27"/>
        <v>2015</v>
      </c>
      <c r="F362" s="6">
        <f t="shared" si="28"/>
        <v>53</v>
      </c>
      <c r="G362" s="6" t="str">
        <f>VLOOKUP(B:B, _holidays!A:C, 2, FALSE)</f>
        <v>N</v>
      </c>
      <c r="H362" s="6" t="str">
        <f>VLOOKUP(B:B, _holidays!A:C, 3, FALSE)</f>
        <v>N</v>
      </c>
      <c r="I362" s="6">
        <v>11.9</v>
      </c>
      <c r="J362" s="6">
        <v>19.399999999999999</v>
      </c>
      <c r="K362" s="6">
        <v>27.6</v>
      </c>
      <c r="L362" s="6">
        <v>5.2</v>
      </c>
      <c r="M362" s="10">
        <v>96394.94</v>
      </c>
      <c r="N362" s="8">
        <v>19.823183589999999</v>
      </c>
      <c r="O362" s="8">
        <f t="shared" si="29"/>
        <v>1910854.5927670347</v>
      </c>
    </row>
    <row r="363" spans="2:15" x14ac:dyDescent="0.3">
      <c r="B363" s="30">
        <v>42366</v>
      </c>
      <c r="C363" s="6" t="str">
        <f t="shared" si="25"/>
        <v>Monday</v>
      </c>
      <c r="D363" s="6" t="str">
        <f t="shared" si="26"/>
        <v>December</v>
      </c>
      <c r="E363" s="6" t="str">
        <f t="shared" si="27"/>
        <v>2015</v>
      </c>
      <c r="F363" s="6">
        <f t="shared" si="28"/>
        <v>53</v>
      </c>
      <c r="G363" s="6" t="str">
        <f>VLOOKUP(B:B, _holidays!A:C, 2, FALSE)</f>
        <v>N</v>
      </c>
      <c r="H363" s="6" t="str">
        <f>VLOOKUP(B:B, _holidays!A:C, 3, FALSE)</f>
        <v>Y</v>
      </c>
      <c r="I363" s="6">
        <v>12.8</v>
      </c>
      <c r="J363" s="6">
        <v>20.8</v>
      </c>
      <c r="K363" s="6">
        <v>33.200000000000003</v>
      </c>
      <c r="L363" s="6">
        <v>0</v>
      </c>
      <c r="M363" s="10">
        <v>100048.44</v>
      </c>
      <c r="N363" s="8">
        <v>20.097539919999999</v>
      </c>
      <c r="O363" s="8">
        <f t="shared" si="29"/>
        <v>2010727.5168337247</v>
      </c>
    </row>
    <row r="364" spans="2:15" x14ac:dyDescent="0.3">
      <c r="B364" s="30">
        <v>42367</v>
      </c>
      <c r="C364" s="6" t="str">
        <f t="shared" si="25"/>
        <v>Tuesday</v>
      </c>
      <c r="D364" s="6" t="str">
        <f t="shared" si="26"/>
        <v>December</v>
      </c>
      <c r="E364" s="6" t="str">
        <f t="shared" si="27"/>
        <v>2015</v>
      </c>
      <c r="F364" s="6">
        <f t="shared" si="28"/>
        <v>53</v>
      </c>
      <c r="G364" s="6" t="str">
        <f>VLOOKUP(B:B, _holidays!A:C, 2, FALSE)</f>
        <v>N</v>
      </c>
      <c r="H364" s="6" t="str">
        <f>VLOOKUP(B:B, _holidays!A:C, 3, FALSE)</f>
        <v>N</v>
      </c>
      <c r="I364" s="6">
        <v>12.4</v>
      </c>
      <c r="J364" s="6">
        <v>23.9</v>
      </c>
      <c r="K364" s="6">
        <v>33</v>
      </c>
      <c r="L364" s="6">
        <v>0</v>
      </c>
      <c r="M364" s="10">
        <v>111647.54</v>
      </c>
      <c r="N364" s="8">
        <v>27.33170157</v>
      </c>
      <c r="O364" s="8">
        <f t="shared" si="29"/>
        <v>3051517.2443046374</v>
      </c>
    </row>
    <row r="365" spans="2:15" x14ac:dyDescent="0.3">
      <c r="B365" s="30">
        <v>42368</v>
      </c>
      <c r="C365" s="6" t="str">
        <f t="shared" si="25"/>
        <v>Wednesday</v>
      </c>
      <c r="D365" s="6" t="str">
        <f t="shared" si="26"/>
        <v>December</v>
      </c>
      <c r="E365" s="6" t="str">
        <f t="shared" si="27"/>
        <v>2015</v>
      </c>
      <c r="F365" s="6">
        <f t="shared" si="28"/>
        <v>53</v>
      </c>
      <c r="G365" s="6" t="str">
        <f>VLOOKUP(B:B, _holidays!A:C, 2, FALSE)</f>
        <v>N</v>
      </c>
      <c r="H365" s="6" t="str">
        <f>VLOOKUP(B:B, _holidays!A:C, 3, FALSE)</f>
        <v>N</v>
      </c>
      <c r="I365" s="6">
        <v>13.9</v>
      </c>
      <c r="J365" s="6">
        <v>34.700000000000003</v>
      </c>
      <c r="K365" s="6">
        <v>32.799999999999997</v>
      </c>
      <c r="L365" s="6">
        <v>0</v>
      </c>
      <c r="M365" s="10">
        <v>128552.13499999999</v>
      </c>
      <c r="N365" s="8">
        <v>43.826874789999998</v>
      </c>
      <c r="O365" s="8">
        <f t="shared" si="29"/>
        <v>5634038.3246321762</v>
      </c>
    </row>
    <row r="366" spans="2:15" x14ac:dyDescent="0.3">
      <c r="B366" s="30">
        <v>42369</v>
      </c>
      <c r="C366" s="6" t="str">
        <f t="shared" si="25"/>
        <v>Thursday</v>
      </c>
      <c r="D366" s="6" t="str">
        <f t="shared" si="26"/>
        <v>December</v>
      </c>
      <c r="E366" s="6" t="str">
        <f t="shared" si="27"/>
        <v>2015</v>
      </c>
      <c r="F366" s="6">
        <f t="shared" si="28"/>
        <v>53</v>
      </c>
      <c r="G366" s="6" t="str">
        <f>VLOOKUP(B:B, _holidays!A:C, 2, FALSE)</f>
        <v>N</v>
      </c>
      <c r="H366" s="6" t="str">
        <f>VLOOKUP(B:B, _holidays!A:C, 3, FALSE)</f>
        <v>N</v>
      </c>
      <c r="I366" s="6">
        <v>19.7</v>
      </c>
      <c r="J366" s="6">
        <v>39.700000000000003</v>
      </c>
      <c r="K366" s="6">
        <v>29.6</v>
      </c>
      <c r="L366" s="6">
        <v>0</v>
      </c>
      <c r="M366" s="10">
        <v>146473.83499999999</v>
      </c>
      <c r="N366" s="8">
        <v>101.99155880000001</v>
      </c>
      <c r="O366" s="8">
        <f t="shared" si="29"/>
        <v>14939094.755063998</v>
      </c>
    </row>
    <row r="367" spans="2:15" x14ac:dyDescent="0.3">
      <c r="B367" s="30">
        <v>42370</v>
      </c>
      <c r="C367" s="6" t="str">
        <f t="shared" si="25"/>
        <v>Friday</v>
      </c>
      <c r="D367" s="6" t="str">
        <f t="shared" si="26"/>
        <v>January</v>
      </c>
      <c r="E367" s="6" t="str">
        <f t="shared" si="27"/>
        <v>2016</v>
      </c>
      <c r="F367" s="6">
        <f t="shared" si="28"/>
        <v>1</v>
      </c>
      <c r="G367" s="6" t="str">
        <f>VLOOKUP(B:B, _holidays!A:C, 2, FALSE)</f>
        <v>N</v>
      </c>
      <c r="H367" s="6" t="str">
        <f>VLOOKUP(B:B, _holidays!A:C, 3, FALSE)</f>
        <v>Y</v>
      </c>
      <c r="I367" s="6">
        <v>19.8</v>
      </c>
      <c r="J367" s="6">
        <v>24.2</v>
      </c>
      <c r="K367" s="6">
        <v>22</v>
      </c>
      <c r="L367" s="6">
        <v>0</v>
      </c>
      <c r="M367" s="10">
        <v>116040.925</v>
      </c>
      <c r="N367" s="8">
        <v>32.527673360000001</v>
      </c>
      <c r="O367" s="8">
        <f t="shared" si="29"/>
        <v>3774541.3047922584</v>
      </c>
    </row>
    <row r="368" spans="2:15" x14ac:dyDescent="0.3">
      <c r="B368" s="30">
        <v>42371</v>
      </c>
      <c r="C368" s="6" t="str">
        <f t="shared" si="25"/>
        <v>Saturday</v>
      </c>
      <c r="D368" s="6" t="str">
        <f t="shared" si="26"/>
        <v>January</v>
      </c>
      <c r="E368" s="6" t="str">
        <f t="shared" si="27"/>
        <v>2016</v>
      </c>
      <c r="F368" s="6">
        <f t="shared" si="28"/>
        <v>1</v>
      </c>
      <c r="G368" s="6" t="str">
        <f>VLOOKUP(B:B, _holidays!A:C, 2, FALSE)</f>
        <v>N</v>
      </c>
      <c r="H368" s="6" t="str">
        <f>VLOOKUP(B:B, _holidays!A:C, 3, FALSE)</f>
        <v>N</v>
      </c>
      <c r="I368" s="6">
        <v>17.100000000000001</v>
      </c>
      <c r="J368" s="6">
        <v>27.6</v>
      </c>
      <c r="K368" s="6">
        <v>25.1</v>
      </c>
      <c r="L368" s="6">
        <v>0</v>
      </c>
      <c r="M368" s="10">
        <v>99622.64</v>
      </c>
      <c r="N368" s="8">
        <v>21.894560760000001</v>
      </c>
      <c r="O368" s="8">
        <f t="shared" si="29"/>
        <v>2181193.9445516067</v>
      </c>
    </row>
    <row r="369" spans="2:15" x14ac:dyDescent="0.3">
      <c r="B369" s="30">
        <v>42372</v>
      </c>
      <c r="C369" s="6" t="str">
        <f t="shared" si="25"/>
        <v>Sunday</v>
      </c>
      <c r="D369" s="6" t="str">
        <f t="shared" si="26"/>
        <v>January</v>
      </c>
      <c r="E369" s="6" t="str">
        <f t="shared" si="27"/>
        <v>2016</v>
      </c>
      <c r="F369" s="6">
        <f t="shared" si="28"/>
        <v>2</v>
      </c>
      <c r="G369" s="6" t="str">
        <f>VLOOKUP(B:B, _holidays!A:C, 2, FALSE)</f>
        <v>N</v>
      </c>
      <c r="H369" s="6" t="str">
        <f>VLOOKUP(B:B, _holidays!A:C, 3, FALSE)</f>
        <v>N</v>
      </c>
      <c r="I369" s="6">
        <v>17.5</v>
      </c>
      <c r="J369" s="6">
        <v>27.1</v>
      </c>
      <c r="K369" s="6">
        <v>25.7</v>
      </c>
      <c r="L369" s="6">
        <v>0</v>
      </c>
      <c r="M369" s="10">
        <v>97656.445000000007</v>
      </c>
      <c r="N369" s="8">
        <v>19.895384799999999</v>
      </c>
      <c r="O369" s="8">
        <f t="shared" si="29"/>
        <v>1942912.551475036</v>
      </c>
    </row>
    <row r="370" spans="2:15" x14ac:dyDescent="0.3">
      <c r="B370" s="30">
        <v>42373</v>
      </c>
      <c r="C370" s="6" t="str">
        <f t="shared" si="25"/>
        <v>Monday</v>
      </c>
      <c r="D370" s="6" t="str">
        <f t="shared" si="26"/>
        <v>January</v>
      </c>
      <c r="E370" s="6" t="str">
        <f t="shared" si="27"/>
        <v>2016</v>
      </c>
      <c r="F370" s="6">
        <f t="shared" si="28"/>
        <v>2</v>
      </c>
      <c r="G370" s="6" t="str">
        <f>VLOOKUP(B:B, _holidays!A:C, 2, FALSE)</f>
        <v>N</v>
      </c>
      <c r="H370" s="6" t="str">
        <f>VLOOKUP(B:B, _holidays!A:C, 3, FALSE)</f>
        <v>N</v>
      </c>
      <c r="I370" s="6">
        <v>16.3</v>
      </c>
      <c r="J370" s="6">
        <v>26</v>
      </c>
      <c r="K370" s="6">
        <v>15.3</v>
      </c>
      <c r="L370" s="6">
        <v>0</v>
      </c>
      <c r="M370" s="10">
        <v>110932.505</v>
      </c>
      <c r="N370" s="8">
        <v>25.443479239999998</v>
      </c>
      <c r="O370" s="8">
        <f t="shared" si="29"/>
        <v>2822508.888008696</v>
      </c>
    </row>
    <row r="371" spans="2:15" x14ac:dyDescent="0.3">
      <c r="B371" s="30">
        <v>42374</v>
      </c>
      <c r="C371" s="6" t="str">
        <f t="shared" si="25"/>
        <v>Tuesday</v>
      </c>
      <c r="D371" s="6" t="str">
        <f t="shared" si="26"/>
        <v>January</v>
      </c>
      <c r="E371" s="6" t="str">
        <f t="shared" si="27"/>
        <v>2016</v>
      </c>
      <c r="F371" s="6">
        <f t="shared" si="28"/>
        <v>2</v>
      </c>
      <c r="G371" s="6" t="str">
        <f>VLOOKUP(B:B, _holidays!A:C, 2, FALSE)</f>
        <v>N</v>
      </c>
      <c r="H371" s="6" t="str">
        <f>VLOOKUP(B:B, _holidays!A:C, 3, FALSE)</f>
        <v>N</v>
      </c>
      <c r="I371" s="6">
        <v>17.100000000000001</v>
      </c>
      <c r="J371" s="6">
        <v>25.7</v>
      </c>
      <c r="K371" s="6">
        <v>25.8</v>
      </c>
      <c r="L371" s="6">
        <v>0</v>
      </c>
      <c r="M371" s="10">
        <v>117873.58</v>
      </c>
      <c r="N371" s="8">
        <v>29.917187370000001</v>
      </c>
      <c r="O371" s="8">
        <f t="shared" si="29"/>
        <v>3526445.9788326849</v>
      </c>
    </row>
    <row r="372" spans="2:15" x14ac:dyDescent="0.3">
      <c r="B372" s="30">
        <v>42375</v>
      </c>
      <c r="C372" s="6" t="str">
        <f t="shared" si="25"/>
        <v>Wednesday</v>
      </c>
      <c r="D372" s="6" t="str">
        <f t="shared" si="26"/>
        <v>January</v>
      </c>
      <c r="E372" s="6" t="str">
        <f t="shared" si="27"/>
        <v>2016</v>
      </c>
      <c r="F372" s="6">
        <f t="shared" si="28"/>
        <v>2</v>
      </c>
      <c r="G372" s="6" t="str">
        <f>VLOOKUP(B:B, _holidays!A:C, 2, FALSE)</f>
        <v>N</v>
      </c>
      <c r="H372" s="6" t="str">
        <f>VLOOKUP(B:B, _holidays!A:C, 3, FALSE)</f>
        <v>N</v>
      </c>
      <c r="I372" s="6">
        <v>17.3</v>
      </c>
      <c r="J372" s="6">
        <v>25.7</v>
      </c>
      <c r="K372" s="6">
        <v>18.100000000000001</v>
      </c>
      <c r="L372" s="6">
        <v>0</v>
      </c>
      <c r="M372" s="10">
        <v>115064.265</v>
      </c>
      <c r="N372" s="8">
        <v>31.790252049999999</v>
      </c>
      <c r="O372" s="8">
        <f t="shared" si="29"/>
        <v>3657921.986297993</v>
      </c>
    </row>
    <row r="373" spans="2:15" x14ac:dyDescent="0.3">
      <c r="B373" s="30">
        <v>42376</v>
      </c>
      <c r="C373" s="6" t="str">
        <f t="shared" si="25"/>
        <v>Thursday</v>
      </c>
      <c r="D373" s="6" t="str">
        <f t="shared" si="26"/>
        <v>January</v>
      </c>
      <c r="E373" s="6" t="str">
        <f t="shared" si="27"/>
        <v>2016</v>
      </c>
      <c r="F373" s="6">
        <f t="shared" si="28"/>
        <v>2</v>
      </c>
      <c r="G373" s="6" t="str">
        <f>VLOOKUP(B:B, _holidays!A:C, 2, FALSE)</f>
        <v>N</v>
      </c>
      <c r="H373" s="6" t="str">
        <f>VLOOKUP(B:B, _holidays!A:C, 3, FALSE)</f>
        <v>N</v>
      </c>
      <c r="I373" s="6">
        <v>16.3</v>
      </c>
      <c r="J373" s="6">
        <v>21.3</v>
      </c>
      <c r="K373" s="6">
        <v>30.4</v>
      </c>
      <c r="L373" s="6">
        <v>0</v>
      </c>
      <c r="M373" s="10">
        <v>112392.69500000001</v>
      </c>
      <c r="N373" s="8">
        <v>34.445069169999996</v>
      </c>
      <c r="O373" s="8">
        <f t="shared" si="29"/>
        <v>3871374.153477713</v>
      </c>
    </row>
    <row r="374" spans="2:15" x14ac:dyDescent="0.3">
      <c r="B374" s="30">
        <v>42377</v>
      </c>
      <c r="C374" s="6" t="str">
        <f t="shared" si="25"/>
        <v>Friday</v>
      </c>
      <c r="D374" s="6" t="str">
        <f t="shared" si="26"/>
        <v>January</v>
      </c>
      <c r="E374" s="6" t="str">
        <f t="shared" si="27"/>
        <v>2016</v>
      </c>
      <c r="F374" s="6">
        <f t="shared" si="28"/>
        <v>2</v>
      </c>
      <c r="G374" s="6" t="str">
        <f>VLOOKUP(B:B, _holidays!A:C, 2, FALSE)</f>
        <v>N</v>
      </c>
      <c r="H374" s="6" t="str">
        <f>VLOOKUP(B:B, _holidays!A:C, 3, FALSE)</f>
        <v>N</v>
      </c>
      <c r="I374" s="6">
        <v>16.2</v>
      </c>
      <c r="J374" s="6">
        <v>20.6</v>
      </c>
      <c r="K374" s="6">
        <v>25.4</v>
      </c>
      <c r="L374" s="6">
        <v>0</v>
      </c>
      <c r="M374" s="10">
        <v>111879.54</v>
      </c>
      <c r="N374" s="8">
        <v>36.888156160000001</v>
      </c>
      <c r="O374" s="8">
        <f t="shared" si="29"/>
        <v>4127029.9426289662</v>
      </c>
    </row>
    <row r="375" spans="2:15" x14ac:dyDescent="0.3">
      <c r="B375" s="30">
        <v>42378</v>
      </c>
      <c r="C375" s="6" t="str">
        <f t="shared" si="25"/>
        <v>Saturday</v>
      </c>
      <c r="D375" s="6" t="str">
        <f t="shared" si="26"/>
        <v>January</v>
      </c>
      <c r="E375" s="6" t="str">
        <f t="shared" si="27"/>
        <v>2016</v>
      </c>
      <c r="F375" s="6">
        <f t="shared" si="28"/>
        <v>2</v>
      </c>
      <c r="G375" s="6" t="str">
        <f>VLOOKUP(B:B, _holidays!A:C, 2, FALSE)</f>
        <v>N</v>
      </c>
      <c r="H375" s="6" t="str">
        <f>VLOOKUP(B:B, _holidays!A:C, 3, FALSE)</f>
        <v>N</v>
      </c>
      <c r="I375" s="6">
        <v>16.8</v>
      </c>
      <c r="J375" s="6">
        <v>21.4</v>
      </c>
      <c r="K375" s="6">
        <v>21.3</v>
      </c>
      <c r="L375" s="6">
        <v>0</v>
      </c>
      <c r="M375" s="10">
        <v>105482.69500000001</v>
      </c>
      <c r="N375" s="8">
        <v>41.987823249999998</v>
      </c>
      <c r="O375" s="8">
        <f t="shared" si="29"/>
        <v>4428988.753593659</v>
      </c>
    </row>
    <row r="376" spans="2:15" x14ac:dyDescent="0.3">
      <c r="B376" s="30">
        <v>42379</v>
      </c>
      <c r="C376" s="6" t="str">
        <f t="shared" si="25"/>
        <v>Sunday</v>
      </c>
      <c r="D376" s="6" t="str">
        <f t="shared" si="26"/>
        <v>January</v>
      </c>
      <c r="E376" s="6" t="str">
        <f t="shared" si="27"/>
        <v>2016</v>
      </c>
      <c r="F376" s="6">
        <f t="shared" si="28"/>
        <v>3</v>
      </c>
      <c r="G376" s="6" t="str">
        <f>VLOOKUP(B:B, _holidays!A:C, 2, FALSE)</f>
        <v>N</v>
      </c>
      <c r="H376" s="6" t="str">
        <f>VLOOKUP(B:B, _holidays!A:C, 3, FALSE)</f>
        <v>N</v>
      </c>
      <c r="I376" s="6">
        <v>15.7</v>
      </c>
      <c r="J376" s="6">
        <v>31.5</v>
      </c>
      <c r="K376" s="6">
        <v>31.3</v>
      </c>
      <c r="L376" s="6">
        <v>0</v>
      </c>
      <c r="M376" s="10">
        <v>113049.145</v>
      </c>
      <c r="N376" s="8">
        <v>44.479787029999997</v>
      </c>
      <c r="O376" s="8">
        <f t="shared" si="29"/>
        <v>5028401.8935235888</v>
      </c>
    </row>
    <row r="377" spans="2:15" x14ac:dyDescent="0.3">
      <c r="B377" s="30">
        <v>42380</v>
      </c>
      <c r="C377" s="6" t="str">
        <f t="shared" si="25"/>
        <v>Monday</v>
      </c>
      <c r="D377" s="6" t="str">
        <f t="shared" si="26"/>
        <v>January</v>
      </c>
      <c r="E377" s="6" t="str">
        <f t="shared" si="27"/>
        <v>2016</v>
      </c>
      <c r="F377" s="6">
        <f t="shared" si="28"/>
        <v>3</v>
      </c>
      <c r="G377" s="6" t="str">
        <f>VLOOKUP(B:B, _holidays!A:C, 2, FALSE)</f>
        <v>N</v>
      </c>
      <c r="H377" s="6" t="str">
        <f>VLOOKUP(B:B, _holidays!A:C, 3, FALSE)</f>
        <v>N</v>
      </c>
      <c r="I377" s="6">
        <v>17.2</v>
      </c>
      <c r="J377" s="6">
        <v>36.4</v>
      </c>
      <c r="K377" s="6">
        <v>15.8</v>
      </c>
      <c r="L377" s="6">
        <v>0</v>
      </c>
      <c r="M377" s="10">
        <v>141133.08499999999</v>
      </c>
      <c r="N377" s="8">
        <v>88.116100790000004</v>
      </c>
      <c r="O377" s="8">
        <f t="shared" si="29"/>
        <v>12436097.142663637</v>
      </c>
    </row>
    <row r="378" spans="2:15" x14ac:dyDescent="0.3">
      <c r="B378" s="30">
        <v>42381</v>
      </c>
      <c r="C378" s="6" t="str">
        <f t="shared" si="25"/>
        <v>Tuesday</v>
      </c>
      <c r="D378" s="6" t="str">
        <f t="shared" si="26"/>
        <v>January</v>
      </c>
      <c r="E378" s="6" t="str">
        <f t="shared" si="27"/>
        <v>2016</v>
      </c>
      <c r="F378" s="6">
        <f t="shared" si="28"/>
        <v>3</v>
      </c>
      <c r="G378" s="6" t="str">
        <f>VLOOKUP(B:B, _holidays!A:C, 2, FALSE)</f>
        <v>N</v>
      </c>
      <c r="H378" s="6" t="str">
        <f>VLOOKUP(B:B, _holidays!A:C, 3, FALSE)</f>
        <v>N</v>
      </c>
      <c r="I378" s="6">
        <v>17.100000000000001</v>
      </c>
      <c r="J378" s="6">
        <v>24.8</v>
      </c>
      <c r="K378" s="6">
        <v>29.1</v>
      </c>
      <c r="L378" s="6">
        <v>0.8</v>
      </c>
      <c r="M378" s="10">
        <v>135006.10999999999</v>
      </c>
      <c r="N378" s="8">
        <v>62.53997502</v>
      </c>
      <c r="O378" s="8">
        <f t="shared" si="29"/>
        <v>8443278.7469473705</v>
      </c>
    </row>
    <row r="379" spans="2:15" x14ac:dyDescent="0.3">
      <c r="B379" s="30">
        <v>42382</v>
      </c>
      <c r="C379" s="6" t="str">
        <f t="shared" si="25"/>
        <v>Wednesday</v>
      </c>
      <c r="D379" s="6" t="str">
        <f t="shared" si="26"/>
        <v>January</v>
      </c>
      <c r="E379" s="6" t="str">
        <f t="shared" si="27"/>
        <v>2016</v>
      </c>
      <c r="F379" s="6">
        <f t="shared" si="28"/>
        <v>3</v>
      </c>
      <c r="G379" s="6" t="str">
        <f>VLOOKUP(B:B, _holidays!A:C, 2, FALSE)</f>
        <v>N</v>
      </c>
      <c r="H379" s="6" t="str">
        <f>VLOOKUP(B:B, _holidays!A:C, 3, FALSE)</f>
        <v>N</v>
      </c>
      <c r="I379" s="6">
        <v>16.8</v>
      </c>
      <c r="J379" s="6">
        <v>42.2</v>
      </c>
      <c r="K379" s="6">
        <v>25</v>
      </c>
      <c r="L379" s="6">
        <v>0.2</v>
      </c>
      <c r="M379" s="10">
        <v>160011.07500000001</v>
      </c>
      <c r="N379" s="8">
        <v>545.73781959999997</v>
      </c>
      <c r="O379" s="8">
        <f t="shared" si="29"/>
        <v>87324095.182352066</v>
      </c>
    </row>
    <row r="380" spans="2:15" x14ac:dyDescent="0.3">
      <c r="B380" s="30">
        <v>42383</v>
      </c>
      <c r="C380" s="6" t="str">
        <f t="shared" si="25"/>
        <v>Thursday</v>
      </c>
      <c r="D380" s="6" t="str">
        <f t="shared" si="26"/>
        <v>January</v>
      </c>
      <c r="E380" s="6" t="str">
        <f t="shared" si="27"/>
        <v>2016</v>
      </c>
      <c r="F380" s="6">
        <f t="shared" si="28"/>
        <v>3</v>
      </c>
      <c r="G380" s="6" t="str">
        <f>VLOOKUP(B:B, _holidays!A:C, 2, FALSE)</f>
        <v>N</v>
      </c>
      <c r="H380" s="6" t="str">
        <f>VLOOKUP(B:B, _holidays!A:C, 3, FALSE)</f>
        <v>N</v>
      </c>
      <c r="I380" s="6">
        <v>16.100000000000001</v>
      </c>
      <c r="J380" s="6">
        <v>18.100000000000001</v>
      </c>
      <c r="K380" s="6">
        <v>3.9</v>
      </c>
      <c r="L380" s="6">
        <v>0.4</v>
      </c>
      <c r="M380" s="10">
        <v>120396.33500000001</v>
      </c>
      <c r="N380" s="8">
        <v>36.37140419</v>
      </c>
      <c r="O380" s="8">
        <f t="shared" si="29"/>
        <v>4378983.7632796438</v>
      </c>
    </row>
    <row r="381" spans="2:15" x14ac:dyDescent="0.3">
      <c r="B381" s="30">
        <v>42384</v>
      </c>
      <c r="C381" s="6" t="str">
        <f t="shared" si="25"/>
        <v>Friday</v>
      </c>
      <c r="D381" s="6" t="str">
        <f t="shared" si="26"/>
        <v>January</v>
      </c>
      <c r="E381" s="6" t="str">
        <f t="shared" si="27"/>
        <v>2016</v>
      </c>
      <c r="F381" s="6">
        <f t="shared" si="28"/>
        <v>3</v>
      </c>
      <c r="G381" s="6" t="str">
        <f>VLOOKUP(B:B, _holidays!A:C, 2, FALSE)</f>
        <v>N</v>
      </c>
      <c r="H381" s="6" t="str">
        <f>VLOOKUP(B:B, _holidays!A:C, 3, FALSE)</f>
        <v>N</v>
      </c>
      <c r="I381" s="6">
        <v>13.6</v>
      </c>
      <c r="J381" s="6">
        <v>19.2</v>
      </c>
      <c r="K381" s="6">
        <v>19.7</v>
      </c>
      <c r="L381" s="6">
        <v>1</v>
      </c>
      <c r="M381" s="10">
        <v>113244.79</v>
      </c>
      <c r="N381" s="8">
        <v>30.203903069999999</v>
      </c>
      <c r="O381" s="8">
        <f t="shared" si="29"/>
        <v>3420434.6603425052</v>
      </c>
    </row>
    <row r="382" spans="2:15" x14ac:dyDescent="0.3">
      <c r="B382" s="30">
        <v>42385</v>
      </c>
      <c r="C382" s="6" t="str">
        <f t="shared" si="25"/>
        <v>Saturday</v>
      </c>
      <c r="D382" s="6" t="str">
        <f t="shared" si="26"/>
        <v>January</v>
      </c>
      <c r="E382" s="6" t="str">
        <f t="shared" si="27"/>
        <v>2016</v>
      </c>
      <c r="F382" s="6">
        <f t="shared" si="28"/>
        <v>3</v>
      </c>
      <c r="G382" s="6" t="str">
        <f>VLOOKUP(B:B, _holidays!A:C, 2, FALSE)</f>
        <v>N</v>
      </c>
      <c r="H382" s="6" t="str">
        <f>VLOOKUP(B:B, _holidays!A:C, 3, FALSE)</f>
        <v>N</v>
      </c>
      <c r="I382" s="6">
        <v>11.9</v>
      </c>
      <c r="J382" s="6">
        <v>22.3</v>
      </c>
      <c r="K382" s="6">
        <v>32.6</v>
      </c>
      <c r="L382" s="6">
        <v>0</v>
      </c>
      <c r="M382" s="10">
        <v>103046.17</v>
      </c>
      <c r="N382" s="8">
        <v>23.67497011</v>
      </c>
      <c r="O382" s="8">
        <f t="shared" si="29"/>
        <v>2439614.9946999787</v>
      </c>
    </row>
    <row r="383" spans="2:15" x14ac:dyDescent="0.3">
      <c r="B383" s="30">
        <v>42386</v>
      </c>
      <c r="C383" s="6" t="str">
        <f t="shared" si="25"/>
        <v>Sunday</v>
      </c>
      <c r="D383" s="6" t="str">
        <f t="shared" si="26"/>
        <v>January</v>
      </c>
      <c r="E383" s="6" t="str">
        <f t="shared" si="27"/>
        <v>2016</v>
      </c>
      <c r="F383" s="6">
        <f t="shared" si="28"/>
        <v>4</v>
      </c>
      <c r="G383" s="6" t="str">
        <f>VLOOKUP(B:B, _holidays!A:C, 2, FALSE)</f>
        <v>N</v>
      </c>
      <c r="H383" s="6" t="str">
        <f>VLOOKUP(B:B, _holidays!A:C, 3, FALSE)</f>
        <v>N</v>
      </c>
      <c r="I383" s="6">
        <v>14.9</v>
      </c>
      <c r="J383" s="6">
        <v>32.700000000000003</v>
      </c>
      <c r="K383" s="6">
        <v>31.5</v>
      </c>
      <c r="L383" s="6">
        <v>0</v>
      </c>
      <c r="M383" s="10">
        <v>114097.07</v>
      </c>
      <c r="N383" s="8">
        <v>29.153261950000001</v>
      </c>
      <c r="O383" s="8">
        <f t="shared" si="29"/>
        <v>3326301.7694374868</v>
      </c>
    </row>
    <row r="384" spans="2:15" x14ac:dyDescent="0.3">
      <c r="B384" s="30">
        <v>42387</v>
      </c>
      <c r="C384" s="6" t="str">
        <f t="shared" si="25"/>
        <v>Monday</v>
      </c>
      <c r="D384" s="6" t="str">
        <f t="shared" si="26"/>
        <v>January</v>
      </c>
      <c r="E384" s="6" t="str">
        <f t="shared" si="27"/>
        <v>2016</v>
      </c>
      <c r="F384" s="6">
        <f t="shared" si="28"/>
        <v>4</v>
      </c>
      <c r="G384" s="6" t="str">
        <f>VLOOKUP(B:B, _holidays!A:C, 2, FALSE)</f>
        <v>N</v>
      </c>
      <c r="H384" s="6" t="str">
        <f>VLOOKUP(B:B, _holidays!A:C, 3, FALSE)</f>
        <v>N</v>
      </c>
      <c r="I384" s="6">
        <v>18.600000000000001</v>
      </c>
      <c r="J384" s="6">
        <v>35.299999999999997</v>
      </c>
      <c r="K384" s="6">
        <v>30.4</v>
      </c>
      <c r="L384" s="6">
        <v>0</v>
      </c>
      <c r="M384" s="10">
        <v>147817.58499999999</v>
      </c>
      <c r="N384" s="8">
        <v>43.409358019999999</v>
      </c>
      <c r="O384" s="8">
        <f t="shared" si="29"/>
        <v>6416666.4689167812</v>
      </c>
    </row>
    <row r="385" spans="2:15" x14ac:dyDescent="0.3">
      <c r="B385" s="30">
        <v>42388</v>
      </c>
      <c r="C385" s="6" t="str">
        <f t="shared" si="25"/>
        <v>Tuesday</v>
      </c>
      <c r="D385" s="6" t="str">
        <f t="shared" si="26"/>
        <v>January</v>
      </c>
      <c r="E385" s="6" t="str">
        <f t="shared" si="27"/>
        <v>2016</v>
      </c>
      <c r="F385" s="6">
        <f t="shared" si="28"/>
        <v>4</v>
      </c>
      <c r="G385" s="6" t="str">
        <f>VLOOKUP(B:B, _holidays!A:C, 2, FALSE)</f>
        <v>N</v>
      </c>
      <c r="H385" s="6" t="str">
        <f>VLOOKUP(B:B, _holidays!A:C, 3, FALSE)</f>
        <v>N</v>
      </c>
      <c r="I385" s="6">
        <v>17.899999999999999</v>
      </c>
      <c r="J385" s="6">
        <v>30.9</v>
      </c>
      <c r="K385" s="6">
        <v>27.2</v>
      </c>
      <c r="L385" s="6">
        <v>0</v>
      </c>
      <c r="M385" s="10">
        <v>148612.37</v>
      </c>
      <c r="N385" s="8">
        <v>49.257935250000003</v>
      </c>
      <c r="O385" s="8">
        <f t="shared" si="29"/>
        <v>7320338.4988090424</v>
      </c>
    </row>
    <row r="386" spans="2:15" x14ac:dyDescent="0.3">
      <c r="B386" s="30">
        <v>42389</v>
      </c>
      <c r="C386" s="6" t="str">
        <f t="shared" ref="C386:C449" si="30">TEXT(B386,"dddd")</f>
        <v>Wednesday</v>
      </c>
      <c r="D386" s="6" t="str">
        <f t="shared" ref="D386:D449" si="31">TEXT(B386,"mmmm")</f>
        <v>January</v>
      </c>
      <c r="E386" s="6" t="str">
        <f t="shared" ref="E386:E449" si="32">TEXT(B386,"yyyy")</f>
        <v>2016</v>
      </c>
      <c r="F386" s="6">
        <f t="shared" ref="F386:F449" si="33">WEEKNUM(B386,1)</f>
        <v>4</v>
      </c>
      <c r="G386" s="6" t="str">
        <f>VLOOKUP(B:B, _holidays!A:C, 2, FALSE)</f>
        <v>N</v>
      </c>
      <c r="H386" s="6" t="str">
        <f>VLOOKUP(B:B, _holidays!A:C, 3, FALSE)</f>
        <v>N</v>
      </c>
      <c r="I386" s="6">
        <v>19.3</v>
      </c>
      <c r="J386" s="6">
        <v>29.1</v>
      </c>
      <c r="K386" s="6">
        <v>18.600000000000001</v>
      </c>
      <c r="L386" s="6">
        <v>1</v>
      </c>
      <c r="M386" s="10">
        <v>142471.51</v>
      </c>
      <c r="N386" s="8">
        <v>53.300398770000001</v>
      </c>
      <c r="O386" s="8">
        <f t="shared" ref="O386:O449" si="34">M386*N386</f>
        <v>7593788.2963640429</v>
      </c>
    </row>
    <row r="387" spans="2:15" x14ac:dyDescent="0.3">
      <c r="B387" s="30">
        <v>42390</v>
      </c>
      <c r="C387" s="6" t="str">
        <f t="shared" si="30"/>
        <v>Thursday</v>
      </c>
      <c r="D387" s="6" t="str">
        <f t="shared" si="31"/>
        <v>January</v>
      </c>
      <c r="E387" s="6" t="str">
        <f t="shared" si="32"/>
        <v>2016</v>
      </c>
      <c r="F387" s="6">
        <f t="shared" si="33"/>
        <v>4</v>
      </c>
      <c r="G387" s="6" t="str">
        <f>VLOOKUP(B:B, _holidays!A:C, 2, FALSE)</f>
        <v>N</v>
      </c>
      <c r="H387" s="6" t="str">
        <f>VLOOKUP(B:B, _holidays!A:C, 3, FALSE)</f>
        <v>N</v>
      </c>
      <c r="I387" s="6">
        <v>19</v>
      </c>
      <c r="J387" s="6">
        <v>26.7</v>
      </c>
      <c r="K387" s="6">
        <v>14.9</v>
      </c>
      <c r="L387" s="6">
        <v>0.8</v>
      </c>
      <c r="M387" s="10">
        <v>139450.61499999999</v>
      </c>
      <c r="N387" s="8">
        <v>55.470089539999996</v>
      </c>
      <c r="O387" s="8">
        <f t="shared" si="34"/>
        <v>7735338.100458066</v>
      </c>
    </row>
    <row r="388" spans="2:15" x14ac:dyDescent="0.3">
      <c r="B388" s="30">
        <v>42391</v>
      </c>
      <c r="C388" s="6" t="str">
        <f t="shared" si="30"/>
        <v>Friday</v>
      </c>
      <c r="D388" s="6" t="str">
        <f t="shared" si="31"/>
        <v>January</v>
      </c>
      <c r="E388" s="6" t="str">
        <f t="shared" si="32"/>
        <v>2016</v>
      </c>
      <c r="F388" s="6">
        <f t="shared" si="33"/>
        <v>4</v>
      </c>
      <c r="G388" s="6" t="str">
        <f>VLOOKUP(B:B, _holidays!A:C, 2, FALSE)</f>
        <v>N</v>
      </c>
      <c r="H388" s="6" t="str">
        <f>VLOOKUP(B:B, _holidays!A:C, 3, FALSE)</f>
        <v>N</v>
      </c>
      <c r="I388" s="6">
        <v>17.5</v>
      </c>
      <c r="J388" s="6">
        <v>22.8</v>
      </c>
      <c r="K388" s="6">
        <v>6.5</v>
      </c>
      <c r="L388" s="6">
        <v>1.6</v>
      </c>
      <c r="M388" s="10">
        <v>129135.185</v>
      </c>
      <c r="N388" s="8">
        <v>42.337732770000002</v>
      </c>
      <c r="O388" s="8">
        <f t="shared" si="34"/>
        <v>5467290.9537345124</v>
      </c>
    </row>
    <row r="389" spans="2:15" x14ac:dyDescent="0.3">
      <c r="B389" s="30">
        <v>42392</v>
      </c>
      <c r="C389" s="6" t="str">
        <f t="shared" si="30"/>
        <v>Saturday</v>
      </c>
      <c r="D389" s="6" t="str">
        <f t="shared" si="31"/>
        <v>January</v>
      </c>
      <c r="E389" s="6" t="str">
        <f t="shared" si="32"/>
        <v>2016</v>
      </c>
      <c r="F389" s="6">
        <f t="shared" si="33"/>
        <v>4</v>
      </c>
      <c r="G389" s="6" t="str">
        <f>VLOOKUP(B:B, _holidays!A:C, 2, FALSE)</f>
        <v>N</v>
      </c>
      <c r="H389" s="6" t="str">
        <f>VLOOKUP(B:B, _holidays!A:C, 3, FALSE)</f>
        <v>N</v>
      </c>
      <c r="I389" s="6">
        <v>17.3</v>
      </c>
      <c r="J389" s="6">
        <v>21.9</v>
      </c>
      <c r="K389" s="6">
        <v>23.2</v>
      </c>
      <c r="L389" s="6">
        <v>7</v>
      </c>
      <c r="M389" s="10">
        <v>108097.845</v>
      </c>
      <c r="N389" s="8">
        <v>26.975023329999999</v>
      </c>
      <c r="O389" s="8">
        <f t="shared" si="34"/>
        <v>2915941.8907977236</v>
      </c>
    </row>
    <row r="390" spans="2:15" x14ac:dyDescent="0.3">
      <c r="B390" s="30">
        <v>42393</v>
      </c>
      <c r="C390" s="6" t="str">
        <f t="shared" si="30"/>
        <v>Sunday</v>
      </c>
      <c r="D390" s="6" t="str">
        <f t="shared" si="31"/>
        <v>January</v>
      </c>
      <c r="E390" s="6" t="str">
        <f t="shared" si="32"/>
        <v>2016</v>
      </c>
      <c r="F390" s="6">
        <f t="shared" si="33"/>
        <v>5</v>
      </c>
      <c r="G390" s="6" t="str">
        <f>VLOOKUP(B:B, _holidays!A:C, 2, FALSE)</f>
        <v>N</v>
      </c>
      <c r="H390" s="6" t="str">
        <f>VLOOKUP(B:B, _holidays!A:C, 3, FALSE)</f>
        <v>N</v>
      </c>
      <c r="I390" s="6">
        <v>16.2</v>
      </c>
      <c r="J390" s="6">
        <v>22.2</v>
      </c>
      <c r="K390" s="6">
        <v>23.4</v>
      </c>
      <c r="L390" s="6">
        <v>5.2</v>
      </c>
      <c r="M390" s="10">
        <v>103396.3</v>
      </c>
      <c r="N390" s="8">
        <v>26.412209069999999</v>
      </c>
      <c r="O390" s="8">
        <f t="shared" si="34"/>
        <v>2730924.6926644412</v>
      </c>
    </row>
    <row r="391" spans="2:15" x14ac:dyDescent="0.3">
      <c r="B391" s="30">
        <v>42394</v>
      </c>
      <c r="C391" s="6" t="str">
        <f t="shared" si="30"/>
        <v>Monday</v>
      </c>
      <c r="D391" s="6" t="str">
        <f t="shared" si="31"/>
        <v>January</v>
      </c>
      <c r="E391" s="6" t="str">
        <f t="shared" si="32"/>
        <v>2016</v>
      </c>
      <c r="F391" s="6">
        <f t="shared" si="33"/>
        <v>5</v>
      </c>
      <c r="G391" s="6" t="str">
        <f>VLOOKUP(B:B, _holidays!A:C, 2, FALSE)</f>
        <v>N</v>
      </c>
      <c r="H391" s="6" t="str">
        <f>VLOOKUP(B:B, _holidays!A:C, 3, FALSE)</f>
        <v>N</v>
      </c>
      <c r="I391" s="6">
        <v>16.7</v>
      </c>
      <c r="J391" s="6">
        <v>20.9</v>
      </c>
      <c r="K391" s="6">
        <v>25.7</v>
      </c>
      <c r="L391" s="6">
        <v>0.4</v>
      </c>
      <c r="M391" s="10">
        <v>112649.60000000001</v>
      </c>
      <c r="N391" s="8">
        <v>27.59659014</v>
      </c>
      <c r="O391" s="8">
        <f t="shared" si="34"/>
        <v>3108744.8406349444</v>
      </c>
    </row>
    <row r="392" spans="2:15" x14ac:dyDescent="0.3">
      <c r="B392" s="30">
        <v>42395</v>
      </c>
      <c r="C392" s="6" t="str">
        <f t="shared" si="30"/>
        <v>Tuesday</v>
      </c>
      <c r="D392" s="6" t="str">
        <f t="shared" si="31"/>
        <v>January</v>
      </c>
      <c r="E392" s="6" t="str">
        <f t="shared" si="32"/>
        <v>2016</v>
      </c>
      <c r="F392" s="6">
        <f t="shared" si="33"/>
        <v>5</v>
      </c>
      <c r="G392" s="6" t="str">
        <f>VLOOKUP(B:B, _holidays!A:C, 2, FALSE)</f>
        <v>N</v>
      </c>
      <c r="H392" s="6" t="str">
        <f>VLOOKUP(B:B, _holidays!A:C, 3, FALSE)</f>
        <v>Y</v>
      </c>
      <c r="I392" s="6">
        <v>16.5</v>
      </c>
      <c r="J392" s="6">
        <v>29.4</v>
      </c>
      <c r="K392" s="6">
        <v>28.7</v>
      </c>
      <c r="L392" s="6">
        <v>0</v>
      </c>
      <c r="M392" s="10">
        <v>110152.815</v>
      </c>
      <c r="N392" s="8">
        <v>25.276693940000001</v>
      </c>
      <c r="O392" s="8">
        <f t="shared" si="34"/>
        <v>2784298.9913844415</v>
      </c>
    </row>
    <row r="393" spans="2:15" x14ac:dyDescent="0.3">
      <c r="B393" s="30">
        <v>42396</v>
      </c>
      <c r="C393" s="6" t="str">
        <f t="shared" si="30"/>
        <v>Wednesday</v>
      </c>
      <c r="D393" s="6" t="str">
        <f t="shared" si="31"/>
        <v>January</v>
      </c>
      <c r="E393" s="6" t="str">
        <f t="shared" si="32"/>
        <v>2016</v>
      </c>
      <c r="F393" s="6">
        <f t="shared" si="33"/>
        <v>5</v>
      </c>
      <c r="G393" s="6" t="str">
        <f>VLOOKUP(B:B, _holidays!A:C, 2, FALSE)</f>
        <v>N</v>
      </c>
      <c r="H393" s="6" t="str">
        <f>VLOOKUP(B:B, _holidays!A:C, 3, FALSE)</f>
        <v>N</v>
      </c>
      <c r="I393" s="6">
        <v>19.3</v>
      </c>
      <c r="J393" s="6">
        <v>29.5</v>
      </c>
      <c r="K393" s="6">
        <v>22.2</v>
      </c>
      <c r="L393" s="6">
        <v>0</v>
      </c>
      <c r="M393" s="10">
        <v>133718.035</v>
      </c>
      <c r="N393" s="8">
        <v>32.759849449999997</v>
      </c>
      <c r="O393" s="8">
        <f t="shared" si="34"/>
        <v>4380582.6953498302</v>
      </c>
    </row>
    <row r="394" spans="2:15" x14ac:dyDescent="0.3">
      <c r="B394" s="30">
        <v>42397</v>
      </c>
      <c r="C394" s="6" t="str">
        <f t="shared" si="30"/>
        <v>Thursday</v>
      </c>
      <c r="D394" s="6" t="str">
        <f t="shared" si="31"/>
        <v>January</v>
      </c>
      <c r="E394" s="6" t="str">
        <f t="shared" si="32"/>
        <v>2016</v>
      </c>
      <c r="F394" s="6">
        <f t="shared" si="33"/>
        <v>5</v>
      </c>
      <c r="G394" s="6" t="str">
        <f>VLOOKUP(B:B, _holidays!A:C, 2, FALSE)</f>
        <v>Y</v>
      </c>
      <c r="H394" s="6" t="str">
        <f>VLOOKUP(B:B, _holidays!A:C, 3, FALSE)</f>
        <v>N</v>
      </c>
      <c r="I394" s="6">
        <v>20.3</v>
      </c>
      <c r="J394" s="6">
        <v>27.5</v>
      </c>
      <c r="K394" s="6">
        <v>19</v>
      </c>
      <c r="L394" s="6">
        <v>3.6</v>
      </c>
      <c r="M394" s="10">
        <v>134169.82999999999</v>
      </c>
      <c r="N394" s="8">
        <v>33.324968159999997</v>
      </c>
      <c r="O394" s="8">
        <f t="shared" si="34"/>
        <v>4471205.3127826117</v>
      </c>
    </row>
    <row r="395" spans="2:15" x14ac:dyDescent="0.3">
      <c r="B395" s="30">
        <v>42398</v>
      </c>
      <c r="C395" s="6" t="str">
        <f t="shared" si="30"/>
        <v>Friday</v>
      </c>
      <c r="D395" s="6" t="str">
        <f t="shared" si="31"/>
        <v>January</v>
      </c>
      <c r="E395" s="6" t="str">
        <f t="shared" si="32"/>
        <v>2016</v>
      </c>
      <c r="F395" s="6">
        <f t="shared" si="33"/>
        <v>5</v>
      </c>
      <c r="G395" s="6" t="str">
        <f>VLOOKUP(B:B, _holidays!A:C, 2, FALSE)</f>
        <v>Y</v>
      </c>
      <c r="H395" s="6" t="str">
        <f>VLOOKUP(B:B, _holidays!A:C, 3, FALSE)</f>
        <v>N</v>
      </c>
      <c r="I395" s="6">
        <v>14.4</v>
      </c>
      <c r="J395" s="6">
        <v>18.3</v>
      </c>
      <c r="K395" s="6">
        <v>14.3</v>
      </c>
      <c r="L395" s="6">
        <v>14.2</v>
      </c>
      <c r="M395" s="10">
        <v>123615.21</v>
      </c>
      <c r="N395" s="8">
        <v>32.693847210000001</v>
      </c>
      <c r="O395" s="8">
        <f t="shared" si="34"/>
        <v>4041456.7885720646</v>
      </c>
    </row>
    <row r="396" spans="2:15" x14ac:dyDescent="0.3">
      <c r="B396" s="30">
        <v>42399</v>
      </c>
      <c r="C396" s="6" t="str">
        <f t="shared" si="30"/>
        <v>Saturday</v>
      </c>
      <c r="D396" s="6" t="str">
        <f t="shared" si="31"/>
        <v>January</v>
      </c>
      <c r="E396" s="6" t="str">
        <f t="shared" si="32"/>
        <v>2016</v>
      </c>
      <c r="F396" s="6">
        <f t="shared" si="33"/>
        <v>5</v>
      </c>
      <c r="G396" s="6" t="str">
        <f>VLOOKUP(B:B, _holidays!A:C, 2, FALSE)</f>
        <v>Y</v>
      </c>
      <c r="H396" s="6" t="str">
        <f>VLOOKUP(B:B, _holidays!A:C, 3, FALSE)</f>
        <v>N</v>
      </c>
      <c r="I396" s="6">
        <v>12.3</v>
      </c>
      <c r="J396" s="6">
        <v>22.4</v>
      </c>
      <c r="K396" s="6">
        <v>24</v>
      </c>
      <c r="L396" s="6">
        <v>1.2</v>
      </c>
      <c r="M396" s="10">
        <v>107579.345</v>
      </c>
      <c r="N396" s="8">
        <v>23.84687233</v>
      </c>
      <c r="O396" s="8">
        <f t="shared" si="34"/>
        <v>2565430.9055600241</v>
      </c>
    </row>
    <row r="397" spans="2:15" x14ac:dyDescent="0.3">
      <c r="B397" s="30">
        <v>42400</v>
      </c>
      <c r="C397" s="6" t="str">
        <f t="shared" si="30"/>
        <v>Sunday</v>
      </c>
      <c r="D397" s="6" t="str">
        <f t="shared" si="31"/>
        <v>January</v>
      </c>
      <c r="E397" s="6" t="str">
        <f t="shared" si="32"/>
        <v>2016</v>
      </c>
      <c r="F397" s="6">
        <f t="shared" si="33"/>
        <v>6</v>
      </c>
      <c r="G397" s="6" t="str">
        <f>VLOOKUP(B:B, _holidays!A:C, 2, FALSE)</f>
        <v>Y</v>
      </c>
      <c r="H397" s="6" t="str">
        <f>VLOOKUP(B:B, _holidays!A:C, 3, FALSE)</f>
        <v>N</v>
      </c>
      <c r="I397" s="6">
        <v>13.9</v>
      </c>
      <c r="J397" s="6">
        <v>21.8</v>
      </c>
      <c r="K397" s="6">
        <v>26.3</v>
      </c>
      <c r="L397" s="6">
        <v>10.6</v>
      </c>
      <c r="M397" s="10">
        <v>101279.65</v>
      </c>
      <c r="N397" s="8">
        <v>23.47662571</v>
      </c>
      <c r="O397" s="8">
        <f t="shared" si="34"/>
        <v>2377704.4350898014</v>
      </c>
    </row>
    <row r="398" spans="2:15" x14ac:dyDescent="0.3">
      <c r="B398" s="30">
        <v>42401</v>
      </c>
      <c r="C398" s="6" t="str">
        <f t="shared" si="30"/>
        <v>Monday</v>
      </c>
      <c r="D398" s="6" t="str">
        <f t="shared" si="31"/>
        <v>February</v>
      </c>
      <c r="E398" s="6" t="str">
        <f t="shared" si="32"/>
        <v>2016</v>
      </c>
      <c r="F398" s="6">
        <f t="shared" si="33"/>
        <v>6</v>
      </c>
      <c r="G398" s="6" t="str">
        <f>VLOOKUP(B:B, _holidays!A:C, 2, FALSE)</f>
        <v>Y</v>
      </c>
      <c r="H398" s="6" t="str">
        <f>VLOOKUP(B:B, _holidays!A:C, 3, FALSE)</f>
        <v>N</v>
      </c>
      <c r="I398" s="6">
        <v>12.5</v>
      </c>
      <c r="J398" s="6">
        <v>23.6</v>
      </c>
      <c r="K398" s="6">
        <v>29.4</v>
      </c>
      <c r="L398" s="6">
        <v>0</v>
      </c>
      <c r="M398" s="10">
        <v>121942.895</v>
      </c>
      <c r="N398" s="8">
        <v>31.58876665</v>
      </c>
      <c r="O398" s="8">
        <f t="shared" si="34"/>
        <v>3852025.6547804517</v>
      </c>
    </row>
    <row r="399" spans="2:15" x14ac:dyDescent="0.3">
      <c r="B399" s="30">
        <v>42402</v>
      </c>
      <c r="C399" s="6" t="str">
        <f t="shared" si="30"/>
        <v>Tuesday</v>
      </c>
      <c r="D399" s="6" t="str">
        <f t="shared" si="31"/>
        <v>February</v>
      </c>
      <c r="E399" s="6" t="str">
        <f t="shared" si="32"/>
        <v>2016</v>
      </c>
      <c r="F399" s="6">
        <f t="shared" si="33"/>
        <v>6</v>
      </c>
      <c r="G399" s="6" t="str">
        <f>VLOOKUP(B:B, _holidays!A:C, 2, FALSE)</f>
        <v>Y</v>
      </c>
      <c r="H399" s="6" t="str">
        <f>VLOOKUP(B:B, _holidays!A:C, 3, FALSE)</f>
        <v>N</v>
      </c>
      <c r="I399" s="6">
        <v>15.4</v>
      </c>
      <c r="J399" s="6">
        <v>31.5</v>
      </c>
      <c r="K399" s="6">
        <v>25.5</v>
      </c>
      <c r="L399" s="6">
        <v>0</v>
      </c>
      <c r="M399" s="10">
        <v>133989.155</v>
      </c>
      <c r="N399" s="8">
        <v>35.64081616</v>
      </c>
      <c r="O399" s="8">
        <f t="shared" si="34"/>
        <v>4775482.8407887444</v>
      </c>
    </row>
    <row r="400" spans="2:15" x14ac:dyDescent="0.3">
      <c r="B400" s="30">
        <v>42403</v>
      </c>
      <c r="C400" s="6" t="str">
        <f t="shared" si="30"/>
        <v>Wednesday</v>
      </c>
      <c r="D400" s="6" t="str">
        <f t="shared" si="31"/>
        <v>February</v>
      </c>
      <c r="E400" s="6" t="str">
        <f t="shared" si="32"/>
        <v>2016</v>
      </c>
      <c r="F400" s="6">
        <f t="shared" si="33"/>
        <v>6</v>
      </c>
      <c r="G400" s="6" t="str">
        <f>VLOOKUP(B:B, _holidays!A:C, 2, FALSE)</f>
        <v>Y</v>
      </c>
      <c r="H400" s="6" t="str">
        <f>VLOOKUP(B:B, _holidays!A:C, 3, FALSE)</f>
        <v>N</v>
      </c>
      <c r="I400" s="6">
        <v>18.100000000000001</v>
      </c>
      <c r="J400" s="6">
        <v>21</v>
      </c>
      <c r="K400" s="6">
        <v>11</v>
      </c>
      <c r="L400" s="6">
        <v>0.6</v>
      </c>
      <c r="M400" s="10">
        <v>122594.47500000001</v>
      </c>
      <c r="N400" s="8">
        <v>27.876043979999999</v>
      </c>
      <c r="O400" s="8">
        <f t="shared" si="34"/>
        <v>3417448.9768050103</v>
      </c>
    </row>
    <row r="401" spans="2:15" x14ac:dyDescent="0.3">
      <c r="B401" s="30">
        <v>42404</v>
      </c>
      <c r="C401" s="6" t="str">
        <f t="shared" si="30"/>
        <v>Thursday</v>
      </c>
      <c r="D401" s="6" t="str">
        <f t="shared" si="31"/>
        <v>February</v>
      </c>
      <c r="E401" s="6" t="str">
        <f t="shared" si="32"/>
        <v>2016</v>
      </c>
      <c r="F401" s="6">
        <f t="shared" si="33"/>
        <v>6</v>
      </c>
      <c r="G401" s="6" t="str">
        <f>VLOOKUP(B:B, _holidays!A:C, 2, FALSE)</f>
        <v>Y</v>
      </c>
      <c r="H401" s="6" t="str">
        <f>VLOOKUP(B:B, _holidays!A:C, 3, FALSE)</f>
        <v>N</v>
      </c>
      <c r="I401" s="6">
        <v>17.3</v>
      </c>
      <c r="J401" s="6">
        <v>20.9</v>
      </c>
      <c r="K401" s="6">
        <v>21.7</v>
      </c>
      <c r="L401" s="6">
        <v>2.4</v>
      </c>
      <c r="M401" s="10">
        <v>119919.605</v>
      </c>
      <c r="N401" s="8">
        <v>22.3923782</v>
      </c>
      <c r="O401" s="8">
        <f t="shared" si="34"/>
        <v>2685285.1487546107</v>
      </c>
    </row>
    <row r="402" spans="2:15" x14ac:dyDescent="0.3">
      <c r="B402" s="30">
        <v>42405</v>
      </c>
      <c r="C402" s="6" t="str">
        <f t="shared" si="30"/>
        <v>Friday</v>
      </c>
      <c r="D402" s="6" t="str">
        <f t="shared" si="31"/>
        <v>February</v>
      </c>
      <c r="E402" s="6" t="str">
        <f t="shared" si="32"/>
        <v>2016</v>
      </c>
      <c r="F402" s="6">
        <f t="shared" si="33"/>
        <v>6</v>
      </c>
      <c r="G402" s="6" t="str">
        <f>VLOOKUP(B:B, _holidays!A:C, 2, FALSE)</f>
        <v>Y</v>
      </c>
      <c r="H402" s="6" t="str">
        <f>VLOOKUP(B:B, _holidays!A:C, 3, FALSE)</f>
        <v>N</v>
      </c>
      <c r="I402" s="6">
        <v>15.3</v>
      </c>
      <c r="J402" s="6">
        <v>29.4</v>
      </c>
      <c r="K402" s="6">
        <v>29</v>
      </c>
      <c r="L402" s="6">
        <v>0</v>
      </c>
      <c r="M402" s="10">
        <v>126330.55</v>
      </c>
      <c r="N402" s="8">
        <v>26.854502199999999</v>
      </c>
      <c r="O402" s="8">
        <f t="shared" si="34"/>
        <v>3392544.03290221</v>
      </c>
    </row>
    <row r="403" spans="2:15" x14ac:dyDescent="0.3">
      <c r="B403" s="30">
        <v>42406</v>
      </c>
      <c r="C403" s="6" t="str">
        <f t="shared" si="30"/>
        <v>Saturday</v>
      </c>
      <c r="D403" s="6" t="str">
        <f t="shared" si="31"/>
        <v>February</v>
      </c>
      <c r="E403" s="6" t="str">
        <f t="shared" si="32"/>
        <v>2016</v>
      </c>
      <c r="F403" s="6">
        <f t="shared" si="33"/>
        <v>6</v>
      </c>
      <c r="G403" s="6" t="str">
        <f>VLOOKUP(B:B, _holidays!A:C, 2, FALSE)</f>
        <v>Y</v>
      </c>
      <c r="H403" s="6" t="str">
        <f>VLOOKUP(B:B, _holidays!A:C, 3, FALSE)</f>
        <v>N</v>
      </c>
      <c r="I403" s="6">
        <v>16.5</v>
      </c>
      <c r="J403" s="6">
        <v>32.6</v>
      </c>
      <c r="K403" s="6">
        <v>28.8</v>
      </c>
      <c r="L403" s="6">
        <v>0</v>
      </c>
      <c r="M403" s="10">
        <v>123737.01</v>
      </c>
      <c r="N403" s="8">
        <v>28.72453436</v>
      </c>
      <c r="O403" s="8">
        <f t="shared" si="34"/>
        <v>3554287.9953486635</v>
      </c>
    </row>
    <row r="404" spans="2:15" x14ac:dyDescent="0.3">
      <c r="B404" s="30">
        <v>42407</v>
      </c>
      <c r="C404" s="6" t="str">
        <f t="shared" si="30"/>
        <v>Sunday</v>
      </c>
      <c r="D404" s="6" t="str">
        <f t="shared" si="31"/>
        <v>February</v>
      </c>
      <c r="E404" s="6" t="str">
        <f t="shared" si="32"/>
        <v>2016</v>
      </c>
      <c r="F404" s="6">
        <f t="shared" si="33"/>
        <v>7</v>
      </c>
      <c r="G404" s="6" t="str">
        <f>VLOOKUP(B:B, _holidays!A:C, 2, FALSE)</f>
        <v>Y</v>
      </c>
      <c r="H404" s="6" t="str">
        <f>VLOOKUP(B:B, _holidays!A:C, 3, FALSE)</f>
        <v>N</v>
      </c>
      <c r="I404" s="6">
        <v>19.100000000000001</v>
      </c>
      <c r="J404" s="6">
        <v>27.7</v>
      </c>
      <c r="K404" s="6">
        <v>28.5</v>
      </c>
      <c r="L404" s="6">
        <v>0</v>
      </c>
      <c r="M404" s="10">
        <v>124436.81</v>
      </c>
      <c r="N404" s="8">
        <v>33.49284634</v>
      </c>
      <c r="O404" s="8">
        <f t="shared" si="34"/>
        <v>4167742.9563697753</v>
      </c>
    </row>
    <row r="405" spans="2:15" x14ac:dyDescent="0.3">
      <c r="B405" s="30">
        <v>42408</v>
      </c>
      <c r="C405" s="6" t="str">
        <f t="shared" si="30"/>
        <v>Monday</v>
      </c>
      <c r="D405" s="6" t="str">
        <f t="shared" si="31"/>
        <v>February</v>
      </c>
      <c r="E405" s="6" t="str">
        <f t="shared" si="32"/>
        <v>2016</v>
      </c>
      <c r="F405" s="6">
        <f t="shared" si="33"/>
        <v>7</v>
      </c>
      <c r="G405" s="6" t="str">
        <f>VLOOKUP(B:B, _holidays!A:C, 2, FALSE)</f>
        <v>Y</v>
      </c>
      <c r="H405" s="6" t="str">
        <f>VLOOKUP(B:B, _holidays!A:C, 3, FALSE)</f>
        <v>N</v>
      </c>
      <c r="I405" s="6">
        <v>19.2</v>
      </c>
      <c r="J405" s="6">
        <v>22.9</v>
      </c>
      <c r="K405" s="6">
        <v>23.3</v>
      </c>
      <c r="L405" s="6">
        <v>0</v>
      </c>
      <c r="M405" s="10">
        <v>129327.22500000001</v>
      </c>
      <c r="N405" s="8">
        <v>33.908603100000001</v>
      </c>
      <c r="O405" s="8">
        <f t="shared" si="34"/>
        <v>4385305.5425493978</v>
      </c>
    </row>
    <row r="406" spans="2:15" x14ac:dyDescent="0.3">
      <c r="B406" s="30">
        <v>42409</v>
      </c>
      <c r="C406" s="6" t="str">
        <f t="shared" si="30"/>
        <v>Tuesday</v>
      </c>
      <c r="D406" s="6" t="str">
        <f t="shared" si="31"/>
        <v>February</v>
      </c>
      <c r="E406" s="6" t="str">
        <f t="shared" si="32"/>
        <v>2016</v>
      </c>
      <c r="F406" s="6">
        <f t="shared" si="33"/>
        <v>7</v>
      </c>
      <c r="G406" s="6" t="str">
        <f>VLOOKUP(B:B, _holidays!A:C, 2, FALSE)</f>
        <v>Y</v>
      </c>
      <c r="H406" s="6" t="str">
        <f>VLOOKUP(B:B, _holidays!A:C, 3, FALSE)</f>
        <v>N</v>
      </c>
      <c r="I406" s="6">
        <v>17.399999999999999</v>
      </c>
      <c r="J406" s="6">
        <v>22.7</v>
      </c>
      <c r="K406" s="6">
        <v>27.7</v>
      </c>
      <c r="L406" s="6">
        <v>0</v>
      </c>
      <c r="M406" s="10">
        <v>131271.26500000001</v>
      </c>
      <c r="N406" s="8">
        <v>38.705675849999999</v>
      </c>
      <c r="O406" s="8">
        <f t="shared" si="34"/>
        <v>5080943.0315094506</v>
      </c>
    </row>
    <row r="407" spans="2:15" x14ac:dyDescent="0.3">
      <c r="B407" s="30">
        <v>42410</v>
      </c>
      <c r="C407" s="6" t="str">
        <f t="shared" si="30"/>
        <v>Wednesday</v>
      </c>
      <c r="D407" s="6" t="str">
        <f t="shared" si="31"/>
        <v>February</v>
      </c>
      <c r="E407" s="6" t="str">
        <f t="shared" si="32"/>
        <v>2016</v>
      </c>
      <c r="F407" s="6">
        <f t="shared" si="33"/>
        <v>7</v>
      </c>
      <c r="G407" s="6" t="str">
        <f>VLOOKUP(B:B, _holidays!A:C, 2, FALSE)</f>
        <v>Y</v>
      </c>
      <c r="H407" s="6" t="str">
        <f>VLOOKUP(B:B, _holidays!A:C, 3, FALSE)</f>
        <v>N</v>
      </c>
      <c r="I407" s="6">
        <v>17.399999999999999</v>
      </c>
      <c r="J407" s="6">
        <v>23.3</v>
      </c>
      <c r="K407" s="6">
        <v>25.3</v>
      </c>
      <c r="L407" s="6">
        <v>0</v>
      </c>
      <c r="M407" s="10">
        <v>132265.005</v>
      </c>
      <c r="N407" s="8">
        <v>41.376079619999999</v>
      </c>
      <c r="O407" s="8">
        <f t="shared" si="34"/>
        <v>5472607.3778196983</v>
      </c>
    </row>
    <row r="408" spans="2:15" x14ac:dyDescent="0.3">
      <c r="B408" s="30">
        <v>42411</v>
      </c>
      <c r="C408" s="6" t="str">
        <f t="shared" si="30"/>
        <v>Thursday</v>
      </c>
      <c r="D408" s="6" t="str">
        <f t="shared" si="31"/>
        <v>February</v>
      </c>
      <c r="E408" s="6" t="str">
        <f t="shared" si="32"/>
        <v>2016</v>
      </c>
      <c r="F408" s="6">
        <f t="shared" si="33"/>
        <v>7</v>
      </c>
      <c r="G408" s="6" t="str">
        <f>VLOOKUP(B:B, _holidays!A:C, 2, FALSE)</f>
        <v>Y</v>
      </c>
      <c r="H408" s="6" t="str">
        <f>VLOOKUP(B:B, _holidays!A:C, 3, FALSE)</f>
        <v>N</v>
      </c>
      <c r="I408" s="6">
        <v>18</v>
      </c>
      <c r="J408" s="6">
        <v>23.8</v>
      </c>
      <c r="K408" s="6">
        <v>27.6</v>
      </c>
      <c r="L408" s="6">
        <v>0</v>
      </c>
      <c r="M408" s="10">
        <v>131003.79</v>
      </c>
      <c r="N408" s="8">
        <v>34.389933720000002</v>
      </c>
      <c r="O408" s="8">
        <f t="shared" si="34"/>
        <v>4505211.6551687988</v>
      </c>
    </row>
    <row r="409" spans="2:15" x14ac:dyDescent="0.3">
      <c r="B409" s="30">
        <v>42412</v>
      </c>
      <c r="C409" s="6" t="str">
        <f t="shared" si="30"/>
        <v>Friday</v>
      </c>
      <c r="D409" s="6" t="str">
        <f t="shared" si="31"/>
        <v>February</v>
      </c>
      <c r="E409" s="6" t="str">
        <f t="shared" si="32"/>
        <v>2016</v>
      </c>
      <c r="F409" s="6">
        <f t="shared" si="33"/>
        <v>7</v>
      </c>
      <c r="G409" s="6" t="str">
        <f>VLOOKUP(B:B, _holidays!A:C, 2, FALSE)</f>
        <v>Y</v>
      </c>
      <c r="H409" s="6" t="str">
        <f>VLOOKUP(B:B, _holidays!A:C, 3, FALSE)</f>
        <v>N</v>
      </c>
      <c r="I409" s="6">
        <v>16.7</v>
      </c>
      <c r="J409" s="6">
        <v>24.9</v>
      </c>
      <c r="K409" s="6">
        <v>27.9</v>
      </c>
      <c r="L409" s="6">
        <v>0</v>
      </c>
      <c r="M409" s="10">
        <v>133845.51999999999</v>
      </c>
      <c r="N409" s="8">
        <v>40.626650689999998</v>
      </c>
      <c r="O409" s="8">
        <f t="shared" si="34"/>
        <v>5437695.1874614079</v>
      </c>
    </row>
    <row r="410" spans="2:15" x14ac:dyDescent="0.3">
      <c r="B410" s="30">
        <v>42413</v>
      </c>
      <c r="C410" s="6" t="str">
        <f t="shared" si="30"/>
        <v>Saturday</v>
      </c>
      <c r="D410" s="6" t="str">
        <f t="shared" si="31"/>
        <v>February</v>
      </c>
      <c r="E410" s="6" t="str">
        <f t="shared" si="32"/>
        <v>2016</v>
      </c>
      <c r="F410" s="6">
        <f t="shared" si="33"/>
        <v>7</v>
      </c>
      <c r="G410" s="6" t="str">
        <f>VLOOKUP(B:B, _holidays!A:C, 2, FALSE)</f>
        <v>Y</v>
      </c>
      <c r="H410" s="6" t="str">
        <f>VLOOKUP(B:B, _holidays!A:C, 3, FALSE)</f>
        <v>N</v>
      </c>
      <c r="I410" s="6">
        <v>17.7</v>
      </c>
      <c r="J410" s="6">
        <v>30.3</v>
      </c>
      <c r="K410" s="6">
        <v>23.4</v>
      </c>
      <c r="L410" s="6">
        <v>0</v>
      </c>
      <c r="M410" s="10">
        <v>120839.995</v>
      </c>
      <c r="N410" s="8">
        <v>32.231397960000002</v>
      </c>
      <c r="O410" s="8">
        <f t="shared" si="34"/>
        <v>3894841.9683294105</v>
      </c>
    </row>
    <row r="411" spans="2:15" x14ac:dyDescent="0.3">
      <c r="B411" s="30">
        <v>42414</v>
      </c>
      <c r="C411" s="6" t="str">
        <f t="shared" si="30"/>
        <v>Sunday</v>
      </c>
      <c r="D411" s="6" t="str">
        <f t="shared" si="31"/>
        <v>February</v>
      </c>
      <c r="E411" s="6" t="str">
        <f t="shared" si="32"/>
        <v>2016</v>
      </c>
      <c r="F411" s="6">
        <f t="shared" si="33"/>
        <v>8</v>
      </c>
      <c r="G411" s="6" t="str">
        <f>VLOOKUP(B:B, _holidays!A:C, 2, FALSE)</f>
        <v>Y</v>
      </c>
      <c r="H411" s="6" t="str">
        <f>VLOOKUP(B:B, _holidays!A:C, 3, FALSE)</f>
        <v>N</v>
      </c>
      <c r="I411" s="6">
        <v>16.399999999999999</v>
      </c>
      <c r="J411" s="6">
        <v>24.5</v>
      </c>
      <c r="K411" s="6">
        <v>22.9</v>
      </c>
      <c r="L411" s="6">
        <v>0</v>
      </c>
      <c r="M411" s="10">
        <v>104364.735</v>
      </c>
      <c r="N411" s="8">
        <v>26.267269679999998</v>
      </c>
      <c r="O411" s="8">
        <f t="shared" si="34"/>
        <v>2741376.6393267345</v>
      </c>
    </row>
    <row r="412" spans="2:15" x14ac:dyDescent="0.3">
      <c r="B412" s="30">
        <v>42415</v>
      </c>
      <c r="C412" s="6" t="str">
        <f t="shared" si="30"/>
        <v>Monday</v>
      </c>
      <c r="D412" s="6" t="str">
        <f t="shared" si="31"/>
        <v>February</v>
      </c>
      <c r="E412" s="6" t="str">
        <f t="shared" si="32"/>
        <v>2016</v>
      </c>
      <c r="F412" s="6">
        <f t="shared" si="33"/>
        <v>8</v>
      </c>
      <c r="G412" s="6" t="str">
        <f>VLOOKUP(B:B, _holidays!A:C, 2, FALSE)</f>
        <v>Y</v>
      </c>
      <c r="H412" s="6" t="str">
        <f>VLOOKUP(B:B, _holidays!A:C, 3, FALSE)</f>
        <v>N</v>
      </c>
      <c r="I412" s="6">
        <v>14</v>
      </c>
      <c r="J412" s="6">
        <v>26.1</v>
      </c>
      <c r="K412" s="6">
        <v>25.4</v>
      </c>
      <c r="L412" s="6">
        <v>0</v>
      </c>
      <c r="M412" s="10">
        <v>120863.325</v>
      </c>
      <c r="N412" s="8">
        <v>32.56207053</v>
      </c>
      <c r="O412" s="8">
        <f t="shared" si="34"/>
        <v>3935560.113140312</v>
      </c>
    </row>
    <row r="413" spans="2:15" x14ac:dyDescent="0.3">
      <c r="B413" s="30">
        <v>42416</v>
      </c>
      <c r="C413" s="6" t="str">
        <f t="shared" si="30"/>
        <v>Tuesday</v>
      </c>
      <c r="D413" s="6" t="str">
        <f t="shared" si="31"/>
        <v>February</v>
      </c>
      <c r="E413" s="6" t="str">
        <f t="shared" si="32"/>
        <v>2016</v>
      </c>
      <c r="F413" s="6">
        <f t="shared" si="33"/>
        <v>8</v>
      </c>
      <c r="G413" s="6" t="str">
        <f>VLOOKUP(B:B, _holidays!A:C, 2, FALSE)</f>
        <v>Y</v>
      </c>
      <c r="H413" s="6" t="str">
        <f>VLOOKUP(B:B, _holidays!A:C, 3, FALSE)</f>
        <v>N</v>
      </c>
      <c r="I413" s="6">
        <v>13.7</v>
      </c>
      <c r="J413" s="6">
        <v>18.399999999999999</v>
      </c>
      <c r="K413" s="6">
        <v>14.5</v>
      </c>
      <c r="L413" s="6">
        <v>3.6</v>
      </c>
      <c r="M413" s="10">
        <v>117062.035</v>
      </c>
      <c r="N413" s="8">
        <v>29.585353430000001</v>
      </c>
      <c r="O413" s="8">
        <f t="shared" si="34"/>
        <v>3463321.6787100304</v>
      </c>
    </row>
    <row r="414" spans="2:15" x14ac:dyDescent="0.3">
      <c r="B414" s="30">
        <v>42417</v>
      </c>
      <c r="C414" s="6" t="str">
        <f t="shared" si="30"/>
        <v>Wednesday</v>
      </c>
      <c r="D414" s="6" t="str">
        <f t="shared" si="31"/>
        <v>February</v>
      </c>
      <c r="E414" s="6" t="str">
        <f t="shared" si="32"/>
        <v>2016</v>
      </c>
      <c r="F414" s="6">
        <f t="shared" si="33"/>
        <v>8</v>
      </c>
      <c r="G414" s="6" t="str">
        <f>VLOOKUP(B:B, _holidays!A:C, 2, FALSE)</f>
        <v>Y</v>
      </c>
      <c r="H414" s="6" t="str">
        <f>VLOOKUP(B:B, _holidays!A:C, 3, FALSE)</f>
        <v>N</v>
      </c>
      <c r="I414" s="6">
        <v>12.7</v>
      </c>
      <c r="J414" s="6">
        <v>21.1</v>
      </c>
      <c r="K414" s="6">
        <v>16.2</v>
      </c>
      <c r="L414" s="6">
        <v>0.6</v>
      </c>
      <c r="M414" s="10">
        <v>119481.79</v>
      </c>
      <c r="N414" s="8">
        <v>32.504514059999998</v>
      </c>
      <c r="O414" s="8">
        <f t="shared" si="34"/>
        <v>3883697.522968967</v>
      </c>
    </row>
    <row r="415" spans="2:15" x14ac:dyDescent="0.3">
      <c r="B415" s="30">
        <v>42418</v>
      </c>
      <c r="C415" s="6" t="str">
        <f t="shared" si="30"/>
        <v>Thursday</v>
      </c>
      <c r="D415" s="6" t="str">
        <f t="shared" si="31"/>
        <v>February</v>
      </c>
      <c r="E415" s="6" t="str">
        <f t="shared" si="32"/>
        <v>2016</v>
      </c>
      <c r="F415" s="6">
        <f t="shared" si="33"/>
        <v>8</v>
      </c>
      <c r="G415" s="6" t="str">
        <f>VLOOKUP(B:B, _holidays!A:C, 2, FALSE)</f>
        <v>Y</v>
      </c>
      <c r="H415" s="6" t="str">
        <f>VLOOKUP(B:B, _holidays!A:C, 3, FALSE)</f>
        <v>N</v>
      </c>
      <c r="I415" s="6">
        <v>15.5</v>
      </c>
      <c r="J415" s="6">
        <v>22.6</v>
      </c>
      <c r="K415" s="6">
        <v>20.6</v>
      </c>
      <c r="L415" s="6">
        <v>1.2</v>
      </c>
      <c r="M415" s="10">
        <v>125964.185</v>
      </c>
      <c r="N415" s="8">
        <v>47.404309140000002</v>
      </c>
      <c r="O415" s="8">
        <f t="shared" si="34"/>
        <v>5971245.1663081506</v>
      </c>
    </row>
    <row r="416" spans="2:15" x14ac:dyDescent="0.3">
      <c r="B416" s="30">
        <v>42419</v>
      </c>
      <c r="C416" s="6" t="str">
        <f t="shared" si="30"/>
        <v>Friday</v>
      </c>
      <c r="D416" s="6" t="str">
        <f t="shared" si="31"/>
        <v>February</v>
      </c>
      <c r="E416" s="6" t="str">
        <f t="shared" si="32"/>
        <v>2016</v>
      </c>
      <c r="F416" s="6">
        <f t="shared" si="33"/>
        <v>8</v>
      </c>
      <c r="G416" s="6" t="str">
        <f>VLOOKUP(B:B, _holidays!A:C, 2, FALSE)</f>
        <v>Y</v>
      </c>
      <c r="H416" s="6" t="str">
        <f>VLOOKUP(B:B, _holidays!A:C, 3, FALSE)</f>
        <v>N</v>
      </c>
      <c r="I416" s="6">
        <v>15.8</v>
      </c>
      <c r="J416" s="6">
        <v>22</v>
      </c>
      <c r="K416" s="6">
        <v>11.2</v>
      </c>
      <c r="L416" s="6">
        <v>0.2</v>
      </c>
      <c r="M416" s="10">
        <v>122991.66</v>
      </c>
      <c r="N416" s="8">
        <v>43.694896810000003</v>
      </c>
      <c r="O416" s="8">
        <f t="shared" si="34"/>
        <v>5374107.8921906054</v>
      </c>
    </row>
    <row r="417" spans="2:15" x14ac:dyDescent="0.3">
      <c r="B417" s="30">
        <v>42420</v>
      </c>
      <c r="C417" s="6" t="str">
        <f t="shared" si="30"/>
        <v>Saturday</v>
      </c>
      <c r="D417" s="6" t="str">
        <f t="shared" si="31"/>
        <v>February</v>
      </c>
      <c r="E417" s="6" t="str">
        <f t="shared" si="32"/>
        <v>2016</v>
      </c>
      <c r="F417" s="6">
        <f t="shared" si="33"/>
        <v>8</v>
      </c>
      <c r="G417" s="6" t="str">
        <f>VLOOKUP(B:B, _holidays!A:C, 2, FALSE)</f>
        <v>Y</v>
      </c>
      <c r="H417" s="6" t="str">
        <f>VLOOKUP(B:B, _holidays!A:C, 3, FALSE)</f>
        <v>N</v>
      </c>
      <c r="I417" s="6">
        <v>15.8</v>
      </c>
      <c r="J417" s="6">
        <v>20.8</v>
      </c>
      <c r="K417" s="6">
        <v>23.8</v>
      </c>
      <c r="L417" s="6">
        <v>0</v>
      </c>
      <c r="M417" s="10">
        <v>105911.71</v>
      </c>
      <c r="N417" s="8">
        <v>26.30452433</v>
      </c>
      <c r="O417" s="8">
        <f t="shared" si="34"/>
        <v>2785957.1525269044</v>
      </c>
    </row>
    <row r="418" spans="2:15" x14ac:dyDescent="0.3">
      <c r="B418" s="30">
        <v>42421</v>
      </c>
      <c r="C418" s="6" t="str">
        <f t="shared" si="30"/>
        <v>Sunday</v>
      </c>
      <c r="D418" s="6" t="str">
        <f t="shared" si="31"/>
        <v>February</v>
      </c>
      <c r="E418" s="6" t="str">
        <f t="shared" si="32"/>
        <v>2016</v>
      </c>
      <c r="F418" s="6">
        <f t="shared" si="33"/>
        <v>9</v>
      </c>
      <c r="G418" s="6" t="str">
        <f>VLOOKUP(B:B, _holidays!A:C, 2, FALSE)</f>
        <v>Y</v>
      </c>
      <c r="H418" s="6" t="str">
        <f>VLOOKUP(B:B, _holidays!A:C, 3, FALSE)</f>
        <v>N</v>
      </c>
      <c r="I418" s="6">
        <v>12.6</v>
      </c>
      <c r="J418" s="6">
        <v>24.7</v>
      </c>
      <c r="K418" s="6">
        <v>26.5</v>
      </c>
      <c r="L418" s="6">
        <v>0</v>
      </c>
      <c r="M418" s="10">
        <v>107884.355</v>
      </c>
      <c r="N418" s="8">
        <v>24.60568176</v>
      </c>
      <c r="O418" s="8">
        <f t="shared" si="34"/>
        <v>2654568.1060128645</v>
      </c>
    </row>
    <row r="419" spans="2:15" x14ac:dyDescent="0.3">
      <c r="B419" s="30">
        <v>42422</v>
      </c>
      <c r="C419" s="6" t="str">
        <f t="shared" si="30"/>
        <v>Monday</v>
      </c>
      <c r="D419" s="6" t="str">
        <f t="shared" si="31"/>
        <v>February</v>
      </c>
      <c r="E419" s="6" t="str">
        <f t="shared" si="32"/>
        <v>2016</v>
      </c>
      <c r="F419" s="6">
        <f t="shared" si="33"/>
        <v>9</v>
      </c>
      <c r="G419" s="6" t="str">
        <f>VLOOKUP(B:B, _holidays!A:C, 2, FALSE)</f>
        <v>Y</v>
      </c>
      <c r="H419" s="6" t="str">
        <f>VLOOKUP(B:B, _holidays!A:C, 3, FALSE)</f>
        <v>N</v>
      </c>
      <c r="I419" s="6">
        <v>15.6</v>
      </c>
      <c r="J419" s="6">
        <v>29.5</v>
      </c>
      <c r="K419" s="6">
        <v>8.4</v>
      </c>
      <c r="L419" s="6">
        <v>0</v>
      </c>
      <c r="M419" s="10">
        <v>130527.325</v>
      </c>
      <c r="N419" s="8">
        <v>55.280231450000002</v>
      </c>
      <c r="O419" s="8">
        <f t="shared" si="34"/>
        <v>7215580.7365493709</v>
      </c>
    </row>
    <row r="420" spans="2:15" x14ac:dyDescent="0.3">
      <c r="B420" s="30">
        <v>42423</v>
      </c>
      <c r="C420" s="6" t="str">
        <f t="shared" si="30"/>
        <v>Tuesday</v>
      </c>
      <c r="D420" s="6" t="str">
        <f t="shared" si="31"/>
        <v>February</v>
      </c>
      <c r="E420" s="6" t="str">
        <f t="shared" si="32"/>
        <v>2016</v>
      </c>
      <c r="F420" s="6">
        <f t="shared" si="33"/>
        <v>9</v>
      </c>
      <c r="G420" s="6" t="str">
        <f>VLOOKUP(B:B, _holidays!A:C, 2, FALSE)</f>
        <v>Y</v>
      </c>
      <c r="H420" s="6" t="str">
        <f>VLOOKUP(B:B, _holidays!A:C, 3, FALSE)</f>
        <v>N</v>
      </c>
      <c r="I420" s="6">
        <v>18.100000000000001</v>
      </c>
      <c r="J420" s="6">
        <v>39.4</v>
      </c>
      <c r="K420" s="6">
        <v>19.399999999999999</v>
      </c>
      <c r="L420" s="6">
        <v>0</v>
      </c>
      <c r="M420" s="10">
        <v>156924.82999999999</v>
      </c>
      <c r="N420" s="8">
        <v>66.960656470000004</v>
      </c>
      <c r="O420" s="8">
        <f t="shared" si="34"/>
        <v>10507789.633243149</v>
      </c>
    </row>
    <row r="421" spans="2:15" x14ac:dyDescent="0.3">
      <c r="B421" s="30">
        <v>42424</v>
      </c>
      <c r="C421" s="6" t="str">
        <f t="shared" si="30"/>
        <v>Wednesday</v>
      </c>
      <c r="D421" s="6" t="str">
        <f t="shared" si="31"/>
        <v>February</v>
      </c>
      <c r="E421" s="6" t="str">
        <f t="shared" si="32"/>
        <v>2016</v>
      </c>
      <c r="F421" s="6">
        <f t="shared" si="33"/>
        <v>9</v>
      </c>
      <c r="G421" s="6" t="str">
        <f>VLOOKUP(B:B, _holidays!A:C, 2, FALSE)</f>
        <v>Y</v>
      </c>
      <c r="H421" s="6" t="str">
        <f>VLOOKUP(B:B, _holidays!A:C, 3, FALSE)</f>
        <v>N</v>
      </c>
      <c r="I421" s="6">
        <v>22.4</v>
      </c>
      <c r="J421" s="6">
        <v>25.6</v>
      </c>
      <c r="K421" s="6">
        <v>15.8</v>
      </c>
      <c r="L421" s="6">
        <v>0</v>
      </c>
      <c r="M421" s="10">
        <v>152419.41500000001</v>
      </c>
      <c r="N421" s="8">
        <v>72.240699939999999</v>
      </c>
      <c r="O421" s="8">
        <f t="shared" si="34"/>
        <v>11010885.224045336</v>
      </c>
    </row>
    <row r="422" spans="2:15" x14ac:dyDescent="0.3">
      <c r="B422" s="30">
        <v>42425</v>
      </c>
      <c r="C422" s="6" t="str">
        <f t="shared" si="30"/>
        <v>Thursday</v>
      </c>
      <c r="D422" s="6" t="str">
        <f t="shared" si="31"/>
        <v>February</v>
      </c>
      <c r="E422" s="6" t="str">
        <f t="shared" si="32"/>
        <v>2016</v>
      </c>
      <c r="F422" s="6">
        <f t="shared" si="33"/>
        <v>9</v>
      </c>
      <c r="G422" s="6" t="str">
        <f>VLOOKUP(B:B, _holidays!A:C, 2, FALSE)</f>
        <v>Y</v>
      </c>
      <c r="H422" s="6" t="str">
        <f>VLOOKUP(B:B, _holidays!A:C, 3, FALSE)</f>
        <v>N</v>
      </c>
      <c r="I422" s="6">
        <v>19.600000000000001</v>
      </c>
      <c r="J422" s="6">
        <v>26.4</v>
      </c>
      <c r="K422" s="6">
        <v>13.8</v>
      </c>
      <c r="L422" s="6">
        <v>0.4</v>
      </c>
      <c r="M422" s="10">
        <v>138064.85500000001</v>
      </c>
      <c r="N422" s="8">
        <v>43.386786059999999</v>
      </c>
      <c r="O422" s="8">
        <f t="shared" si="34"/>
        <v>5990190.326289922</v>
      </c>
    </row>
    <row r="423" spans="2:15" x14ac:dyDescent="0.3">
      <c r="B423" s="30">
        <v>42426</v>
      </c>
      <c r="C423" s="6" t="str">
        <f t="shared" si="30"/>
        <v>Friday</v>
      </c>
      <c r="D423" s="6" t="str">
        <f t="shared" si="31"/>
        <v>February</v>
      </c>
      <c r="E423" s="6" t="str">
        <f t="shared" si="32"/>
        <v>2016</v>
      </c>
      <c r="F423" s="6">
        <f t="shared" si="33"/>
        <v>9</v>
      </c>
      <c r="G423" s="6" t="str">
        <f>VLOOKUP(B:B, _holidays!A:C, 2, FALSE)</f>
        <v>Y</v>
      </c>
      <c r="H423" s="6" t="str">
        <f>VLOOKUP(B:B, _holidays!A:C, 3, FALSE)</f>
        <v>N</v>
      </c>
      <c r="I423" s="6">
        <v>15.5</v>
      </c>
      <c r="J423" s="6">
        <v>23.5</v>
      </c>
      <c r="K423" s="6">
        <v>19.3</v>
      </c>
      <c r="L423" s="6">
        <v>0</v>
      </c>
      <c r="M423" s="10">
        <v>122575.935</v>
      </c>
      <c r="N423" s="8">
        <v>35.552542870000003</v>
      </c>
      <c r="O423" s="8">
        <f t="shared" si="34"/>
        <v>4357886.1839178335</v>
      </c>
    </row>
    <row r="424" spans="2:15" x14ac:dyDescent="0.3">
      <c r="B424" s="30">
        <v>42427</v>
      </c>
      <c r="C424" s="6" t="str">
        <f t="shared" si="30"/>
        <v>Saturday</v>
      </c>
      <c r="D424" s="6" t="str">
        <f t="shared" si="31"/>
        <v>February</v>
      </c>
      <c r="E424" s="6" t="str">
        <f t="shared" si="32"/>
        <v>2016</v>
      </c>
      <c r="F424" s="6">
        <f t="shared" si="33"/>
        <v>9</v>
      </c>
      <c r="G424" s="6" t="str">
        <f>VLOOKUP(B:B, _holidays!A:C, 2, FALSE)</f>
        <v>Y</v>
      </c>
      <c r="H424" s="6" t="str">
        <f>VLOOKUP(B:B, _holidays!A:C, 3, FALSE)</f>
        <v>N</v>
      </c>
      <c r="I424" s="6">
        <v>17.7</v>
      </c>
      <c r="J424" s="6">
        <v>22.2</v>
      </c>
      <c r="K424" s="6">
        <v>17.7</v>
      </c>
      <c r="L424" s="6">
        <v>0</v>
      </c>
      <c r="M424" s="10">
        <v>110545.84</v>
      </c>
      <c r="N424" s="8">
        <v>32.105705630000003</v>
      </c>
      <c r="O424" s="8">
        <f t="shared" si="34"/>
        <v>3549152.1976610795</v>
      </c>
    </row>
    <row r="425" spans="2:15" x14ac:dyDescent="0.3">
      <c r="B425" s="30">
        <v>42428</v>
      </c>
      <c r="C425" s="6" t="str">
        <f t="shared" si="30"/>
        <v>Sunday</v>
      </c>
      <c r="D425" s="6" t="str">
        <f t="shared" si="31"/>
        <v>February</v>
      </c>
      <c r="E425" s="6" t="str">
        <f t="shared" si="32"/>
        <v>2016</v>
      </c>
      <c r="F425" s="6">
        <f t="shared" si="33"/>
        <v>10</v>
      </c>
      <c r="G425" s="6" t="str">
        <f>VLOOKUP(B:B, _holidays!A:C, 2, FALSE)</f>
        <v>Y</v>
      </c>
      <c r="H425" s="6" t="str">
        <f>VLOOKUP(B:B, _holidays!A:C, 3, FALSE)</f>
        <v>N</v>
      </c>
      <c r="I425" s="6">
        <v>17.7</v>
      </c>
      <c r="J425" s="6">
        <v>22.7</v>
      </c>
      <c r="K425" s="6">
        <v>21.5</v>
      </c>
      <c r="L425" s="6">
        <v>0</v>
      </c>
      <c r="M425" s="10">
        <v>105781.985</v>
      </c>
      <c r="N425" s="8">
        <v>30.398442679999999</v>
      </c>
      <c r="O425" s="8">
        <f t="shared" si="34"/>
        <v>3215607.6075991197</v>
      </c>
    </row>
    <row r="426" spans="2:15" x14ac:dyDescent="0.3">
      <c r="B426" s="30">
        <v>42429</v>
      </c>
      <c r="C426" s="6" t="str">
        <f t="shared" si="30"/>
        <v>Monday</v>
      </c>
      <c r="D426" s="6" t="str">
        <f t="shared" si="31"/>
        <v>February</v>
      </c>
      <c r="E426" s="6" t="str">
        <f t="shared" si="32"/>
        <v>2016</v>
      </c>
      <c r="F426" s="6">
        <f t="shared" si="33"/>
        <v>10</v>
      </c>
      <c r="G426" s="6" t="str">
        <f>VLOOKUP(B:B, _holidays!A:C, 2, FALSE)</f>
        <v>Y</v>
      </c>
      <c r="H426" s="6" t="str">
        <f>VLOOKUP(B:B, _holidays!A:C, 3, FALSE)</f>
        <v>N</v>
      </c>
      <c r="I426" s="6">
        <v>15</v>
      </c>
      <c r="J426" s="6">
        <v>23.7</v>
      </c>
      <c r="K426" s="6">
        <v>18.2</v>
      </c>
      <c r="L426" s="6">
        <v>0</v>
      </c>
      <c r="M426" s="10">
        <v>125400.08</v>
      </c>
      <c r="N426" s="8">
        <v>41.258079010000003</v>
      </c>
      <c r="O426" s="8">
        <f t="shared" si="34"/>
        <v>5173766.4085003212</v>
      </c>
    </row>
    <row r="427" spans="2:15" x14ac:dyDescent="0.3">
      <c r="B427" s="30">
        <v>42430</v>
      </c>
      <c r="C427" s="6" t="str">
        <f t="shared" si="30"/>
        <v>Tuesday</v>
      </c>
      <c r="D427" s="6" t="str">
        <f t="shared" si="31"/>
        <v>March</v>
      </c>
      <c r="E427" s="6" t="str">
        <f t="shared" si="32"/>
        <v>2016</v>
      </c>
      <c r="F427" s="6">
        <f t="shared" si="33"/>
        <v>10</v>
      </c>
      <c r="G427" s="6" t="str">
        <f>VLOOKUP(B:B, _holidays!A:C, 2, FALSE)</f>
        <v>Y</v>
      </c>
      <c r="H427" s="6" t="str">
        <f>VLOOKUP(B:B, _holidays!A:C, 3, FALSE)</f>
        <v>N</v>
      </c>
      <c r="I427" s="6">
        <v>17.3</v>
      </c>
      <c r="J427" s="6">
        <v>33.700000000000003</v>
      </c>
      <c r="K427" s="6">
        <v>23.4</v>
      </c>
      <c r="L427" s="6">
        <v>0</v>
      </c>
      <c r="M427" s="10">
        <v>142242.595</v>
      </c>
      <c r="N427" s="8">
        <v>96.287619219999996</v>
      </c>
      <c r="O427" s="8">
        <f t="shared" si="34"/>
        <v>13696200.824224675</v>
      </c>
    </row>
    <row r="428" spans="2:15" x14ac:dyDescent="0.3">
      <c r="B428" s="30">
        <v>42431</v>
      </c>
      <c r="C428" s="6" t="str">
        <f t="shared" si="30"/>
        <v>Wednesday</v>
      </c>
      <c r="D428" s="6" t="str">
        <f t="shared" si="31"/>
        <v>March</v>
      </c>
      <c r="E428" s="6" t="str">
        <f t="shared" si="32"/>
        <v>2016</v>
      </c>
      <c r="F428" s="6">
        <f t="shared" si="33"/>
        <v>10</v>
      </c>
      <c r="G428" s="6" t="str">
        <f>VLOOKUP(B:B, _holidays!A:C, 2, FALSE)</f>
        <v>Y</v>
      </c>
      <c r="H428" s="6" t="str">
        <f>VLOOKUP(B:B, _holidays!A:C, 3, FALSE)</f>
        <v>N</v>
      </c>
      <c r="I428" s="6">
        <v>17.600000000000001</v>
      </c>
      <c r="J428" s="6">
        <v>34.700000000000003</v>
      </c>
      <c r="K428" s="6">
        <v>22.6</v>
      </c>
      <c r="L428" s="6">
        <v>0</v>
      </c>
      <c r="M428" s="10">
        <v>145182.98000000001</v>
      </c>
      <c r="N428" s="8">
        <v>53.911071139999997</v>
      </c>
      <c r="O428" s="8">
        <f t="shared" si="34"/>
        <v>7826969.963097197</v>
      </c>
    </row>
    <row r="429" spans="2:15" x14ac:dyDescent="0.3">
      <c r="B429" s="30">
        <v>42432</v>
      </c>
      <c r="C429" s="6" t="str">
        <f t="shared" si="30"/>
        <v>Thursday</v>
      </c>
      <c r="D429" s="6" t="str">
        <f t="shared" si="31"/>
        <v>March</v>
      </c>
      <c r="E429" s="6" t="str">
        <f t="shared" si="32"/>
        <v>2016</v>
      </c>
      <c r="F429" s="6">
        <f t="shared" si="33"/>
        <v>10</v>
      </c>
      <c r="G429" s="6" t="str">
        <f>VLOOKUP(B:B, _holidays!A:C, 2, FALSE)</f>
        <v>Y</v>
      </c>
      <c r="H429" s="6" t="str">
        <f>VLOOKUP(B:B, _holidays!A:C, 3, FALSE)</f>
        <v>N</v>
      </c>
      <c r="I429" s="6">
        <v>17.399999999999999</v>
      </c>
      <c r="J429" s="6">
        <v>23.9</v>
      </c>
      <c r="K429" s="6">
        <v>21.8</v>
      </c>
      <c r="L429" s="6">
        <v>0.2</v>
      </c>
      <c r="M429" s="10">
        <v>136226.12</v>
      </c>
      <c r="N429" s="8">
        <v>49.552162510000002</v>
      </c>
      <c r="O429" s="8">
        <f t="shared" si="34"/>
        <v>6750298.8363467613</v>
      </c>
    </row>
    <row r="430" spans="2:15" x14ac:dyDescent="0.3">
      <c r="B430" s="30">
        <v>42433</v>
      </c>
      <c r="C430" s="6" t="str">
        <f t="shared" si="30"/>
        <v>Friday</v>
      </c>
      <c r="D430" s="6" t="str">
        <f t="shared" si="31"/>
        <v>March</v>
      </c>
      <c r="E430" s="6" t="str">
        <f t="shared" si="32"/>
        <v>2016</v>
      </c>
      <c r="F430" s="6">
        <f t="shared" si="33"/>
        <v>10</v>
      </c>
      <c r="G430" s="6" t="str">
        <f>VLOOKUP(B:B, _holidays!A:C, 2, FALSE)</f>
        <v>Y</v>
      </c>
      <c r="H430" s="6" t="str">
        <f>VLOOKUP(B:B, _holidays!A:C, 3, FALSE)</f>
        <v>N</v>
      </c>
      <c r="I430" s="6">
        <v>16.5</v>
      </c>
      <c r="J430" s="6">
        <v>33</v>
      </c>
      <c r="K430" s="6">
        <v>21.2</v>
      </c>
      <c r="L430" s="6">
        <v>0.2</v>
      </c>
      <c r="M430" s="10">
        <v>149376.57</v>
      </c>
      <c r="N430" s="8">
        <v>43.227417260000003</v>
      </c>
      <c r="O430" s="8">
        <f t="shared" si="34"/>
        <v>6457163.3202575985</v>
      </c>
    </row>
    <row r="431" spans="2:15" x14ac:dyDescent="0.3">
      <c r="B431" s="30">
        <v>42434</v>
      </c>
      <c r="C431" s="6" t="str">
        <f t="shared" si="30"/>
        <v>Saturday</v>
      </c>
      <c r="D431" s="6" t="str">
        <f t="shared" si="31"/>
        <v>March</v>
      </c>
      <c r="E431" s="6" t="str">
        <f t="shared" si="32"/>
        <v>2016</v>
      </c>
      <c r="F431" s="6">
        <f t="shared" si="33"/>
        <v>10</v>
      </c>
      <c r="G431" s="6" t="str">
        <f>VLOOKUP(B:B, _holidays!A:C, 2, FALSE)</f>
        <v>Y</v>
      </c>
      <c r="H431" s="6" t="str">
        <f>VLOOKUP(B:B, _holidays!A:C, 3, FALSE)</f>
        <v>N</v>
      </c>
      <c r="I431" s="6">
        <v>20.399999999999999</v>
      </c>
      <c r="J431" s="6">
        <v>23.7</v>
      </c>
      <c r="K431" s="6">
        <v>11.4</v>
      </c>
      <c r="L431" s="6">
        <v>1.2</v>
      </c>
      <c r="M431" s="10">
        <v>124692.315</v>
      </c>
      <c r="N431" s="8">
        <v>37.425385800000001</v>
      </c>
      <c r="O431" s="8">
        <f t="shared" si="34"/>
        <v>4666657.9951701276</v>
      </c>
    </row>
    <row r="432" spans="2:15" x14ac:dyDescent="0.3">
      <c r="B432" s="30">
        <v>42435</v>
      </c>
      <c r="C432" s="6" t="str">
        <f t="shared" si="30"/>
        <v>Sunday</v>
      </c>
      <c r="D432" s="6" t="str">
        <f t="shared" si="31"/>
        <v>March</v>
      </c>
      <c r="E432" s="6" t="str">
        <f t="shared" si="32"/>
        <v>2016</v>
      </c>
      <c r="F432" s="6">
        <f t="shared" si="33"/>
        <v>11</v>
      </c>
      <c r="G432" s="6" t="str">
        <f>VLOOKUP(B:B, _holidays!A:C, 2, FALSE)</f>
        <v>Y</v>
      </c>
      <c r="H432" s="6" t="str">
        <f>VLOOKUP(B:B, _holidays!A:C, 3, FALSE)</f>
        <v>N</v>
      </c>
      <c r="I432" s="6">
        <v>17.399999999999999</v>
      </c>
      <c r="J432" s="6">
        <v>25.2</v>
      </c>
      <c r="K432" s="6">
        <v>21.3</v>
      </c>
      <c r="L432" s="6">
        <v>0</v>
      </c>
      <c r="M432" s="10">
        <v>117707.95</v>
      </c>
      <c r="N432" s="8">
        <v>41.320647800000003</v>
      </c>
      <c r="O432" s="8">
        <f t="shared" si="34"/>
        <v>4863768.7452100106</v>
      </c>
    </row>
    <row r="433" spans="2:15" x14ac:dyDescent="0.3">
      <c r="B433" s="30">
        <v>42436</v>
      </c>
      <c r="C433" s="6" t="str">
        <f t="shared" si="30"/>
        <v>Monday</v>
      </c>
      <c r="D433" s="6" t="str">
        <f t="shared" si="31"/>
        <v>March</v>
      </c>
      <c r="E433" s="6" t="str">
        <f t="shared" si="32"/>
        <v>2016</v>
      </c>
      <c r="F433" s="6">
        <f t="shared" si="33"/>
        <v>11</v>
      </c>
      <c r="G433" s="6" t="str">
        <f>VLOOKUP(B:B, _holidays!A:C, 2, FALSE)</f>
        <v>Y</v>
      </c>
      <c r="H433" s="6" t="str">
        <f>VLOOKUP(B:B, _holidays!A:C, 3, FALSE)</f>
        <v>N</v>
      </c>
      <c r="I433" s="6">
        <v>18.600000000000001</v>
      </c>
      <c r="J433" s="6">
        <v>24.9</v>
      </c>
      <c r="K433" s="6">
        <v>7.9</v>
      </c>
      <c r="L433" s="6">
        <v>3.2</v>
      </c>
      <c r="M433" s="10">
        <v>131465.82500000001</v>
      </c>
      <c r="N433" s="8">
        <v>41.149502560000002</v>
      </c>
      <c r="O433" s="8">
        <f t="shared" si="34"/>
        <v>5409753.3023900129</v>
      </c>
    </row>
    <row r="434" spans="2:15" x14ac:dyDescent="0.3">
      <c r="B434" s="30">
        <v>42437</v>
      </c>
      <c r="C434" s="6" t="str">
        <f t="shared" si="30"/>
        <v>Tuesday</v>
      </c>
      <c r="D434" s="6" t="str">
        <f t="shared" si="31"/>
        <v>March</v>
      </c>
      <c r="E434" s="6" t="str">
        <f t="shared" si="32"/>
        <v>2016</v>
      </c>
      <c r="F434" s="6">
        <f t="shared" si="33"/>
        <v>11</v>
      </c>
      <c r="G434" s="6" t="str">
        <f>VLOOKUP(B:B, _holidays!A:C, 2, FALSE)</f>
        <v>Y</v>
      </c>
      <c r="H434" s="6" t="str">
        <f>VLOOKUP(B:B, _holidays!A:C, 3, FALSE)</f>
        <v>N</v>
      </c>
      <c r="I434" s="6">
        <v>19.899999999999999</v>
      </c>
      <c r="J434" s="6">
        <v>38.9</v>
      </c>
      <c r="K434" s="6">
        <v>20.8</v>
      </c>
      <c r="L434" s="6">
        <v>0.6</v>
      </c>
      <c r="M434" s="10">
        <v>160285.01500000001</v>
      </c>
      <c r="N434" s="8">
        <v>253.0320323</v>
      </c>
      <c r="O434" s="8">
        <f t="shared" si="34"/>
        <v>40557243.09268599</v>
      </c>
    </row>
    <row r="435" spans="2:15" x14ac:dyDescent="0.3">
      <c r="B435" s="30">
        <v>42438</v>
      </c>
      <c r="C435" s="6" t="str">
        <f t="shared" si="30"/>
        <v>Wednesday</v>
      </c>
      <c r="D435" s="6" t="str">
        <f t="shared" si="31"/>
        <v>March</v>
      </c>
      <c r="E435" s="6" t="str">
        <f t="shared" si="32"/>
        <v>2016</v>
      </c>
      <c r="F435" s="6">
        <f t="shared" si="33"/>
        <v>11</v>
      </c>
      <c r="G435" s="6" t="str">
        <f>VLOOKUP(B:B, _holidays!A:C, 2, FALSE)</f>
        <v>Y</v>
      </c>
      <c r="H435" s="6" t="str">
        <f>VLOOKUP(B:B, _holidays!A:C, 3, FALSE)</f>
        <v>N</v>
      </c>
      <c r="I435" s="6">
        <v>20.8</v>
      </c>
      <c r="J435" s="6">
        <v>28.5</v>
      </c>
      <c r="K435" s="6">
        <v>10.8</v>
      </c>
      <c r="L435" s="6">
        <v>0</v>
      </c>
      <c r="M435" s="10">
        <v>152599.125</v>
      </c>
      <c r="N435" s="8">
        <v>66.411603389999996</v>
      </c>
      <c r="O435" s="8">
        <f t="shared" si="34"/>
        <v>10134352.567161033</v>
      </c>
    </row>
    <row r="436" spans="2:15" x14ac:dyDescent="0.3">
      <c r="B436" s="30">
        <v>42439</v>
      </c>
      <c r="C436" s="6" t="str">
        <f t="shared" si="30"/>
        <v>Thursday</v>
      </c>
      <c r="D436" s="6" t="str">
        <f t="shared" si="31"/>
        <v>March</v>
      </c>
      <c r="E436" s="6" t="str">
        <f t="shared" si="32"/>
        <v>2016</v>
      </c>
      <c r="F436" s="6">
        <f t="shared" si="33"/>
        <v>11</v>
      </c>
      <c r="G436" s="6" t="str">
        <f>VLOOKUP(B:B, _holidays!A:C, 2, FALSE)</f>
        <v>Y</v>
      </c>
      <c r="H436" s="6" t="str">
        <f>VLOOKUP(B:B, _holidays!A:C, 3, FALSE)</f>
        <v>N</v>
      </c>
      <c r="I436" s="6">
        <v>18.100000000000001</v>
      </c>
      <c r="J436" s="6">
        <v>22.1</v>
      </c>
      <c r="K436" s="6">
        <v>3.9</v>
      </c>
      <c r="L436" s="6">
        <v>0.6</v>
      </c>
      <c r="M436" s="10">
        <v>135635.70499999999</v>
      </c>
      <c r="N436" s="8">
        <v>46.521612349999998</v>
      </c>
      <c r="O436" s="8">
        <f t="shared" si="34"/>
        <v>6309991.6888289563</v>
      </c>
    </row>
    <row r="437" spans="2:15" x14ac:dyDescent="0.3">
      <c r="B437" s="30">
        <v>42440</v>
      </c>
      <c r="C437" s="6" t="str">
        <f t="shared" si="30"/>
        <v>Friday</v>
      </c>
      <c r="D437" s="6" t="str">
        <f t="shared" si="31"/>
        <v>March</v>
      </c>
      <c r="E437" s="6" t="str">
        <f t="shared" si="32"/>
        <v>2016</v>
      </c>
      <c r="F437" s="6">
        <f t="shared" si="33"/>
        <v>11</v>
      </c>
      <c r="G437" s="6" t="str">
        <f>VLOOKUP(B:B, _holidays!A:C, 2, FALSE)</f>
        <v>Y</v>
      </c>
      <c r="H437" s="6" t="str">
        <f>VLOOKUP(B:B, _holidays!A:C, 3, FALSE)</f>
        <v>N</v>
      </c>
      <c r="I437" s="6">
        <v>18.8</v>
      </c>
      <c r="J437" s="6">
        <v>26.1</v>
      </c>
      <c r="K437" s="6">
        <v>19.600000000000001</v>
      </c>
      <c r="L437" s="6">
        <v>8.4</v>
      </c>
      <c r="M437" s="10">
        <v>141414.35</v>
      </c>
      <c r="N437" s="8">
        <v>49.793533140000001</v>
      </c>
      <c r="O437" s="8">
        <f t="shared" si="34"/>
        <v>7041520.123196559</v>
      </c>
    </row>
    <row r="438" spans="2:15" x14ac:dyDescent="0.3">
      <c r="B438" s="30">
        <v>42441</v>
      </c>
      <c r="C438" s="6" t="str">
        <f t="shared" si="30"/>
        <v>Saturday</v>
      </c>
      <c r="D438" s="6" t="str">
        <f t="shared" si="31"/>
        <v>March</v>
      </c>
      <c r="E438" s="6" t="str">
        <f t="shared" si="32"/>
        <v>2016</v>
      </c>
      <c r="F438" s="6">
        <f t="shared" si="33"/>
        <v>11</v>
      </c>
      <c r="G438" s="6" t="str">
        <f>VLOOKUP(B:B, _holidays!A:C, 2, FALSE)</f>
        <v>Y</v>
      </c>
      <c r="H438" s="6" t="str">
        <f>VLOOKUP(B:B, _holidays!A:C, 3, FALSE)</f>
        <v>N</v>
      </c>
      <c r="I438" s="6">
        <v>18.7</v>
      </c>
      <c r="J438" s="6">
        <v>22.3</v>
      </c>
      <c r="K438" s="6">
        <v>7</v>
      </c>
      <c r="L438" s="6">
        <v>0.2</v>
      </c>
      <c r="M438" s="10">
        <v>119690.755</v>
      </c>
      <c r="N438" s="8">
        <v>37.321013860000001</v>
      </c>
      <c r="O438" s="8">
        <f t="shared" si="34"/>
        <v>4466980.3262688648</v>
      </c>
    </row>
    <row r="439" spans="2:15" x14ac:dyDescent="0.3">
      <c r="B439" s="30">
        <v>42442</v>
      </c>
      <c r="C439" s="6" t="str">
        <f t="shared" si="30"/>
        <v>Sunday</v>
      </c>
      <c r="D439" s="6" t="str">
        <f t="shared" si="31"/>
        <v>March</v>
      </c>
      <c r="E439" s="6" t="str">
        <f t="shared" si="32"/>
        <v>2016</v>
      </c>
      <c r="F439" s="6">
        <f t="shared" si="33"/>
        <v>12</v>
      </c>
      <c r="G439" s="6" t="str">
        <f>VLOOKUP(B:B, _holidays!A:C, 2, FALSE)</f>
        <v>Y</v>
      </c>
      <c r="H439" s="6" t="str">
        <f>VLOOKUP(B:B, _holidays!A:C, 3, FALSE)</f>
        <v>N</v>
      </c>
      <c r="I439" s="6">
        <v>17.7</v>
      </c>
      <c r="J439" s="6">
        <v>23.2</v>
      </c>
      <c r="K439" s="6">
        <v>13.8</v>
      </c>
      <c r="L439" s="6">
        <v>0</v>
      </c>
      <c r="M439" s="10">
        <v>111329.62</v>
      </c>
      <c r="N439" s="8">
        <v>30.086962100000001</v>
      </c>
      <c r="O439" s="8">
        <f t="shared" si="34"/>
        <v>3349570.0575474021</v>
      </c>
    </row>
    <row r="440" spans="2:15" x14ac:dyDescent="0.3">
      <c r="B440" s="30">
        <v>42443</v>
      </c>
      <c r="C440" s="6" t="str">
        <f t="shared" si="30"/>
        <v>Monday</v>
      </c>
      <c r="D440" s="6" t="str">
        <f t="shared" si="31"/>
        <v>March</v>
      </c>
      <c r="E440" s="6" t="str">
        <f t="shared" si="32"/>
        <v>2016</v>
      </c>
      <c r="F440" s="6">
        <f t="shared" si="33"/>
        <v>12</v>
      </c>
      <c r="G440" s="6" t="str">
        <f>VLOOKUP(B:B, _holidays!A:C, 2, FALSE)</f>
        <v>Y</v>
      </c>
      <c r="H440" s="6" t="str">
        <f>VLOOKUP(B:B, _holidays!A:C, 3, FALSE)</f>
        <v>Y</v>
      </c>
      <c r="I440" s="6">
        <v>18.399999999999999</v>
      </c>
      <c r="J440" s="6">
        <v>21.3</v>
      </c>
      <c r="K440" s="6">
        <v>10.6</v>
      </c>
      <c r="L440" s="6">
        <v>0</v>
      </c>
      <c r="M440" s="10">
        <v>105388.57</v>
      </c>
      <c r="N440" s="8">
        <v>24.794429990000001</v>
      </c>
      <c r="O440" s="8">
        <f t="shared" si="34"/>
        <v>2613049.5206112145</v>
      </c>
    </row>
    <row r="441" spans="2:15" x14ac:dyDescent="0.3">
      <c r="B441" s="30">
        <v>42444</v>
      </c>
      <c r="C441" s="6" t="str">
        <f t="shared" si="30"/>
        <v>Tuesday</v>
      </c>
      <c r="D441" s="6" t="str">
        <f t="shared" si="31"/>
        <v>March</v>
      </c>
      <c r="E441" s="6" t="str">
        <f t="shared" si="32"/>
        <v>2016</v>
      </c>
      <c r="F441" s="6">
        <f t="shared" si="33"/>
        <v>12</v>
      </c>
      <c r="G441" s="6" t="str">
        <f>VLOOKUP(B:B, _holidays!A:C, 2, FALSE)</f>
        <v>Y</v>
      </c>
      <c r="H441" s="6" t="str">
        <f>VLOOKUP(B:B, _holidays!A:C, 3, FALSE)</f>
        <v>N</v>
      </c>
      <c r="I441" s="6">
        <v>15.1</v>
      </c>
      <c r="J441" s="6">
        <v>26.8</v>
      </c>
      <c r="K441" s="6">
        <v>20.7</v>
      </c>
      <c r="L441" s="6">
        <v>0</v>
      </c>
      <c r="M441" s="10">
        <v>123073.98</v>
      </c>
      <c r="N441" s="8">
        <v>28.46012769</v>
      </c>
      <c r="O441" s="8">
        <f t="shared" si="34"/>
        <v>3502701.1861165059</v>
      </c>
    </row>
    <row r="442" spans="2:15" x14ac:dyDescent="0.3">
      <c r="B442" s="30">
        <v>42445</v>
      </c>
      <c r="C442" s="6" t="str">
        <f t="shared" si="30"/>
        <v>Wednesday</v>
      </c>
      <c r="D442" s="6" t="str">
        <f t="shared" si="31"/>
        <v>March</v>
      </c>
      <c r="E442" s="6" t="str">
        <f t="shared" si="32"/>
        <v>2016</v>
      </c>
      <c r="F442" s="6">
        <f t="shared" si="33"/>
        <v>12</v>
      </c>
      <c r="G442" s="6" t="str">
        <f>VLOOKUP(B:B, _holidays!A:C, 2, FALSE)</f>
        <v>Y</v>
      </c>
      <c r="H442" s="6" t="str">
        <f>VLOOKUP(B:B, _holidays!A:C, 3, FALSE)</f>
        <v>N</v>
      </c>
      <c r="I442" s="6">
        <v>15.3</v>
      </c>
      <c r="J442" s="6">
        <v>31.4</v>
      </c>
      <c r="K442" s="6">
        <v>18.899999999999999</v>
      </c>
      <c r="L442" s="6">
        <v>0</v>
      </c>
      <c r="M442" s="10">
        <v>135047.625</v>
      </c>
      <c r="N442" s="8">
        <v>54.353055810000001</v>
      </c>
      <c r="O442" s="8">
        <f t="shared" si="34"/>
        <v>7340251.0986329513</v>
      </c>
    </row>
    <row r="443" spans="2:15" x14ac:dyDescent="0.3">
      <c r="B443" s="30">
        <v>42446</v>
      </c>
      <c r="C443" s="6" t="str">
        <f t="shared" si="30"/>
        <v>Thursday</v>
      </c>
      <c r="D443" s="6" t="str">
        <f t="shared" si="31"/>
        <v>March</v>
      </c>
      <c r="E443" s="6" t="str">
        <f t="shared" si="32"/>
        <v>2016</v>
      </c>
      <c r="F443" s="6">
        <f t="shared" si="33"/>
        <v>12</v>
      </c>
      <c r="G443" s="6" t="str">
        <f>VLOOKUP(B:B, _holidays!A:C, 2, FALSE)</f>
        <v>Y</v>
      </c>
      <c r="H443" s="6" t="str">
        <f>VLOOKUP(B:B, _holidays!A:C, 3, FALSE)</f>
        <v>N</v>
      </c>
      <c r="I443" s="6">
        <v>18.3</v>
      </c>
      <c r="J443" s="6">
        <v>32.5</v>
      </c>
      <c r="K443" s="6">
        <v>19.600000000000001</v>
      </c>
      <c r="L443" s="6">
        <v>0</v>
      </c>
      <c r="M443" s="10">
        <v>143184.80499999999</v>
      </c>
      <c r="N443" s="8">
        <v>49.491101499999999</v>
      </c>
      <c r="O443" s="8">
        <f t="shared" si="34"/>
        <v>7086373.7175127072</v>
      </c>
    </row>
    <row r="444" spans="2:15" x14ac:dyDescent="0.3">
      <c r="B444" s="30">
        <v>42447</v>
      </c>
      <c r="C444" s="6" t="str">
        <f t="shared" si="30"/>
        <v>Friday</v>
      </c>
      <c r="D444" s="6" t="str">
        <f t="shared" si="31"/>
        <v>March</v>
      </c>
      <c r="E444" s="6" t="str">
        <f t="shared" si="32"/>
        <v>2016</v>
      </c>
      <c r="F444" s="6">
        <f t="shared" si="33"/>
        <v>12</v>
      </c>
      <c r="G444" s="6" t="str">
        <f>VLOOKUP(B:B, _holidays!A:C, 2, FALSE)</f>
        <v>Y</v>
      </c>
      <c r="H444" s="6" t="str">
        <f>VLOOKUP(B:B, _holidays!A:C, 3, FALSE)</f>
        <v>N</v>
      </c>
      <c r="I444" s="6">
        <v>15.2</v>
      </c>
      <c r="J444" s="6">
        <v>19.5</v>
      </c>
      <c r="K444" s="6">
        <v>6.7</v>
      </c>
      <c r="L444" s="6">
        <v>13.4</v>
      </c>
      <c r="M444" s="10">
        <v>118189.72</v>
      </c>
      <c r="N444" s="8">
        <v>33.972023620000002</v>
      </c>
      <c r="O444" s="8">
        <f t="shared" si="34"/>
        <v>4015143.9594811867</v>
      </c>
    </row>
    <row r="445" spans="2:15" x14ac:dyDescent="0.3">
      <c r="B445" s="30">
        <v>42448</v>
      </c>
      <c r="C445" s="6" t="str">
        <f t="shared" si="30"/>
        <v>Saturday</v>
      </c>
      <c r="D445" s="6" t="str">
        <f t="shared" si="31"/>
        <v>March</v>
      </c>
      <c r="E445" s="6" t="str">
        <f t="shared" si="32"/>
        <v>2016</v>
      </c>
      <c r="F445" s="6">
        <f t="shared" si="33"/>
        <v>12</v>
      </c>
      <c r="G445" s="6" t="str">
        <f>VLOOKUP(B:B, _holidays!A:C, 2, FALSE)</f>
        <v>Y</v>
      </c>
      <c r="H445" s="6" t="str">
        <f>VLOOKUP(B:B, _holidays!A:C, 3, FALSE)</f>
        <v>N</v>
      </c>
      <c r="I445" s="6">
        <v>12</v>
      </c>
      <c r="J445" s="6">
        <v>18.8</v>
      </c>
      <c r="K445" s="6">
        <v>10.7</v>
      </c>
      <c r="L445" s="6">
        <v>5.8</v>
      </c>
      <c r="M445" s="10">
        <v>105484.1</v>
      </c>
      <c r="N445" s="8">
        <v>48.717489980000003</v>
      </c>
      <c r="O445" s="8">
        <f t="shared" si="34"/>
        <v>5138920.5847993186</v>
      </c>
    </row>
    <row r="446" spans="2:15" x14ac:dyDescent="0.3">
      <c r="B446" s="30">
        <v>42449</v>
      </c>
      <c r="C446" s="6" t="str">
        <f t="shared" si="30"/>
        <v>Sunday</v>
      </c>
      <c r="D446" s="6" t="str">
        <f t="shared" si="31"/>
        <v>March</v>
      </c>
      <c r="E446" s="6" t="str">
        <f t="shared" si="32"/>
        <v>2016</v>
      </c>
      <c r="F446" s="6">
        <f t="shared" si="33"/>
        <v>13</v>
      </c>
      <c r="G446" s="6" t="str">
        <f>VLOOKUP(B:B, _holidays!A:C, 2, FALSE)</f>
        <v>Y</v>
      </c>
      <c r="H446" s="6" t="str">
        <f>VLOOKUP(B:B, _holidays!A:C, 3, FALSE)</f>
        <v>N</v>
      </c>
      <c r="I446" s="6">
        <v>10.1</v>
      </c>
      <c r="J446" s="6">
        <v>23.3</v>
      </c>
      <c r="K446" s="6">
        <v>19</v>
      </c>
      <c r="L446" s="6">
        <v>0.2</v>
      </c>
      <c r="M446" s="10">
        <v>100394.06</v>
      </c>
      <c r="N446" s="8">
        <v>47.175064120000002</v>
      </c>
      <c r="O446" s="8">
        <f t="shared" si="34"/>
        <v>4736096.2177671269</v>
      </c>
    </row>
    <row r="447" spans="2:15" x14ac:dyDescent="0.3">
      <c r="B447" s="30">
        <v>42450</v>
      </c>
      <c r="C447" s="6" t="str">
        <f t="shared" si="30"/>
        <v>Monday</v>
      </c>
      <c r="D447" s="6" t="str">
        <f t="shared" si="31"/>
        <v>March</v>
      </c>
      <c r="E447" s="6" t="str">
        <f t="shared" si="32"/>
        <v>2016</v>
      </c>
      <c r="F447" s="6">
        <f t="shared" si="33"/>
        <v>13</v>
      </c>
      <c r="G447" s="6" t="str">
        <f>VLOOKUP(B:B, _holidays!A:C, 2, FALSE)</f>
        <v>Y</v>
      </c>
      <c r="H447" s="6" t="str">
        <f>VLOOKUP(B:B, _holidays!A:C, 3, FALSE)</f>
        <v>N</v>
      </c>
      <c r="I447" s="6">
        <v>11.2</v>
      </c>
      <c r="J447" s="6">
        <v>23.5</v>
      </c>
      <c r="K447" s="6">
        <v>19.7</v>
      </c>
      <c r="L447" s="6">
        <v>0</v>
      </c>
      <c r="M447" s="10">
        <v>117796.715</v>
      </c>
      <c r="N447" s="8">
        <v>49.676549350000002</v>
      </c>
      <c r="O447" s="8">
        <f t="shared" si="34"/>
        <v>5851734.325965385</v>
      </c>
    </row>
    <row r="448" spans="2:15" x14ac:dyDescent="0.3">
      <c r="B448" s="30">
        <v>42451</v>
      </c>
      <c r="C448" s="6" t="str">
        <f t="shared" si="30"/>
        <v>Tuesday</v>
      </c>
      <c r="D448" s="6" t="str">
        <f t="shared" si="31"/>
        <v>March</v>
      </c>
      <c r="E448" s="6" t="str">
        <f t="shared" si="32"/>
        <v>2016</v>
      </c>
      <c r="F448" s="6">
        <f t="shared" si="33"/>
        <v>13</v>
      </c>
      <c r="G448" s="6" t="str">
        <f>VLOOKUP(B:B, _holidays!A:C, 2, FALSE)</f>
        <v>Y</v>
      </c>
      <c r="H448" s="6" t="str">
        <f>VLOOKUP(B:B, _holidays!A:C, 3, FALSE)</f>
        <v>N</v>
      </c>
      <c r="I448" s="6">
        <v>11.4</v>
      </c>
      <c r="J448" s="6">
        <v>24.3</v>
      </c>
      <c r="K448" s="6">
        <v>21.1</v>
      </c>
      <c r="L448" s="6">
        <v>0</v>
      </c>
      <c r="M448" s="10">
        <v>124081.46</v>
      </c>
      <c r="N448" s="8">
        <v>56.872748209999997</v>
      </c>
      <c r="O448" s="8">
        <f t="shared" si="34"/>
        <v>7056853.6321091866</v>
      </c>
    </row>
    <row r="449" spans="2:15" x14ac:dyDescent="0.3">
      <c r="B449" s="30">
        <v>42452</v>
      </c>
      <c r="C449" s="6" t="str">
        <f t="shared" si="30"/>
        <v>Wednesday</v>
      </c>
      <c r="D449" s="6" t="str">
        <f t="shared" si="31"/>
        <v>March</v>
      </c>
      <c r="E449" s="6" t="str">
        <f t="shared" si="32"/>
        <v>2016</v>
      </c>
      <c r="F449" s="6">
        <f t="shared" si="33"/>
        <v>13</v>
      </c>
      <c r="G449" s="6" t="str">
        <f>VLOOKUP(B:B, _holidays!A:C, 2, FALSE)</f>
        <v>Y</v>
      </c>
      <c r="H449" s="6" t="str">
        <f>VLOOKUP(B:B, _holidays!A:C, 3, FALSE)</f>
        <v>N</v>
      </c>
      <c r="I449" s="6">
        <v>13.7</v>
      </c>
      <c r="J449" s="6">
        <v>28.8</v>
      </c>
      <c r="K449" s="6">
        <v>12.7</v>
      </c>
      <c r="L449" s="6">
        <v>0</v>
      </c>
      <c r="M449" s="10">
        <v>126074.895</v>
      </c>
      <c r="N449" s="8">
        <v>44.262191379999997</v>
      </c>
      <c r="O449" s="8">
        <f t="shared" si="34"/>
        <v>5580351.1307034045</v>
      </c>
    </row>
    <row r="450" spans="2:15" x14ac:dyDescent="0.3">
      <c r="B450" s="30">
        <v>42453</v>
      </c>
      <c r="C450" s="6" t="str">
        <f t="shared" ref="C450:C513" si="35">TEXT(B450,"dddd")</f>
        <v>Thursday</v>
      </c>
      <c r="D450" s="6" t="str">
        <f t="shared" ref="D450:D513" si="36">TEXT(B450,"mmmm")</f>
        <v>March</v>
      </c>
      <c r="E450" s="6" t="str">
        <f t="shared" ref="E450:E513" si="37">TEXT(B450,"yyyy")</f>
        <v>2016</v>
      </c>
      <c r="F450" s="6">
        <f t="shared" ref="F450:F513" si="38">WEEKNUM(B450,1)</f>
        <v>13</v>
      </c>
      <c r="G450" s="6" t="str">
        <f>VLOOKUP(B:B, _holidays!A:C, 2, FALSE)</f>
        <v>N</v>
      </c>
      <c r="H450" s="6" t="str">
        <f>VLOOKUP(B:B, _holidays!A:C, 3, FALSE)</f>
        <v>N</v>
      </c>
      <c r="I450" s="6">
        <v>16.3</v>
      </c>
      <c r="J450" s="6">
        <v>21.2</v>
      </c>
      <c r="K450" s="6">
        <v>10.4</v>
      </c>
      <c r="L450" s="6">
        <v>0</v>
      </c>
      <c r="M450" s="10">
        <v>125072.73</v>
      </c>
      <c r="N450" s="8">
        <v>42.354944320000001</v>
      </c>
      <c r="O450" s="8">
        <f t="shared" ref="O450:O513" si="39">M450*N450</f>
        <v>5297448.5151003934</v>
      </c>
    </row>
    <row r="451" spans="2:15" x14ac:dyDescent="0.3">
      <c r="B451" s="30">
        <v>42454</v>
      </c>
      <c r="C451" s="6" t="str">
        <f t="shared" si="35"/>
        <v>Friday</v>
      </c>
      <c r="D451" s="6" t="str">
        <f t="shared" si="36"/>
        <v>March</v>
      </c>
      <c r="E451" s="6" t="str">
        <f t="shared" si="37"/>
        <v>2016</v>
      </c>
      <c r="F451" s="6">
        <f t="shared" si="38"/>
        <v>13</v>
      </c>
      <c r="G451" s="6" t="str">
        <f>VLOOKUP(B:B, _holidays!A:C, 2, FALSE)</f>
        <v>N</v>
      </c>
      <c r="H451" s="6" t="str">
        <f>VLOOKUP(B:B, _holidays!A:C, 3, FALSE)</f>
        <v>Y</v>
      </c>
      <c r="I451" s="6">
        <v>15.9</v>
      </c>
      <c r="J451" s="6">
        <v>20.399999999999999</v>
      </c>
      <c r="K451" s="6">
        <v>14.4</v>
      </c>
      <c r="L451" s="6">
        <v>0</v>
      </c>
      <c r="M451" s="10">
        <v>101740.89</v>
      </c>
      <c r="N451" s="8">
        <v>30.221855479999999</v>
      </c>
      <c r="O451" s="8">
        <f t="shared" si="39"/>
        <v>3074798.4739865772</v>
      </c>
    </row>
    <row r="452" spans="2:15" x14ac:dyDescent="0.3">
      <c r="B452" s="30">
        <v>42455</v>
      </c>
      <c r="C452" s="6" t="str">
        <f t="shared" si="35"/>
        <v>Saturday</v>
      </c>
      <c r="D452" s="6" t="str">
        <f t="shared" si="36"/>
        <v>March</v>
      </c>
      <c r="E452" s="6" t="str">
        <f t="shared" si="37"/>
        <v>2016</v>
      </c>
      <c r="F452" s="6">
        <f t="shared" si="38"/>
        <v>13</v>
      </c>
      <c r="G452" s="6" t="str">
        <f>VLOOKUP(B:B, _holidays!A:C, 2, FALSE)</f>
        <v>N</v>
      </c>
      <c r="H452" s="6" t="str">
        <f>VLOOKUP(B:B, _holidays!A:C, 3, FALSE)</f>
        <v>Y</v>
      </c>
      <c r="I452" s="6">
        <v>14.1</v>
      </c>
      <c r="J452" s="6">
        <v>20.2</v>
      </c>
      <c r="K452" s="6">
        <v>8.1999999999999993</v>
      </c>
      <c r="L452" s="6">
        <v>0.4</v>
      </c>
      <c r="M452" s="10">
        <v>102726.745</v>
      </c>
      <c r="N452" s="8">
        <v>30.539497430000001</v>
      </c>
      <c r="O452" s="8">
        <f t="shared" si="39"/>
        <v>3137223.1649197652</v>
      </c>
    </row>
    <row r="453" spans="2:15" x14ac:dyDescent="0.3">
      <c r="B453" s="30">
        <v>42456</v>
      </c>
      <c r="C453" s="6" t="str">
        <f t="shared" si="35"/>
        <v>Sunday</v>
      </c>
      <c r="D453" s="6" t="str">
        <f t="shared" si="36"/>
        <v>March</v>
      </c>
      <c r="E453" s="6" t="str">
        <f t="shared" si="37"/>
        <v>2016</v>
      </c>
      <c r="F453" s="6">
        <f t="shared" si="38"/>
        <v>14</v>
      </c>
      <c r="G453" s="6" t="str">
        <f>VLOOKUP(B:B, _holidays!A:C, 2, FALSE)</f>
        <v>N</v>
      </c>
      <c r="H453" s="6" t="str">
        <f>VLOOKUP(B:B, _holidays!A:C, 3, FALSE)</f>
        <v>Y</v>
      </c>
      <c r="I453" s="6">
        <v>14.3</v>
      </c>
      <c r="J453" s="6">
        <v>19.899999999999999</v>
      </c>
      <c r="K453" s="6">
        <v>14</v>
      </c>
      <c r="L453" s="6">
        <v>1</v>
      </c>
      <c r="M453" s="10">
        <v>98324.645000000004</v>
      </c>
      <c r="N453" s="8">
        <v>25.861035210000001</v>
      </c>
      <c r="O453" s="8">
        <f t="shared" si="39"/>
        <v>2542777.1063557505</v>
      </c>
    </row>
    <row r="454" spans="2:15" x14ac:dyDescent="0.3">
      <c r="B454" s="30">
        <v>42457</v>
      </c>
      <c r="C454" s="6" t="str">
        <f t="shared" si="35"/>
        <v>Monday</v>
      </c>
      <c r="D454" s="6" t="str">
        <f t="shared" si="36"/>
        <v>March</v>
      </c>
      <c r="E454" s="6" t="str">
        <f t="shared" si="37"/>
        <v>2016</v>
      </c>
      <c r="F454" s="6">
        <f t="shared" si="38"/>
        <v>14</v>
      </c>
      <c r="G454" s="6" t="str">
        <f>VLOOKUP(B:B, _holidays!A:C, 2, FALSE)</f>
        <v>N</v>
      </c>
      <c r="H454" s="6" t="str">
        <f>VLOOKUP(B:B, _holidays!A:C, 3, FALSE)</f>
        <v>Y</v>
      </c>
      <c r="I454" s="6">
        <v>9.4</v>
      </c>
      <c r="J454" s="6">
        <v>19.2</v>
      </c>
      <c r="K454" s="6">
        <v>13</v>
      </c>
      <c r="L454" s="6">
        <v>0.2</v>
      </c>
      <c r="M454" s="10">
        <v>102746.6</v>
      </c>
      <c r="N454" s="8">
        <v>27.58617697</v>
      </c>
      <c r="O454" s="8">
        <f t="shared" si="39"/>
        <v>2834385.8906658022</v>
      </c>
    </row>
    <row r="455" spans="2:15" x14ac:dyDescent="0.3">
      <c r="B455" s="30">
        <v>42458</v>
      </c>
      <c r="C455" s="6" t="str">
        <f t="shared" si="35"/>
        <v>Tuesday</v>
      </c>
      <c r="D455" s="6" t="str">
        <f t="shared" si="36"/>
        <v>March</v>
      </c>
      <c r="E455" s="6" t="str">
        <f t="shared" si="37"/>
        <v>2016</v>
      </c>
      <c r="F455" s="6">
        <f t="shared" si="38"/>
        <v>14</v>
      </c>
      <c r="G455" s="6" t="str">
        <f>VLOOKUP(B:B, _holidays!A:C, 2, FALSE)</f>
        <v>N</v>
      </c>
      <c r="H455" s="6" t="str">
        <f>VLOOKUP(B:B, _holidays!A:C, 3, FALSE)</f>
        <v>N</v>
      </c>
      <c r="I455" s="6">
        <v>14.5</v>
      </c>
      <c r="J455" s="6">
        <v>17.899999999999999</v>
      </c>
      <c r="K455" s="6">
        <v>5.7</v>
      </c>
      <c r="L455" s="6">
        <v>0</v>
      </c>
      <c r="M455" s="10">
        <v>118281.13</v>
      </c>
      <c r="N455" s="8">
        <v>31.070951350000001</v>
      </c>
      <c r="O455" s="8">
        <f t="shared" si="39"/>
        <v>3675107.2358530257</v>
      </c>
    </row>
    <row r="456" spans="2:15" x14ac:dyDescent="0.3">
      <c r="B456" s="30">
        <v>42459</v>
      </c>
      <c r="C456" s="6" t="str">
        <f t="shared" si="35"/>
        <v>Wednesday</v>
      </c>
      <c r="D456" s="6" t="str">
        <f t="shared" si="36"/>
        <v>March</v>
      </c>
      <c r="E456" s="6" t="str">
        <f t="shared" si="37"/>
        <v>2016</v>
      </c>
      <c r="F456" s="6">
        <f t="shared" si="38"/>
        <v>14</v>
      </c>
      <c r="G456" s="6" t="str">
        <f>VLOOKUP(B:B, _holidays!A:C, 2, FALSE)</f>
        <v>N</v>
      </c>
      <c r="H456" s="6" t="str">
        <f>VLOOKUP(B:B, _holidays!A:C, 3, FALSE)</f>
        <v>N</v>
      </c>
      <c r="I456" s="6">
        <v>15.5</v>
      </c>
      <c r="J456" s="6">
        <v>18.7</v>
      </c>
      <c r="K456" s="6">
        <v>8.5</v>
      </c>
      <c r="L456" s="6">
        <v>0</v>
      </c>
      <c r="M456" s="10">
        <v>122625.21</v>
      </c>
      <c r="N456" s="8">
        <v>29.062513819999999</v>
      </c>
      <c r="O456" s="8">
        <f t="shared" si="39"/>
        <v>3563796.8603054024</v>
      </c>
    </row>
    <row r="457" spans="2:15" x14ac:dyDescent="0.3">
      <c r="B457" s="30">
        <v>42460</v>
      </c>
      <c r="C457" s="6" t="str">
        <f t="shared" si="35"/>
        <v>Thursday</v>
      </c>
      <c r="D457" s="6" t="str">
        <f t="shared" si="36"/>
        <v>March</v>
      </c>
      <c r="E457" s="6" t="str">
        <f t="shared" si="37"/>
        <v>2016</v>
      </c>
      <c r="F457" s="6">
        <f t="shared" si="38"/>
        <v>14</v>
      </c>
      <c r="G457" s="6" t="str">
        <f>VLOOKUP(B:B, _holidays!A:C, 2, FALSE)</f>
        <v>N</v>
      </c>
      <c r="H457" s="6" t="str">
        <f>VLOOKUP(B:B, _holidays!A:C, 3, FALSE)</f>
        <v>N</v>
      </c>
      <c r="I457" s="6">
        <v>11.3</v>
      </c>
      <c r="J457" s="6">
        <v>22.7</v>
      </c>
      <c r="K457" s="6">
        <v>17.100000000000001</v>
      </c>
      <c r="L457" s="6">
        <v>0</v>
      </c>
      <c r="M457" s="10">
        <v>122964.715</v>
      </c>
      <c r="N457" s="8">
        <v>21.90202897</v>
      </c>
      <c r="O457" s="8">
        <f t="shared" si="39"/>
        <v>2693176.7502177935</v>
      </c>
    </row>
    <row r="458" spans="2:15" x14ac:dyDescent="0.3">
      <c r="B458" s="30">
        <v>42461</v>
      </c>
      <c r="C458" s="6" t="str">
        <f t="shared" si="35"/>
        <v>Friday</v>
      </c>
      <c r="D458" s="6" t="str">
        <f t="shared" si="36"/>
        <v>April</v>
      </c>
      <c r="E458" s="6" t="str">
        <f t="shared" si="37"/>
        <v>2016</v>
      </c>
      <c r="F458" s="6">
        <f t="shared" si="38"/>
        <v>14</v>
      </c>
      <c r="G458" s="6" t="str">
        <f>VLOOKUP(B:B, _holidays!A:C, 2, FALSE)</f>
        <v>N</v>
      </c>
      <c r="H458" s="6" t="str">
        <f>VLOOKUP(B:B, _holidays!A:C, 3, FALSE)</f>
        <v>N</v>
      </c>
      <c r="I458" s="6">
        <v>13.1</v>
      </c>
      <c r="J458" s="6">
        <v>26.5</v>
      </c>
      <c r="K458" s="6">
        <v>16.7</v>
      </c>
      <c r="L458" s="6">
        <v>0</v>
      </c>
      <c r="M458" s="10">
        <v>116321.60000000001</v>
      </c>
      <c r="N458" s="8">
        <v>14.49079665</v>
      </c>
      <c r="O458" s="8">
        <f t="shared" si="39"/>
        <v>1685592.65160264</v>
      </c>
    </row>
    <row r="459" spans="2:15" x14ac:dyDescent="0.3">
      <c r="B459" s="30">
        <v>42462</v>
      </c>
      <c r="C459" s="6" t="str">
        <f t="shared" si="35"/>
        <v>Saturday</v>
      </c>
      <c r="D459" s="6" t="str">
        <f t="shared" si="36"/>
        <v>April</v>
      </c>
      <c r="E459" s="6" t="str">
        <f t="shared" si="37"/>
        <v>2016</v>
      </c>
      <c r="F459" s="6">
        <f t="shared" si="38"/>
        <v>14</v>
      </c>
      <c r="G459" s="6" t="str">
        <f>VLOOKUP(B:B, _holidays!A:C, 2, FALSE)</f>
        <v>N</v>
      </c>
      <c r="H459" s="6" t="str">
        <f>VLOOKUP(B:B, _holidays!A:C, 3, FALSE)</f>
        <v>N</v>
      </c>
      <c r="I459" s="6">
        <v>15.5</v>
      </c>
      <c r="J459" s="6">
        <v>19.5</v>
      </c>
      <c r="K459" s="6">
        <v>8.3000000000000007</v>
      </c>
      <c r="L459" s="6">
        <v>0</v>
      </c>
      <c r="M459" s="10">
        <v>102832.72</v>
      </c>
      <c r="N459" s="8">
        <v>13.56898646</v>
      </c>
      <c r="O459" s="8">
        <f t="shared" si="39"/>
        <v>1395335.7853249712</v>
      </c>
    </row>
    <row r="460" spans="2:15" x14ac:dyDescent="0.3">
      <c r="B460" s="30">
        <v>42463</v>
      </c>
      <c r="C460" s="6" t="str">
        <f t="shared" si="35"/>
        <v>Sunday</v>
      </c>
      <c r="D460" s="6" t="str">
        <f t="shared" si="36"/>
        <v>April</v>
      </c>
      <c r="E460" s="6" t="str">
        <f t="shared" si="37"/>
        <v>2016</v>
      </c>
      <c r="F460" s="6">
        <f t="shared" si="38"/>
        <v>15</v>
      </c>
      <c r="G460" s="6" t="str">
        <f>VLOOKUP(B:B, _holidays!A:C, 2, FALSE)</f>
        <v>N</v>
      </c>
      <c r="H460" s="6" t="str">
        <f>VLOOKUP(B:B, _holidays!A:C, 3, FALSE)</f>
        <v>N</v>
      </c>
      <c r="I460" s="6">
        <v>11.3</v>
      </c>
      <c r="J460" s="6">
        <v>18.8</v>
      </c>
      <c r="K460" s="6">
        <v>15.4</v>
      </c>
      <c r="L460" s="6">
        <v>0</v>
      </c>
      <c r="M460" s="10">
        <v>102084</v>
      </c>
      <c r="N460" s="8">
        <v>15.80399954</v>
      </c>
      <c r="O460" s="8">
        <f t="shared" si="39"/>
        <v>1613335.4890413599</v>
      </c>
    </row>
    <row r="461" spans="2:15" x14ac:dyDescent="0.3">
      <c r="B461" s="30">
        <v>42464</v>
      </c>
      <c r="C461" s="6" t="str">
        <f t="shared" si="35"/>
        <v>Monday</v>
      </c>
      <c r="D461" s="6" t="str">
        <f t="shared" si="36"/>
        <v>April</v>
      </c>
      <c r="E461" s="6" t="str">
        <f t="shared" si="37"/>
        <v>2016</v>
      </c>
      <c r="F461" s="6">
        <f t="shared" si="38"/>
        <v>15</v>
      </c>
      <c r="G461" s="6" t="str">
        <f>VLOOKUP(B:B, _holidays!A:C, 2, FALSE)</f>
        <v>N</v>
      </c>
      <c r="H461" s="6" t="str">
        <f>VLOOKUP(B:B, _holidays!A:C, 3, FALSE)</f>
        <v>N</v>
      </c>
      <c r="I461" s="6">
        <v>9.6999999999999993</v>
      </c>
      <c r="J461" s="6">
        <v>21.2</v>
      </c>
      <c r="K461" s="6">
        <v>18.399999999999999</v>
      </c>
      <c r="L461" s="6">
        <v>0</v>
      </c>
      <c r="M461" s="10">
        <v>120445.735</v>
      </c>
      <c r="N461" s="8">
        <v>38.468550309999998</v>
      </c>
      <c r="O461" s="8">
        <f t="shared" si="39"/>
        <v>4633372.8164724279</v>
      </c>
    </row>
    <row r="462" spans="2:15" x14ac:dyDescent="0.3">
      <c r="B462" s="30">
        <v>42465</v>
      </c>
      <c r="C462" s="6" t="str">
        <f t="shared" si="35"/>
        <v>Tuesday</v>
      </c>
      <c r="D462" s="6" t="str">
        <f t="shared" si="36"/>
        <v>April</v>
      </c>
      <c r="E462" s="6" t="str">
        <f t="shared" si="37"/>
        <v>2016</v>
      </c>
      <c r="F462" s="6">
        <f t="shared" si="38"/>
        <v>15</v>
      </c>
      <c r="G462" s="6" t="str">
        <f>VLOOKUP(B:B, _holidays!A:C, 2, FALSE)</f>
        <v>N</v>
      </c>
      <c r="H462" s="6" t="str">
        <f>VLOOKUP(B:B, _holidays!A:C, 3, FALSE)</f>
        <v>N</v>
      </c>
      <c r="I462" s="6">
        <v>12.3</v>
      </c>
      <c r="J462" s="6">
        <v>29</v>
      </c>
      <c r="K462" s="6">
        <v>17.100000000000001</v>
      </c>
      <c r="L462" s="6">
        <v>0</v>
      </c>
      <c r="M462" s="10">
        <v>120371.235</v>
      </c>
      <c r="N462" s="8">
        <v>21.423208150000001</v>
      </c>
      <c r="O462" s="8">
        <f t="shared" si="39"/>
        <v>2578738.0226775655</v>
      </c>
    </row>
    <row r="463" spans="2:15" x14ac:dyDescent="0.3">
      <c r="B463" s="30">
        <v>42466</v>
      </c>
      <c r="C463" s="6" t="str">
        <f t="shared" si="35"/>
        <v>Wednesday</v>
      </c>
      <c r="D463" s="6" t="str">
        <f t="shared" si="36"/>
        <v>April</v>
      </c>
      <c r="E463" s="6" t="str">
        <f t="shared" si="37"/>
        <v>2016</v>
      </c>
      <c r="F463" s="6">
        <f t="shared" si="38"/>
        <v>15</v>
      </c>
      <c r="G463" s="6" t="str">
        <f>VLOOKUP(B:B, _holidays!A:C, 2, FALSE)</f>
        <v>N</v>
      </c>
      <c r="H463" s="6" t="str">
        <f>VLOOKUP(B:B, _holidays!A:C, 3, FALSE)</f>
        <v>N</v>
      </c>
      <c r="I463" s="6">
        <v>13.6</v>
      </c>
      <c r="J463" s="6">
        <v>15.6</v>
      </c>
      <c r="K463" s="6">
        <v>3.9</v>
      </c>
      <c r="L463" s="6">
        <v>12.8</v>
      </c>
      <c r="M463" s="10">
        <v>125657.125</v>
      </c>
      <c r="N463" s="8">
        <v>45.520804550000001</v>
      </c>
      <c r="O463" s="8">
        <f t="shared" si="39"/>
        <v>5720013.4274399187</v>
      </c>
    </row>
    <row r="464" spans="2:15" x14ac:dyDescent="0.3">
      <c r="B464" s="30">
        <v>42467</v>
      </c>
      <c r="C464" s="6" t="str">
        <f t="shared" si="35"/>
        <v>Thursday</v>
      </c>
      <c r="D464" s="6" t="str">
        <f t="shared" si="36"/>
        <v>April</v>
      </c>
      <c r="E464" s="6" t="str">
        <f t="shared" si="37"/>
        <v>2016</v>
      </c>
      <c r="F464" s="6">
        <f t="shared" si="38"/>
        <v>15</v>
      </c>
      <c r="G464" s="6" t="str">
        <f>VLOOKUP(B:B, _holidays!A:C, 2, FALSE)</f>
        <v>N</v>
      </c>
      <c r="H464" s="6" t="str">
        <f>VLOOKUP(B:B, _holidays!A:C, 3, FALSE)</f>
        <v>N</v>
      </c>
      <c r="I464" s="6">
        <v>8.3000000000000007</v>
      </c>
      <c r="J464" s="6">
        <v>18.399999999999999</v>
      </c>
      <c r="K464" s="6">
        <v>13.1</v>
      </c>
      <c r="L464" s="6">
        <v>6.8</v>
      </c>
      <c r="M464" s="10">
        <v>125663.33</v>
      </c>
      <c r="N464" s="8">
        <v>52.131968520000001</v>
      </c>
      <c r="O464" s="8">
        <f t="shared" si="39"/>
        <v>6551076.7636783719</v>
      </c>
    </row>
    <row r="465" spans="2:15" x14ac:dyDescent="0.3">
      <c r="B465" s="30">
        <v>42468</v>
      </c>
      <c r="C465" s="6" t="str">
        <f t="shared" si="35"/>
        <v>Friday</v>
      </c>
      <c r="D465" s="6" t="str">
        <f t="shared" si="36"/>
        <v>April</v>
      </c>
      <c r="E465" s="6" t="str">
        <f t="shared" si="37"/>
        <v>2016</v>
      </c>
      <c r="F465" s="6">
        <f t="shared" si="38"/>
        <v>15</v>
      </c>
      <c r="G465" s="6" t="str">
        <f>VLOOKUP(B:B, _holidays!A:C, 2, FALSE)</f>
        <v>N</v>
      </c>
      <c r="H465" s="6" t="str">
        <f>VLOOKUP(B:B, _holidays!A:C, 3, FALSE)</f>
        <v>N</v>
      </c>
      <c r="I465" s="6">
        <v>11.9</v>
      </c>
      <c r="J465" s="6">
        <v>20</v>
      </c>
      <c r="K465" s="6">
        <v>9.6</v>
      </c>
      <c r="L465" s="6">
        <v>0</v>
      </c>
      <c r="M465" s="10">
        <v>124266.88499999999</v>
      </c>
      <c r="N465" s="8">
        <v>75.357810740000005</v>
      </c>
      <c r="O465" s="8">
        <f t="shared" si="39"/>
        <v>9364480.4010793455</v>
      </c>
    </row>
    <row r="466" spans="2:15" x14ac:dyDescent="0.3">
      <c r="B466" s="30">
        <v>42469</v>
      </c>
      <c r="C466" s="6" t="str">
        <f t="shared" si="35"/>
        <v>Saturday</v>
      </c>
      <c r="D466" s="6" t="str">
        <f t="shared" si="36"/>
        <v>April</v>
      </c>
      <c r="E466" s="6" t="str">
        <f t="shared" si="37"/>
        <v>2016</v>
      </c>
      <c r="F466" s="6">
        <f t="shared" si="38"/>
        <v>15</v>
      </c>
      <c r="G466" s="6" t="str">
        <f>VLOOKUP(B:B, _holidays!A:C, 2, FALSE)</f>
        <v>N</v>
      </c>
      <c r="H466" s="6" t="str">
        <f>VLOOKUP(B:B, _holidays!A:C, 3, FALSE)</f>
        <v>N</v>
      </c>
      <c r="I466" s="6">
        <v>10.4</v>
      </c>
      <c r="J466" s="6">
        <v>22.3</v>
      </c>
      <c r="K466" s="6">
        <v>13</v>
      </c>
      <c r="L466" s="6">
        <v>0</v>
      </c>
      <c r="M466" s="10">
        <v>109044.9</v>
      </c>
      <c r="N466" s="8">
        <v>73.139144529999996</v>
      </c>
      <c r="O466" s="8">
        <f t="shared" si="39"/>
        <v>7975450.7013593959</v>
      </c>
    </row>
    <row r="467" spans="2:15" x14ac:dyDescent="0.3">
      <c r="B467" s="30">
        <v>42470</v>
      </c>
      <c r="C467" s="6" t="str">
        <f t="shared" si="35"/>
        <v>Sunday</v>
      </c>
      <c r="D467" s="6" t="str">
        <f t="shared" si="36"/>
        <v>April</v>
      </c>
      <c r="E467" s="6" t="str">
        <f t="shared" si="37"/>
        <v>2016</v>
      </c>
      <c r="F467" s="6">
        <f t="shared" si="38"/>
        <v>16</v>
      </c>
      <c r="G467" s="6" t="str">
        <f>VLOOKUP(B:B, _holidays!A:C, 2, FALSE)</f>
        <v>N</v>
      </c>
      <c r="H467" s="6" t="str">
        <f>VLOOKUP(B:B, _holidays!A:C, 3, FALSE)</f>
        <v>N</v>
      </c>
      <c r="I467" s="6">
        <v>13.6</v>
      </c>
      <c r="J467" s="6">
        <v>23.5</v>
      </c>
      <c r="K467" s="6">
        <v>9.6</v>
      </c>
      <c r="L467" s="6">
        <v>0</v>
      </c>
      <c r="M467" s="10">
        <v>99845.345000000001</v>
      </c>
      <c r="N467" s="8">
        <v>35.120545749999998</v>
      </c>
      <c r="O467" s="8">
        <f t="shared" si="39"/>
        <v>3506623.0069970335</v>
      </c>
    </row>
    <row r="468" spans="2:15" x14ac:dyDescent="0.3">
      <c r="B468" s="30">
        <v>42471</v>
      </c>
      <c r="C468" s="6" t="str">
        <f t="shared" si="35"/>
        <v>Monday</v>
      </c>
      <c r="D468" s="6" t="str">
        <f t="shared" si="36"/>
        <v>April</v>
      </c>
      <c r="E468" s="6" t="str">
        <f t="shared" si="37"/>
        <v>2016</v>
      </c>
      <c r="F468" s="6">
        <f t="shared" si="38"/>
        <v>16</v>
      </c>
      <c r="G468" s="6" t="str">
        <f>VLOOKUP(B:B, _holidays!A:C, 2, FALSE)</f>
        <v>N</v>
      </c>
      <c r="H468" s="6" t="str">
        <f>VLOOKUP(B:B, _holidays!A:C, 3, FALSE)</f>
        <v>N</v>
      </c>
      <c r="I468" s="6">
        <v>14.5</v>
      </c>
      <c r="J468" s="6">
        <v>20.100000000000001</v>
      </c>
      <c r="K468" s="6">
        <v>14.1</v>
      </c>
      <c r="L468" s="6">
        <v>0</v>
      </c>
      <c r="M468" s="10">
        <v>118614.005</v>
      </c>
      <c r="N468" s="8">
        <v>62.306510809999999</v>
      </c>
      <c r="O468" s="8">
        <f t="shared" si="39"/>
        <v>7390424.7847498944</v>
      </c>
    </row>
    <row r="469" spans="2:15" x14ac:dyDescent="0.3">
      <c r="B469" s="30">
        <v>42472</v>
      </c>
      <c r="C469" s="6" t="str">
        <f t="shared" si="35"/>
        <v>Tuesday</v>
      </c>
      <c r="D469" s="6" t="str">
        <f t="shared" si="36"/>
        <v>April</v>
      </c>
      <c r="E469" s="6" t="str">
        <f t="shared" si="37"/>
        <v>2016</v>
      </c>
      <c r="F469" s="6">
        <f t="shared" si="38"/>
        <v>16</v>
      </c>
      <c r="G469" s="6" t="str">
        <f>VLOOKUP(B:B, _holidays!A:C, 2, FALSE)</f>
        <v>Y</v>
      </c>
      <c r="H469" s="6" t="str">
        <f>VLOOKUP(B:B, _holidays!A:C, 3, FALSE)</f>
        <v>N</v>
      </c>
      <c r="I469" s="6">
        <v>14</v>
      </c>
      <c r="J469" s="6">
        <v>18.7</v>
      </c>
      <c r="K469" s="6">
        <v>13.5</v>
      </c>
      <c r="L469" s="6">
        <v>0.2</v>
      </c>
      <c r="M469" s="10">
        <v>123808.76</v>
      </c>
      <c r="N469" s="8">
        <v>62.964552500000003</v>
      </c>
      <c r="O469" s="8">
        <f t="shared" si="39"/>
        <v>7795563.1689799</v>
      </c>
    </row>
    <row r="470" spans="2:15" x14ac:dyDescent="0.3">
      <c r="B470" s="30">
        <v>42473</v>
      </c>
      <c r="C470" s="6" t="str">
        <f t="shared" si="35"/>
        <v>Wednesday</v>
      </c>
      <c r="D470" s="6" t="str">
        <f t="shared" si="36"/>
        <v>April</v>
      </c>
      <c r="E470" s="6" t="str">
        <f t="shared" si="37"/>
        <v>2016</v>
      </c>
      <c r="F470" s="6">
        <f t="shared" si="38"/>
        <v>16</v>
      </c>
      <c r="G470" s="6" t="str">
        <f>VLOOKUP(B:B, _holidays!A:C, 2, FALSE)</f>
        <v>Y</v>
      </c>
      <c r="H470" s="6" t="str">
        <f>VLOOKUP(B:B, _holidays!A:C, 3, FALSE)</f>
        <v>N</v>
      </c>
      <c r="I470" s="6">
        <v>11.3</v>
      </c>
      <c r="J470" s="6">
        <v>20</v>
      </c>
      <c r="K470" s="6">
        <v>12.6</v>
      </c>
      <c r="L470" s="6">
        <v>0.2</v>
      </c>
      <c r="M470" s="10">
        <v>124686.63</v>
      </c>
      <c r="N470" s="8">
        <v>77.21022318</v>
      </c>
      <c r="O470" s="8">
        <f t="shared" si="39"/>
        <v>9627082.5298620835</v>
      </c>
    </row>
    <row r="471" spans="2:15" x14ac:dyDescent="0.3">
      <c r="B471" s="30">
        <v>42474</v>
      </c>
      <c r="C471" s="6" t="str">
        <f t="shared" si="35"/>
        <v>Thursday</v>
      </c>
      <c r="D471" s="6" t="str">
        <f t="shared" si="36"/>
        <v>April</v>
      </c>
      <c r="E471" s="6" t="str">
        <f t="shared" si="37"/>
        <v>2016</v>
      </c>
      <c r="F471" s="6">
        <f t="shared" si="38"/>
        <v>16</v>
      </c>
      <c r="G471" s="6" t="str">
        <f>VLOOKUP(B:B, _holidays!A:C, 2, FALSE)</f>
        <v>Y</v>
      </c>
      <c r="H471" s="6" t="str">
        <f>VLOOKUP(B:B, _holidays!A:C, 3, FALSE)</f>
        <v>N</v>
      </c>
      <c r="I471" s="6">
        <v>11.6</v>
      </c>
      <c r="J471" s="6">
        <v>27</v>
      </c>
      <c r="K471" s="6">
        <v>12.7</v>
      </c>
      <c r="L471" s="6">
        <v>0</v>
      </c>
      <c r="M471" s="10">
        <v>126519.065</v>
      </c>
      <c r="N471" s="8">
        <v>92.925207040000004</v>
      </c>
      <c r="O471" s="8">
        <f t="shared" si="39"/>
        <v>11756810.309632218</v>
      </c>
    </row>
    <row r="472" spans="2:15" x14ac:dyDescent="0.3">
      <c r="B472" s="30">
        <v>42475</v>
      </c>
      <c r="C472" s="6" t="str">
        <f t="shared" si="35"/>
        <v>Friday</v>
      </c>
      <c r="D472" s="6" t="str">
        <f t="shared" si="36"/>
        <v>April</v>
      </c>
      <c r="E472" s="6" t="str">
        <f t="shared" si="37"/>
        <v>2016</v>
      </c>
      <c r="F472" s="6">
        <f t="shared" si="38"/>
        <v>16</v>
      </c>
      <c r="G472" s="6" t="str">
        <f>VLOOKUP(B:B, _holidays!A:C, 2, FALSE)</f>
        <v>Y</v>
      </c>
      <c r="H472" s="6" t="str">
        <f>VLOOKUP(B:B, _holidays!A:C, 3, FALSE)</f>
        <v>N</v>
      </c>
      <c r="I472" s="6">
        <v>13.4</v>
      </c>
      <c r="J472" s="6">
        <v>27</v>
      </c>
      <c r="K472" s="6">
        <v>15.9</v>
      </c>
      <c r="L472" s="6">
        <v>0</v>
      </c>
      <c r="M472" s="10">
        <v>124721.485</v>
      </c>
      <c r="N472" s="8">
        <v>81.717847939999999</v>
      </c>
      <c r="O472" s="8">
        <f t="shared" si="39"/>
        <v>10191971.346080991</v>
      </c>
    </row>
    <row r="473" spans="2:15" x14ac:dyDescent="0.3">
      <c r="B473" s="30">
        <v>42476</v>
      </c>
      <c r="C473" s="6" t="str">
        <f t="shared" si="35"/>
        <v>Saturday</v>
      </c>
      <c r="D473" s="6" t="str">
        <f t="shared" si="36"/>
        <v>April</v>
      </c>
      <c r="E473" s="6" t="str">
        <f t="shared" si="37"/>
        <v>2016</v>
      </c>
      <c r="F473" s="6">
        <f t="shared" si="38"/>
        <v>16</v>
      </c>
      <c r="G473" s="6" t="str">
        <f>VLOOKUP(B:B, _holidays!A:C, 2, FALSE)</f>
        <v>Y</v>
      </c>
      <c r="H473" s="6" t="str">
        <f>VLOOKUP(B:B, _holidays!A:C, 3, FALSE)</f>
        <v>N</v>
      </c>
      <c r="I473" s="6">
        <v>14</v>
      </c>
      <c r="J473" s="6">
        <v>20.3</v>
      </c>
      <c r="K473" s="6">
        <v>8.3000000000000007</v>
      </c>
      <c r="L473" s="6">
        <v>0</v>
      </c>
      <c r="M473" s="10">
        <v>108525.965</v>
      </c>
      <c r="N473" s="8">
        <v>51.528968560000003</v>
      </c>
      <c r="O473" s="8">
        <f t="shared" si="39"/>
        <v>5592231.0384286605</v>
      </c>
    </row>
    <row r="474" spans="2:15" x14ac:dyDescent="0.3">
      <c r="B474" s="30">
        <v>42477</v>
      </c>
      <c r="C474" s="6" t="str">
        <f t="shared" si="35"/>
        <v>Sunday</v>
      </c>
      <c r="D474" s="6" t="str">
        <f t="shared" si="36"/>
        <v>April</v>
      </c>
      <c r="E474" s="6" t="str">
        <f t="shared" si="37"/>
        <v>2016</v>
      </c>
      <c r="F474" s="6">
        <f t="shared" si="38"/>
        <v>17</v>
      </c>
      <c r="G474" s="6" t="str">
        <f>VLOOKUP(B:B, _holidays!A:C, 2, FALSE)</f>
        <v>Y</v>
      </c>
      <c r="H474" s="6" t="str">
        <f>VLOOKUP(B:B, _holidays!A:C, 3, FALSE)</f>
        <v>N</v>
      </c>
      <c r="I474" s="6">
        <v>13.1</v>
      </c>
      <c r="J474" s="6">
        <v>19.8</v>
      </c>
      <c r="K474" s="6">
        <v>14.7</v>
      </c>
      <c r="L474" s="6">
        <v>0</v>
      </c>
      <c r="M474" s="10">
        <v>100526.30499999999</v>
      </c>
      <c r="N474" s="8">
        <v>39.129443080000001</v>
      </c>
      <c r="O474" s="8">
        <f t="shared" si="39"/>
        <v>3933538.3295402192</v>
      </c>
    </row>
    <row r="475" spans="2:15" x14ac:dyDescent="0.3">
      <c r="B475" s="30">
        <v>42478</v>
      </c>
      <c r="C475" s="6" t="str">
        <f t="shared" si="35"/>
        <v>Monday</v>
      </c>
      <c r="D475" s="6" t="str">
        <f t="shared" si="36"/>
        <v>April</v>
      </c>
      <c r="E475" s="6" t="str">
        <f t="shared" si="37"/>
        <v>2016</v>
      </c>
      <c r="F475" s="6">
        <f t="shared" si="38"/>
        <v>17</v>
      </c>
      <c r="G475" s="6" t="str">
        <f>VLOOKUP(B:B, _holidays!A:C, 2, FALSE)</f>
        <v>Y</v>
      </c>
      <c r="H475" s="6" t="str">
        <f>VLOOKUP(B:B, _holidays!A:C, 3, FALSE)</f>
        <v>N</v>
      </c>
      <c r="I475" s="6">
        <v>9.8000000000000007</v>
      </c>
      <c r="J475" s="6">
        <v>25</v>
      </c>
      <c r="K475" s="6">
        <v>15</v>
      </c>
      <c r="L475" s="6">
        <v>0</v>
      </c>
      <c r="M475" s="10">
        <v>123441.82</v>
      </c>
      <c r="N475" s="8">
        <v>61.629114919999999</v>
      </c>
      <c r="O475" s="8">
        <f t="shared" si="39"/>
        <v>7607610.110713955</v>
      </c>
    </row>
    <row r="476" spans="2:15" x14ac:dyDescent="0.3">
      <c r="B476" s="30">
        <v>42479</v>
      </c>
      <c r="C476" s="6" t="str">
        <f t="shared" si="35"/>
        <v>Tuesday</v>
      </c>
      <c r="D476" s="6" t="str">
        <f t="shared" si="36"/>
        <v>April</v>
      </c>
      <c r="E476" s="6" t="str">
        <f t="shared" si="37"/>
        <v>2016</v>
      </c>
      <c r="F476" s="6">
        <f t="shared" si="38"/>
        <v>17</v>
      </c>
      <c r="G476" s="6" t="str">
        <f>VLOOKUP(B:B, _holidays!A:C, 2, FALSE)</f>
        <v>Y</v>
      </c>
      <c r="H476" s="6" t="str">
        <f>VLOOKUP(B:B, _holidays!A:C, 3, FALSE)</f>
        <v>N</v>
      </c>
      <c r="I476" s="6">
        <v>13.6</v>
      </c>
      <c r="J476" s="6">
        <v>27.4</v>
      </c>
      <c r="K476" s="6">
        <v>14.5</v>
      </c>
      <c r="L476" s="6">
        <v>0</v>
      </c>
      <c r="M476" s="10">
        <v>126846.44500000001</v>
      </c>
      <c r="N476" s="8">
        <v>54.57119179</v>
      </c>
      <c r="O476" s="8">
        <f t="shared" si="39"/>
        <v>6922161.677974687</v>
      </c>
    </row>
    <row r="477" spans="2:15" x14ac:dyDescent="0.3">
      <c r="B477" s="30">
        <v>42480</v>
      </c>
      <c r="C477" s="6" t="str">
        <f t="shared" si="35"/>
        <v>Wednesday</v>
      </c>
      <c r="D477" s="6" t="str">
        <f t="shared" si="36"/>
        <v>April</v>
      </c>
      <c r="E477" s="6" t="str">
        <f t="shared" si="37"/>
        <v>2016</v>
      </c>
      <c r="F477" s="6">
        <f t="shared" si="38"/>
        <v>17</v>
      </c>
      <c r="G477" s="6" t="str">
        <f>VLOOKUP(B:B, _holidays!A:C, 2, FALSE)</f>
        <v>Y</v>
      </c>
      <c r="H477" s="6" t="str">
        <f>VLOOKUP(B:B, _holidays!A:C, 3, FALSE)</f>
        <v>N</v>
      </c>
      <c r="I477" s="6">
        <v>15.3</v>
      </c>
      <c r="J477" s="6">
        <v>28</v>
      </c>
      <c r="K477" s="6">
        <v>14</v>
      </c>
      <c r="L477" s="6">
        <v>0</v>
      </c>
      <c r="M477" s="10">
        <v>125204.785</v>
      </c>
      <c r="N477" s="8">
        <v>40.053662299999999</v>
      </c>
      <c r="O477" s="8">
        <f t="shared" si="39"/>
        <v>5014910.1767341057</v>
      </c>
    </row>
    <row r="478" spans="2:15" x14ac:dyDescent="0.3">
      <c r="B478" s="30">
        <v>42481</v>
      </c>
      <c r="C478" s="6" t="str">
        <f t="shared" si="35"/>
        <v>Thursday</v>
      </c>
      <c r="D478" s="6" t="str">
        <f t="shared" si="36"/>
        <v>April</v>
      </c>
      <c r="E478" s="6" t="str">
        <f t="shared" si="37"/>
        <v>2016</v>
      </c>
      <c r="F478" s="6">
        <f t="shared" si="38"/>
        <v>17</v>
      </c>
      <c r="G478" s="6" t="str">
        <f>VLOOKUP(B:B, _holidays!A:C, 2, FALSE)</f>
        <v>Y</v>
      </c>
      <c r="H478" s="6" t="str">
        <f>VLOOKUP(B:B, _holidays!A:C, 3, FALSE)</f>
        <v>N</v>
      </c>
      <c r="I478" s="6">
        <v>17.100000000000001</v>
      </c>
      <c r="J478" s="6">
        <v>24.2</v>
      </c>
      <c r="K478" s="6">
        <v>5.6</v>
      </c>
      <c r="L478" s="6">
        <v>0.4</v>
      </c>
      <c r="M478" s="10">
        <v>125514.14</v>
      </c>
      <c r="N478" s="8">
        <v>55.740468579999998</v>
      </c>
      <c r="O478" s="8">
        <f t="shared" si="39"/>
        <v>6996216.9770157207</v>
      </c>
    </row>
    <row r="479" spans="2:15" x14ac:dyDescent="0.3">
      <c r="B479" s="30">
        <v>42482</v>
      </c>
      <c r="C479" s="6" t="str">
        <f t="shared" si="35"/>
        <v>Friday</v>
      </c>
      <c r="D479" s="6" t="str">
        <f t="shared" si="36"/>
        <v>April</v>
      </c>
      <c r="E479" s="6" t="str">
        <f t="shared" si="37"/>
        <v>2016</v>
      </c>
      <c r="F479" s="6">
        <f t="shared" si="38"/>
        <v>17</v>
      </c>
      <c r="G479" s="6" t="str">
        <f>VLOOKUP(B:B, _holidays!A:C, 2, FALSE)</f>
        <v>Y</v>
      </c>
      <c r="H479" s="6" t="str">
        <f>VLOOKUP(B:B, _holidays!A:C, 3, FALSE)</f>
        <v>N</v>
      </c>
      <c r="I479" s="6">
        <v>14.6</v>
      </c>
      <c r="J479" s="6">
        <v>16.7</v>
      </c>
      <c r="K479" s="6">
        <v>7.9</v>
      </c>
      <c r="L479" s="6">
        <v>21.6</v>
      </c>
      <c r="M479" s="10">
        <v>120124.30499999999</v>
      </c>
      <c r="N479" s="8">
        <v>52.296555179999999</v>
      </c>
      <c r="O479" s="8">
        <f t="shared" si="39"/>
        <v>6282087.3448916497</v>
      </c>
    </row>
    <row r="480" spans="2:15" x14ac:dyDescent="0.3">
      <c r="B480" s="30">
        <v>42483</v>
      </c>
      <c r="C480" s="6" t="str">
        <f t="shared" si="35"/>
        <v>Saturday</v>
      </c>
      <c r="D480" s="6" t="str">
        <f t="shared" si="36"/>
        <v>April</v>
      </c>
      <c r="E480" s="6" t="str">
        <f t="shared" si="37"/>
        <v>2016</v>
      </c>
      <c r="F480" s="6">
        <f t="shared" si="38"/>
        <v>17</v>
      </c>
      <c r="G480" s="6" t="str">
        <f>VLOOKUP(B:B, _holidays!A:C, 2, FALSE)</f>
        <v>Y</v>
      </c>
      <c r="H480" s="6" t="str">
        <f>VLOOKUP(B:B, _holidays!A:C, 3, FALSE)</f>
        <v>N</v>
      </c>
      <c r="I480" s="6">
        <v>12.3</v>
      </c>
      <c r="J480" s="6">
        <v>18.600000000000001</v>
      </c>
      <c r="K480" s="6">
        <v>8.5</v>
      </c>
      <c r="L480" s="6">
        <v>0</v>
      </c>
      <c r="M480" s="10">
        <v>108773.745</v>
      </c>
      <c r="N480" s="8">
        <v>36.734526199999998</v>
      </c>
      <c r="O480" s="8">
        <f t="shared" si="39"/>
        <v>3995751.9855746184</v>
      </c>
    </row>
    <row r="481" spans="2:15" x14ac:dyDescent="0.3">
      <c r="B481" s="30">
        <v>42484</v>
      </c>
      <c r="C481" s="6" t="str">
        <f t="shared" si="35"/>
        <v>Sunday</v>
      </c>
      <c r="D481" s="6" t="str">
        <f t="shared" si="36"/>
        <v>April</v>
      </c>
      <c r="E481" s="6" t="str">
        <f t="shared" si="37"/>
        <v>2016</v>
      </c>
      <c r="F481" s="6">
        <f t="shared" si="38"/>
        <v>18</v>
      </c>
      <c r="G481" s="6" t="str">
        <f>VLOOKUP(B:B, _holidays!A:C, 2, FALSE)</f>
        <v>Y</v>
      </c>
      <c r="H481" s="6" t="str">
        <f>VLOOKUP(B:B, _holidays!A:C, 3, FALSE)</f>
        <v>N</v>
      </c>
      <c r="I481" s="6">
        <v>9.1</v>
      </c>
      <c r="J481" s="6">
        <v>20</v>
      </c>
      <c r="K481" s="6">
        <v>14.8</v>
      </c>
      <c r="L481" s="6">
        <v>0</v>
      </c>
      <c r="M481" s="10">
        <v>105642.28</v>
      </c>
      <c r="N481" s="8">
        <v>30.68045485</v>
      </c>
      <c r="O481" s="8">
        <f t="shared" si="39"/>
        <v>3241153.2017910578</v>
      </c>
    </row>
    <row r="482" spans="2:15" x14ac:dyDescent="0.3">
      <c r="B482" s="30">
        <v>42485</v>
      </c>
      <c r="C482" s="6" t="str">
        <f t="shared" si="35"/>
        <v>Monday</v>
      </c>
      <c r="D482" s="6" t="str">
        <f t="shared" si="36"/>
        <v>April</v>
      </c>
      <c r="E482" s="6" t="str">
        <f t="shared" si="37"/>
        <v>2016</v>
      </c>
      <c r="F482" s="6">
        <f t="shared" si="38"/>
        <v>18</v>
      </c>
      <c r="G482" s="6" t="str">
        <f>VLOOKUP(B:B, _holidays!A:C, 2, FALSE)</f>
        <v>Y</v>
      </c>
      <c r="H482" s="6" t="str">
        <f>VLOOKUP(B:B, _holidays!A:C, 3, FALSE)</f>
        <v>Y</v>
      </c>
      <c r="I482" s="6">
        <v>9.9</v>
      </c>
      <c r="J482" s="6">
        <v>25</v>
      </c>
      <c r="K482" s="6">
        <v>14.8</v>
      </c>
      <c r="L482" s="6">
        <v>0</v>
      </c>
      <c r="M482" s="10">
        <v>104072.435</v>
      </c>
      <c r="N482" s="8">
        <v>39.087861220000001</v>
      </c>
      <c r="O482" s="8">
        <f t="shared" si="39"/>
        <v>4067968.8961074706</v>
      </c>
    </row>
    <row r="483" spans="2:15" x14ac:dyDescent="0.3">
      <c r="B483" s="30">
        <v>42486</v>
      </c>
      <c r="C483" s="6" t="str">
        <f t="shared" si="35"/>
        <v>Tuesday</v>
      </c>
      <c r="D483" s="6" t="str">
        <f t="shared" si="36"/>
        <v>April</v>
      </c>
      <c r="E483" s="6" t="str">
        <f t="shared" si="37"/>
        <v>2016</v>
      </c>
      <c r="F483" s="6">
        <f t="shared" si="38"/>
        <v>18</v>
      </c>
      <c r="G483" s="6" t="str">
        <f>VLOOKUP(B:B, _holidays!A:C, 2, FALSE)</f>
        <v>Y</v>
      </c>
      <c r="H483" s="6" t="str">
        <f>VLOOKUP(B:B, _holidays!A:C, 3, FALSE)</f>
        <v>N</v>
      </c>
      <c r="I483" s="6">
        <v>11.3</v>
      </c>
      <c r="J483" s="6">
        <v>25.6</v>
      </c>
      <c r="K483" s="6">
        <v>14.6</v>
      </c>
      <c r="L483" s="6">
        <v>0</v>
      </c>
      <c r="M483" s="10">
        <v>117437.66499999999</v>
      </c>
      <c r="N483" s="8">
        <v>56.436415140000001</v>
      </c>
      <c r="O483" s="8">
        <f t="shared" si="39"/>
        <v>6627760.8150122482</v>
      </c>
    </row>
    <row r="484" spans="2:15" x14ac:dyDescent="0.3">
      <c r="B484" s="30">
        <v>42487</v>
      </c>
      <c r="C484" s="6" t="str">
        <f t="shared" si="35"/>
        <v>Wednesday</v>
      </c>
      <c r="D484" s="6" t="str">
        <f t="shared" si="36"/>
        <v>April</v>
      </c>
      <c r="E484" s="6" t="str">
        <f t="shared" si="37"/>
        <v>2016</v>
      </c>
      <c r="F484" s="6">
        <f t="shared" si="38"/>
        <v>18</v>
      </c>
      <c r="G484" s="6" t="str">
        <f>VLOOKUP(B:B, _holidays!A:C, 2, FALSE)</f>
        <v>Y</v>
      </c>
      <c r="H484" s="6" t="str">
        <f>VLOOKUP(B:B, _holidays!A:C, 3, FALSE)</f>
        <v>N</v>
      </c>
      <c r="I484" s="6">
        <v>13</v>
      </c>
      <c r="J484" s="6">
        <v>25.4</v>
      </c>
      <c r="K484" s="6">
        <v>13.5</v>
      </c>
      <c r="L484" s="6">
        <v>0</v>
      </c>
      <c r="M484" s="10">
        <v>118531.5</v>
      </c>
      <c r="N484" s="8">
        <v>19.411138099999999</v>
      </c>
      <c r="O484" s="8">
        <f t="shared" si="39"/>
        <v>2300831.3157001496</v>
      </c>
    </row>
    <row r="485" spans="2:15" x14ac:dyDescent="0.3">
      <c r="B485" s="30">
        <v>42488</v>
      </c>
      <c r="C485" s="6" t="str">
        <f t="shared" si="35"/>
        <v>Thursday</v>
      </c>
      <c r="D485" s="6" t="str">
        <f t="shared" si="36"/>
        <v>April</v>
      </c>
      <c r="E485" s="6" t="str">
        <f t="shared" si="37"/>
        <v>2016</v>
      </c>
      <c r="F485" s="6">
        <f t="shared" si="38"/>
        <v>18</v>
      </c>
      <c r="G485" s="6" t="str">
        <f>VLOOKUP(B:B, _holidays!A:C, 2, FALSE)</f>
        <v>Y</v>
      </c>
      <c r="H485" s="6" t="str">
        <f>VLOOKUP(B:B, _holidays!A:C, 3, FALSE)</f>
        <v>N</v>
      </c>
      <c r="I485" s="6">
        <v>19.8</v>
      </c>
      <c r="J485" s="6">
        <v>24.9</v>
      </c>
      <c r="K485" s="6">
        <v>5.3</v>
      </c>
      <c r="L485" s="6">
        <v>0</v>
      </c>
      <c r="M485" s="10">
        <v>126847.02</v>
      </c>
      <c r="N485" s="8">
        <v>60.581978929999998</v>
      </c>
      <c r="O485" s="8">
        <f t="shared" si="39"/>
        <v>7684643.4929732885</v>
      </c>
    </row>
    <row r="486" spans="2:15" x14ac:dyDescent="0.3">
      <c r="B486" s="30">
        <v>42489</v>
      </c>
      <c r="C486" s="6" t="str">
        <f t="shared" si="35"/>
        <v>Friday</v>
      </c>
      <c r="D486" s="6" t="str">
        <f t="shared" si="36"/>
        <v>April</v>
      </c>
      <c r="E486" s="6" t="str">
        <f t="shared" si="37"/>
        <v>2016</v>
      </c>
      <c r="F486" s="6">
        <f t="shared" si="38"/>
        <v>18</v>
      </c>
      <c r="G486" s="6" t="str">
        <f>VLOOKUP(B:B, _holidays!A:C, 2, FALSE)</f>
        <v>Y</v>
      </c>
      <c r="H486" s="6" t="str">
        <f>VLOOKUP(B:B, _holidays!A:C, 3, FALSE)</f>
        <v>N</v>
      </c>
      <c r="I486" s="6">
        <v>16.899999999999999</v>
      </c>
      <c r="J486" s="6">
        <v>20.6</v>
      </c>
      <c r="K486" s="6">
        <v>3.7</v>
      </c>
      <c r="L486" s="6">
        <v>0.4</v>
      </c>
      <c r="M486" s="10">
        <v>122054.13</v>
      </c>
      <c r="N486" s="8">
        <v>51.748341770000003</v>
      </c>
      <c r="O486" s="8">
        <f t="shared" si="39"/>
        <v>6316098.8336800104</v>
      </c>
    </row>
    <row r="487" spans="2:15" x14ac:dyDescent="0.3">
      <c r="B487" s="30">
        <v>42490</v>
      </c>
      <c r="C487" s="6" t="str">
        <f t="shared" si="35"/>
        <v>Saturday</v>
      </c>
      <c r="D487" s="6" t="str">
        <f t="shared" si="36"/>
        <v>April</v>
      </c>
      <c r="E487" s="6" t="str">
        <f t="shared" si="37"/>
        <v>2016</v>
      </c>
      <c r="F487" s="6">
        <f t="shared" si="38"/>
        <v>18</v>
      </c>
      <c r="G487" s="6" t="str">
        <f>VLOOKUP(B:B, _holidays!A:C, 2, FALSE)</f>
        <v>Y</v>
      </c>
      <c r="H487" s="6" t="str">
        <f>VLOOKUP(B:B, _holidays!A:C, 3, FALSE)</f>
        <v>N</v>
      </c>
      <c r="I487" s="6">
        <v>16.399999999999999</v>
      </c>
      <c r="J487" s="6">
        <v>24.1</v>
      </c>
      <c r="K487" s="6">
        <v>12.7</v>
      </c>
      <c r="L487" s="6">
        <v>6.2</v>
      </c>
      <c r="M487" s="10">
        <v>103505.19500000001</v>
      </c>
      <c r="N487" s="8">
        <v>27.107906180000001</v>
      </c>
      <c r="O487" s="8">
        <f t="shared" si="39"/>
        <v>2805809.1152026053</v>
      </c>
    </row>
    <row r="488" spans="2:15" x14ac:dyDescent="0.3">
      <c r="B488" s="30">
        <v>42491</v>
      </c>
      <c r="C488" s="6" t="str">
        <f t="shared" si="35"/>
        <v>Sunday</v>
      </c>
      <c r="D488" s="6" t="str">
        <f t="shared" si="36"/>
        <v>May</v>
      </c>
      <c r="E488" s="6" t="str">
        <f t="shared" si="37"/>
        <v>2016</v>
      </c>
      <c r="F488" s="6">
        <f t="shared" si="38"/>
        <v>19</v>
      </c>
      <c r="G488" s="6" t="str">
        <f>VLOOKUP(B:B, _holidays!A:C, 2, FALSE)</f>
        <v>Y</v>
      </c>
      <c r="H488" s="6" t="str">
        <f>VLOOKUP(B:B, _holidays!A:C, 3, FALSE)</f>
        <v>N</v>
      </c>
      <c r="I488" s="6">
        <v>14.4</v>
      </c>
      <c r="J488" s="6">
        <v>17</v>
      </c>
      <c r="K488" s="6">
        <v>9</v>
      </c>
      <c r="L488" s="6">
        <v>9.8000000000000007</v>
      </c>
      <c r="M488" s="10">
        <v>98873.535000000003</v>
      </c>
      <c r="N488" s="8">
        <v>31.87421762</v>
      </c>
      <c r="O488" s="8">
        <f t="shared" si="39"/>
        <v>3151516.571448687</v>
      </c>
    </row>
    <row r="489" spans="2:15" x14ac:dyDescent="0.3">
      <c r="B489" s="30">
        <v>42492</v>
      </c>
      <c r="C489" s="6" t="str">
        <f t="shared" si="35"/>
        <v>Monday</v>
      </c>
      <c r="D489" s="6" t="str">
        <f t="shared" si="36"/>
        <v>May</v>
      </c>
      <c r="E489" s="6" t="str">
        <f t="shared" si="37"/>
        <v>2016</v>
      </c>
      <c r="F489" s="6">
        <f t="shared" si="38"/>
        <v>19</v>
      </c>
      <c r="G489" s="6" t="str">
        <f>VLOOKUP(B:B, _holidays!A:C, 2, FALSE)</f>
        <v>Y</v>
      </c>
      <c r="H489" s="6" t="str">
        <f>VLOOKUP(B:B, _holidays!A:C, 3, FALSE)</f>
        <v>N</v>
      </c>
      <c r="I489" s="6">
        <v>9</v>
      </c>
      <c r="J489" s="6">
        <v>18.399999999999999</v>
      </c>
      <c r="K489" s="6">
        <v>12.3</v>
      </c>
      <c r="L489" s="6">
        <v>0.4</v>
      </c>
      <c r="M489" s="10">
        <v>116969.63</v>
      </c>
      <c r="N489" s="8">
        <v>37.348517579999999</v>
      </c>
      <c r="O489" s="8">
        <f t="shared" si="39"/>
        <v>4368642.2823810959</v>
      </c>
    </row>
    <row r="490" spans="2:15" x14ac:dyDescent="0.3">
      <c r="B490" s="30">
        <v>42493</v>
      </c>
      <c r="C490" s="6" t="str">
        <f t="shared" si="35"/>
        <v>Tuesday</v>
      </c>
      <c r="D490" s="6" t="str">
        <f t="shared" si="36"/>
        <v>May</v>
      </c>
      <c r="E490" s="6" t="str">
        <f t="shared" si="37"/>
        <v>2016</v>
      </c>
      <c r="F490" s="6">
        <f t="shared" si="38"/>
        <v>19</v>
      </c>
      <c r="G490" s="6" t="str">
        <f>VLOOKUP(B:B, _holidays!A:C, 2, FALSE)</f>
        <v>Y</v>
      </c>
      <c r="H490" s="6" t="str">
        <f>VLOOKUP(B:B, _holidays!A:C, 3, FALSE)</f>
        <v>N</v>
      </c>
      <c r="I490" s="6">
        <v>12.3</v>
      </c>
      <c r="J490" s="6">
        <v>20.100000000000001</v>
      </c>
      <c r="K490" s="6">
        <v>8.8000000000000007</v>
      </c>
      <c r="L490" s="6">
        <v>0</v>
      </c>
      <c r="M490" s="10">
        <v>119014.44500000001</v>
      </c>
      <c r="N490" s="8">
        <v>22.24291908</v>
      </c>
      <c r="O490" s="8">
        <f t="shared" si="39"/>
        <v>2647228.6694861106</v>
      </c>
    </row>
    <row r="491" spans="2:15" x14ac:dyDescent="0.3">
      <c r="B491" s="30">
        <v>42494</v>
      </c>
      <c r="C491" s="6" t="str">
        <f t="shared" si="35"/>
        <v>Wednesday</v>
      </c>
      <c r="D491" s="6" t="str">
        <f t="shared" si="36"/>
        <v>May</v>
      </c>
      <c r="E491" s="6" t="str">
        <f t="shared" si="37"/>
        <v>2016</v>
      </c>
      <c r="F491" s="6">
        <f t="shared" si="38"/>
        <v>19</v>
      </c>
      <c r="G491" s="6" t="str">
        <f>VLOOKUP(B:B, _holidays!A:C, 2, FALSE)</f>
        <v>Y</v>
      </c>
      <c r="H491" s="6" t="str">
        <f>VLOOKUP(B:B, _holidays!A:C, 3, FALSE)</f>
        <v>N</v>
      </c>
      <c r="I491" s="6">
        <v>9.8000000000000007</v>
      </c>
      <c r="J491" s="6">
        <v>18.2</v>
      </c>
      <c r="K491" s="6">
        <v>11.8</v>
      </c>
      <c r="L491" s="6">
        <v>0.2</v>
      </c>
      <c r="M491" s="10">
        <v>124525.185</v>
      </c>
      <c r="N491" s="8">
        <v>47.753842599999999</v>
      </c>
      <c r="O491" s="8">
        <f t="shared" si="39"/>
        <v>5946556.0842258809</v>
      </c>
    </row>
    <row r="492" spans="2:15" x14ac:dyDescent="0.3">
      <c r="B492" s="30">
        <v>42495</v>
      </c>
      <c r="C492" s="6" t="str">
        <f t="shared" si="35"/>
        <v>Thursday</v>
      </c>
      <c r="D492" s="6" t="str">
        <f t="shared" si="36"/>
        <v>May</v>
      </c>
      <c r="E492" s="6" t="str">
        <f t="shared" si="37"/>
        <v>2016</v>
      </c>
      <c r="F492" s="6">
        <f t="shared" si="38"/>
        <v>19</v>
      </c>
      <c r="G492" s="6" t="str">
        <f>VLOOKUP(B:B, _holidays!A:C, 2, FALSE)</f>
        <v>Y</v>
      </c>
      <c r="H492" s="6" t="str">
        <f>VLOOKUP(B:B, _holidays!A:C, 3, FALSE)</f>
        <v>N</v>
      </c>
      <c r="I492" s="6">
        <v>12.6</v>
      </c>
      <c r="J492" s="6">
        <v>20.5</v>
      </c>
      <c r="K492" s="6">
        <v>12.3</v>
      </c>
      <c r="L492" s="6">
        <v>0</v>
      </c>
      <c r="M492" s="10">
        <v>118192.05499999999</v>
      </c>
      <c r="N492" s="8">
        <v>27.232252970000001</v>
      </c>
      <c r="O492" s="8">
        <f t="shared" si="39"/>
        <v>3218635.9408041532</v>
      </c>
    </row>
    <row r="493" spans="2:15" x14ac:dyDescent="0.3">
      <c r="B493" s="30">
        <v>42496</v>
      </c>
      <c r="C493" s="6" t="str">
        <f t="shared" si="35"/>
        <v>Friday</v>
      </c>
      <c r="D493" s="6" t="str">
        <f t="shared" si="36"/>
        <v>May</v>
      </c>
      <c r="E493" s="6" t="str">
        <f t="shared" si="37"/>
        <v>2016</v>
      </c>
      <c r="F493" s="6">
        <f t="shared" si="38"/>
        <v>19</v>
      </c>
      <c r="G493" s="6" t="str">
        <f>VLOOKUP(B:B, _holidays!A:C, 2, FALSE)</f>
        <v>Y</v>
      </c>
      <c r="H493" s="6" t="str">
        <f>VLOOKUP(B:B, _holidays!A:C, 3, FALSE)</f>
        <v>N</v>
      </c>
      <c r="I493" s="6">
        <v>15.9</v>
      </c>
      <c r="J493" s="6">
        <v>24.7</v>
      </c>
      <c r="K493" s="6">
        <v>13.2</v>
      </c>
      <c r="L493" s="6">
        <v>0</v>
      </c>
      <c r="M493" s="10">
        <v>120421.32</v>
      </c>
      <c r="N493" s="8">
        <v>64.317056579999999</v>
      </c>
      <c r="O493" s="8">
        <f t="shared" si="39"/>
        <v>7745144.8518782863</v>
      </c>
    </row>
    <row r="494" spans="2:15" x14ac:dyDescent="0.3">
      <c r="B494" s="30">
        <v>42497</v>
      </c>
      <c r="C494" s="6" t="str">
        <f t="shared" si="35"/>
        <v>Saturday</v>
      </c>
      <c r="D494" s="6" t="str">
        <f t="shared" si="36"/>
        <v>May</v>
      </c>
      <c r="E494" s="6" t="str">
        <f t="shared" si="37"/>
        <v>2016</v>
      </c>
      <c r="F494" s="6">
        <f t="shared" si="38"/>
        <v>19</v>
      </c>
      <c r="G494" s="6" t="str">
        <f>VLOOKUP(B:B, _holidays!A:C, 2, FALSE)</f>
        <v>Y</v>
      </c>
      <c r="H494" s="6" t="str">
        <f>VLOOKUP(B:B, _holidays!A:C, 3, FALSE)</f>
        <v>N</v>
      </c>
      <c r="I494" s="6">
        <v>11.4</v>
      </c>
      <c r="J494" s="6">
        <v>25.7</v>
      </c>
      <c r="K494" s="6">
        <v>12.6</v>
      </c>
      <c r="L494" s="6">
        <v>0</v>
      </c>
      <c r="M494" s="10">
        <v>106052.64</v>
      </c>
      <c r="N494" s="8">
        <v>46.627024280000001</v>
      </c>
      <c r="O494" s="8">
        <f t="shared" si="39"/>
        <v>4944919.0202380996</v>
      </c>
    </row>
    <row r="495" spans="2:15" x14ac:dyDescent="0.3">
      <c r="B495" s="30">
        <v>42498</v>
      </c>
      <c r="C495" s="6" t="str">
        <f t="shared" si="35"/>
        <v>Sunday</v>
      </c>
      <c r="D495" s="6" t="str">
        <f t="shared" si="36"/>
        <v>May</v>
      </c>
      <c r="E495" s="6" t="str">
        <f t="shared" si="37"/>
        <v>2016</v>
      </c>
      <c r="F495" s="6">
        <f t="shared" si="38"/>
        <v>20</v>
      </c>
      <c r="G495" s="6" t="str">
        <f>VLOOKUP(B:B, _holidays!A:C, 2, FALSE)</f>
        <v>Y</v>
      </c>
      <c r="H495" s="6" t="str">
        <f>VLOOKUP(B:B, _holidays!A:C, 3, FALSE)</f>
        <v>N</v>
      </c>
      <c r="I495" s="6">
        <v>15.5</v>
      </c>
      <c r="J495" s="6">
        <v>20.399999999999999</v>
      </c>
      <c r="K495" s="6">
        <v>3.5</v>
      </c>
      <c r="L495" s="6">
        <v>5.4</v>
      </c>
      <c r="M495" s="10">
        <v>103487.28</v>
      </c>
      <c r="N495" s="8">
        <v>59.14011232</v>
      </c>
      <c r="O495" s="8">
        <f t="shared" si="39"/>
        <v>6120249.3628912894</v>
      </c>
    </row>
    <row r="496" spans="2:15" x14ac:dyDescent="0.3">
      <c r="B496" s="30">
        <v>42499</v>
      </c>
      <c r="C496" s="6" t="str">
        <f t="shared" si="35"/>
        <v>Monday</v>
      </c>
      <c r="D496" s="6" t="str">
        <f t="shared" si="36"/>
        <v>May</v>
      </c>
      <c r="E496" s="6" t="str">
        <f t="shared" si="37"/>
        <v>2016</v>
      </c>
      <c r="F496" s="6">
        <f t="shared" si="38"/>
        <v>20</v>
      </c>
      <c r="G496" s="6" t="str">
        <f>VLOOKUP(B:B, _holidays!A:C, 2, FALSE)</f>
        <v>Y</v>
      </c>
      <c r="H496" s="6" t="str">
        <f>VLOOKUP(B:B, _holidays!A:C, 3, FALSE)</f>
        <v>N</v>
      </c>
      <c r="I496" s="6">
        <v>15.4</v>
      </c>
      <c r="J496" s="6">
        <v>22.2</v>
      </c>
      <c r="K496" s="6">
        <v>6.7</v>
      </c>
      <c r="L496" s="6">
        <v>0.8</v>
      </c>
      <c r="M496" s="10">
        <v>119781.13499999999</v>
      </c>
      <c r="N496" s="8">
        <v>100.8140427</v>
      </c>
      <c r="O496" s="8">
        <f t="shared" si="39"/>
        <v>12075620.458544465</v>
      </c>
    </row>
    <row r="497" spans="2:15" x14ac:dyDescent="0.3">
      <c r="B497" s="30">
        <v>42500</v>
      </c>
      <c r="C497" s="6" t="str">
        <f t="shared" si="35"/>
        <v>Tuesday</v>
      </c>
      <c r="D497" s="6" t="str">
        <f t="shared" si="36"/>
        <v>May</v>
      </c>
      <c r="E497" s="6" t="str">
        <f t="shared" si="37"/>
        <v>2016</v>
      </c>
      <c r="F497" s="6">
        <f t="shared" si="38"/>
        <v>20</v>
      </c>
      <c r="G497" s="6" t="str">
        <f>VLOOKUP(B:B, _holidays!A:C, 2, FALSE)</f>
        <v>Y</v>
      </c>
      <c r="H497" s="6" t="str">
        <f>VLOOKUP(B:B, _holidays!A:C, 3, FALSE)</f>
        <v>N</v>
      </c>
      <c r="I497" s="6">
        <v>13.7</v>
      </c>
      <c r="J497" s="6">
        <v>17.2</v>
      </c>
      <c r="K497" s="6">
        <v>7.6</v>
      </c>
      <c r="L497" s="6">
        <v>12</v>
      </c>
      <c r="M497" s="10">
        <v>119611.88</v>
      </c>
      <c r="N497" s="8">
        <v>36.980106599999999</v>
      </c>
      <c r="O497" s="8">
        <f t="shared" si="39"/>
        <v>4423260.0730264084</v>
      </c>
    </row>
    <row r="498" spans="2:15" x14ac:dyDescent="0.3">
      <c r="B498" s="30">
        <v>42501</v>
      </c>
      <c r="C498" s="6" t="str">
        <f t="shared" si="35"/>
        <v>Wednesday</v>
      </c>
      <c r="D498" s="6" t="str">
        <f t="shared" si="36"/>
        <v>May</v>
      </c>
      <c r="E498" s="6" t="str">
        <f t="shared" si="37"/>
        <v>2016</v>
      </c>
      <c r="F498" s="6">
        <f t="shared" si="38"/>
        <v>20</v>
      </c>
      <c r="G498" s="6" t="str">
        <f>VLOOKUP(B:B, _holidays!A:C, 2, FALSE)</f>
        <v>Y</v>
      </c>
      <c r="H498" s="6" t="str">
        <f>VLOOKUP(B:B, _holidays!A:C, 3, FALSE)</f>
        <v>N</v>
      </c>
      <c r="I498" s="6">
        <v>12.2</v>
      </c>
      <c r="J498" s="6">
        <v>17.399999999999999</v>
      </c>
      <c r="K498" s="6">
        <v>6.3</v>
      </c>
      <c r="L498" s="6">
        <v>0.2</v>
      </c>
      <c r="M498" s="10">
        <v>123616.28</v>
      </c>
      <c r="N498" s="8">
        <v>59.849881660000001</v>
      </c>
      <c r="O498" s="8">
        <f t="shared" si="39"/>
        <v>7398419.7292494252</v>
      </c>
    </row>
    <row r="499" spans="2:15" x14ac:dyDescent="0.3">
      <c r="B499" s="30">
        <v>42502</v>
      </c>
      <c r="C499" s="6" t="str">
        <f t="shared" si="35"/>
        <v>Thursday</v>
      </c>
      <c r="D499" s="6" t="str">
        <f t="shared" si="36"/>
        <v>May</v>
      </c>
      <c r="E499" s="6" t="str">
        <f t="shared" si="37"/>
        <v>2016</v>
      </c>
      <c r="F499" s="6">
        <f t="shared" si="38"/>
        <v>20</v>
      </c>
      <c r="G499" s="6" t="str">
        <f>VLOOKUP(B:B, _holidays!A:C, 2, FALSE)</f>
        <v>Y</v>
      </c>
      <c r="H499" s="6" t="str">
        <f>VLOOKUP(B:B, _holidays!A:C, 3, FALSE)</f>
        <v>N</v>
      </c>
      <c r="I499" s="6">
        <v>14.1</v>
      </c>
      <c r="J499" s="6">
        <v>21.4</v>
      </c>
      <c r="K499" s="6">
        <v>6.1</v>
      </c>
      <c r="L499" s="6">
        <v>0.2</v>
      </c>
      <c r="M499" s="10">
        <v>120693.53</v>
      </c>
      <c r="N499" s="8">
        <v>53.796096839999997</v>
      </c>
      <c r="O499" s="8">
        <f t="shared" si="39"/>
        <v>6492840.8278414449</v>
      </c>
    </row>
    <row r="500" spans="2:15" x14ac:dyDescent="0.3">
      <c r="B500" s="30">
        <v>42503</v>
      </c>
      <c r="C500" s="6" t="str">
        <f t="shared" si="35"/>
        <v>Friday</v>
      </c>
      <c r="D500" s="6" t="str">
        <f t="shared" si="36"/>
        <v>May</v>
      </c>
      <c r="E500" s="6" t="str">
        <f t="shared" si="37"/>
        <v>2016</v>
      </c>
      <c r="F500" s="6">
        <f t="shared" si="38"/>
        <v>20</v>
      </c>
      <c r="G500" s="6" t="str">
        <f>VLOOKUP(B:B, _holidays!A:C, 2, FALSE)</f>
        <v>Y</v>
      </c>
      <c r="H500" s="6" t="str">
        <f>VLOOKUP(B:B, _holidays!A:C, 3, FALSE)</f>
        <v>N</v>
      </c>
      <c r="I500" s="6">
        <v>15.9</v>
      </c>
      <c r="J500" s="6">
        <v>21.6</v>
      </c>
      <c r="K500" s="6">
        <v>9.9</v>
      </c>
      <c r="L500" s="6">
        <v>0</v>
      </c>
      <c r="M500" s="10">
        <v>118800.07</v>
      </c>
      <c r="N500" s="8">
        <v>52.36555156</v>
      </c>
      <c r="O500" s="8">
        <f t="shared" si="39"/>
        <v>6221031.19091661</v>
      </c>
    </row>
    <row r="501" spans="2:15" x14ac:dyDescent="0.3">
      <c r="B501" s="30">
        <v>42504</v>
      </c>
      <c r="C501" s="6" t="str">
        <f t="shared" si="35"/>
        <v>Saturday</v>
      </c>
      <c r="D501" s="6" t="str">
        <f t="shared" si="36"/>
        <v>May</v>
      </c>
      <c r="E501" s="6" t="str">
        <f t="shared" si="37"/>
        <v>2016</v>
      </c>
      <c r="F501" s="6">
        <f t="shared" si="38"/>
        <v>20</v>
      </c>
      <c r="G501" s="6" t="str">
        <f>VLOOKUP(B:B, _holidays!A:C, 2, FALSE)</f>
        <v>Y</v>
      </c>
      <c r="H501" s="6" t="str">
        <f>VLOOKUP(B:B, _holidays!A:C, 3, FALSE)</f>
        <v>N</v>
      </c>
      <c r="I501" s="6">
        <v>14.5</v>
      </c>
      <c r="J501" s="6">
        <v>21.7</v>
      </c>
      <c r="K501" s="6">
        <v>12.6</v>
      </c>
      <c r="L501" s="6">
        <v>0</v>
      </c>
      <c r="M501" s="10">
        <v>101945.995</v>
      </c>
      <c r="N501" s="8">
        <v>28.278767370000001</v>
      </c>
      <c r="O501" s="8">
        <f t="shared" si="39"/>
        <v>2882907.0769081833</v>
      </c>
    </row>
    <row r="502" spans="2:15" x14ac:dyDescent="0.3">
      <c r="B502" s="30">
        <v>42505</v>
      </c>
      <c r="C502" s="6" t="str">
        <f t="shared" si="35"/>
        <v>Sunday</v>
      </c>
      <c r="D502" s="6" t="str">
        <f t="shared" si="36"/>
        <v>May</v>
      </c>
      <c r="E502" s="6" t="str">
        <f t="shared" si="37"/>
        <v>2016</v>
      </c>
      <c r="F502" s="6">
        <f t="shared" si="38"/>
        <v>21</v>
      </c>
      <c r="G502" s="6" t="str">
        <f>VLOOKUP(B:B, _holidays!A:C, 2, FALSE)</f>
        <v>Y</v>
      </c>
      <c r="H502" s="6" t="str">
        <f>VLOOKUP(B:B, _holidays!A:C, 3, FALSE)</f>
        <v>N</v>
      </c>
      <c r="I502" s="6">
        <v>15</v>
      </c>
      <c r="J502" s="6">
        <v>22</v>
      </c>
      <c r="K502" s="6">
        <v>6.7</v>
      </c>
      <c r="L502" s="6">
        <v>0</v>
      </c>
      <c r="M502" s="10">
        <v>99697.62</v>
      </c>
      <c r="N502" s="8">
        <v>37.076541059999997</v>
      </c>
      <c r="O502" s="8">
        <f t="shared" si="39"/>
        <v>3696442.9015142769</v>
      </c>
    </row>
    <row r="503" spans="2:15" x14ac:dyDescent="0.3">
      <c r="B503" s="30">
        <v>42506</v>
      </c>
      <c r="C503" s="6" t="str">
        <f t="shared" si="35"/>
        <v>Monday</v>
      </c>
      <c r="D503" s="6" t="str">
        <f t="shared" si="36"/>
        <v>May</v>
      </c>
      <c r="E503" s="6" t="str">
        <f t="shared" si="37"/>
        <v>2016</v>
      </c>
      <c r="F503" s="6">
        <f t="shared" si="38"/>
        <v>21</v>
      </c>
      <c r="G503" s="6" t="str">
        <f>VLOOKUP(B:B, _holidays!A:C, 2, FALSE)</f>
        <v>Y</v>
      </c>
      <c r="H503" s="6" t="str">
        <f>VLOOKUP(B:B, _holidays!A:C, 3, FALSE)</f>
        <v>N</v>
      </c>
      <c r="I503" s="6">
        <v>7.7</v>
      </c>
      <c r="J503" s="6">
        <v>19.600000000000001</v>
      </c>
      <c r="K503" s="6">
        <v>8.9</v>
      </c>
      <c r="L503" s="6">
        <v>0</v>
      </c>
      <c r="M503" s="10">
        <v>121182.69500000001</v>
      </c>
      <c r="N503" s="8">
        <v>41.916763160000002</v>
      </c>
      <c r="O503" s="8">
        <f t="shared" si="39"/>
        <v>5079586.3254055167</v>
      </c>
    </row>
    <row r="504" spans="2:15" x14ac:dyDescent="0.3">
      <c r="B504" s="30">
        <v>42507</v>
      </c>
      <c r="C504" s="6" t="str">
        <f t="shared" si="35"/>
        <v>Tuesday</v>
      </c>
      <c r="D504" s="6" t="str">
        <f t="shared" si="36"/>
        <v>May</v>
      </c>
      <c r="E504" s="6" t="str">
        <f t="shared" si="37"/>
        <v>2016</v>
      </c>
      <c r="F504" s="6">
        <f t="shared" si="38"/>
        <v>21</v>
      </c>
      <c r="G504" s="6" t="str">
        <f>VLOOKUP(B:B, _holidays!A:C, 2, FALSE)</f>
        <v>Y</v>
      </c>
      <c r="H504" s="6" t="str">
        <f>VLOOKUP(B:B, _holidays!A:C, 3, FALSE)</f>
        <v>N</v>
      </c>
      <c r="I504" s="6">
        <v>11.4</v>
      </c>
      <c r="J504" s="6">
        <v>17.100000000000001</v>
      </c>
      <c r="K504" s="6">
        <v>5.4</v>
      </c>
      <c r="L504" s="6">
        <v>0.2</v>
      </c>
      <c r="M504" s="10">
        <v>124209.405</v>
      </c>
      <c r="N504" s="8">
        <v>68.333326549999995</v>
      </c>
      <c r="O504" s="8">
        <f t="shared" si="39"/>
        <v>8487641.8324462026</v>
      </c>
    </row>
    <row r="505" spans="2:15" x14ac:dyDescent="0.3">
      <c r="B505" s="30">
        <v>42508</v>
      </c>
      <c r="C505" s="6" t="str">
        <f t="shared" si="35"/>
        <v>Wednesday</v>
      </c>
      <c r="D505" s="6" t="str">
        <f t="shared" si="36"/>
        <v>May</v>
      </c>
      <c r="E505" s="6" t="str">
        <f t="shared" si="37"/>
        <v>2016</v>
      </c>
      <c r="F505" s="6">
        <f t="shared" si="38"/>
        <v>21</v>
      </c>
      <c r="G505" s="6" t="str">
        <f>VLOOKUP(B:B, _holidays!A:C, 2, FALSE)</f>
        <v>Y</v>
      </c>
      <c r="H505" s="6" t="str">
        <f>VLOOKUP(B:B, _holidays!A:C, 3, FALSE)</f>
        <v>N</v>
      </c>
      <c r="I505" s="6">
        <v>13</v>
      </c>
      <c r="J505" s="6">
        <v>19.3</v>
      </c>
      <c r="K505" s="6">
        <v>7.2</v>
      </c>
      <c r="L505" s="6">
        <v>0</v>
      </c>
      <c r="M505" s="10">
        <v>124352.215</v>
      </c>
      <c r="N505" s="8">
        <v>70.588827640000005</v>
      </c>
      <c r="O505" s="8">
        <f t="shared" si="39"/>
        <v>8777877.0712872222</v>
      </c>
    </row>
    <row r="506" spans="2:15" x14ac:dyDescent="0.3">
      <c r="B506" s="30">
        <v>42509</v>
      </c>
      <c r="C506" s="6" t="str">
        <f t="shared" si="35"/>
        <v>Thursday</v>
      </c>
      <c r="D506" s="6" t="str">
        <f t="shared" si="36"/>
        <v>May</v>
      </c>
      <c r="E506" s="6" t="str">
        <f t="shared" si="37"/>
        <v>2016</v>
      </c>
      <c r="F506" s="6">
        <f t="shared" si="38"/>
        <v>21</v>
      </c>
      <c r="G506" s="6" t="str">
        <f>VLOOKUP(B:B, _holidays!A:C, 2, FALSE)</f>
        <v>Y</v>
      </c>
      <c r="H506" s="6" t="str">
        <f>VLOOKUP(B:B, _holidays!A:C, 3, FALSE)</f>
        <v>N</v>
      </c>
      <c r="I506" s="6">
        <v>14.6</v>
      </c>
      <c r="J506" s="6">
        <v>18.399999999999999</v>
      </c>
      <c r="K506" s="6">
        <v>2.2000000000000002</v>
      </c>
      <c r="L506" s="6">
        <v>0</v>
      </c>
      <c r="M506" s="10">
        <v>124392.29</v>
      </c>
      <c r="N506" s="8">
        <v>44.40335829</v>
      </c>
      <c r="O506" s="8">
        <f t="shared" si="39"/>
        <v>5523435.4213835839</v>
      </c>
    </row>
    <row r="507" spans="2:15" x14ac:dyDescent="0.3">
      <c r="B507" s="30">
        <v>42510</v>
      </c>
      <c r="C507" s="6" t="str">
        <f t="shared" si="35"/>
        <v>Friday</v>
      </c>
      <c r="D507" s="6" t="str">
        <f t="shared" si="36"/>
        <v>May</v>
      </c>
      <c r="E507" s="6" t="str">
        <f t="shared" si="37"/>
        <v>2016</v>
      </c>
      <c r="F507" s="6">
        <f t="shared" si="38"/>
        <v>21</v>
      </c>
      <c r="G507" s="6" t="str">
        <f>VLOOKUP(B:B, _holidays!A:C, 2, FALSE)</f>
        <v>Y</v>
      </c>
      <c r="H507" s="6" t="str">
        <f>VLOOKUP(B:B, _holidays!A:C, 3, FALSE)</f>
        <v>N</v>
      </c>
      <c r="I507" s="6">
        <v>11.6</v>
      </c>
      <c r="J507" s="6">
        <v>17.399999999999999</v>
      </c>
      <c r="K507" s="6">
        <v>8.3000000000000007</v>
      </c>
      <c r="L507" s="6">
        <v>1.8</v>
      </c>
      <c r="M507" s="10">
        <v>127705.84</v>
      </c>
      <c r="N507" s="8">
        <v>79.795907400000004</v>
      </c>
      <c r="O507" s="8">
        <f t="shared" si="39"/>
        <v>10190403.383079216</v>
      </c>
    </row>
    <row r="508" spans="2:15" x14ac:dyDescent="0.3">
      <c r="B508" s="30">
        <v>42511</v>
      </c>
      <c r="C508" s="6" t="str">
        <f t="shared" si="35"/>
        <v>Saturday</v>
      </c>
      <c r="D508" s="6" t="str">
        <f t="shared" si="36"/>
        <v>May</v>
      </c>
      <c r="E508" s="6" t="str">
        <f t="shared" si="37"/>
        <v>2016</v>
      </c>
      <c r="F508" s="6">
        <f t="shared" si="38"/>
        <v>21</v>
      </c>
      <c r="G508" s="6" t="str">
        <f>VLOOKUP(B:B, _holidays!A:C, 2, FALSE)</f>
        <v>Y</v>
      </c>
      <c r="H508" s="6" t="str">
        <f>VLOOKUP(B:B, _holidays!A:C, 3, FALSE)</f>
        <v>N</v>
      </c>
      <c r="I508" s="6">
        <v>8.1</v>
      </c>
      <c r="J508" s="6">
        <v>18.5</v>
      </c>
      <c r="K508" s="6">
        <v>8.9</v>
      </c>
      <c r="L508" s="6">
        <v>0</v>
      </c>
      <c r="M508" s="10">
        <v>112336.78</v>
      </c>
      <c r="N508" s="8">
        <v>45.745271420000002</v>
      </c>
      <c r="O508" s="8">
        <f t="shared" si="39"/>
        <v>5138876.4915488278</v>
      </c>
    </row>
    <row r="509" spans="2:15" x14ac:dyDescent="0.3">
      <c r="B509" s="30">
        <v>42512</v>
      </c>
      <c r="C509" s="6" t="str">
        <f t="shared" si="35"/>
        <v>Sunday</v>
      </c>
      <c r="D509" s="6" t="str">
        <f t="shared" si="36"/>
        <v>May</v>
      </c>
      <c r="E509" s="6" t="str">
        <f t="shared" si="37"/>
        <v>2016</v>
      </c>
      <c r="F509" s="6">
        <f t="shared" si="38"/>
        <v>22</v>
      </c>
      <c r="G509" s="6" t="str">
        <f>VLOOKUP(B:B, _holidays!A:C, 2, FALSE)</f>
        <v>Y</v>
      </c>
      <c r="H509" s="6" t="str">
        <f>VLOOKUP(B:B, _holidays!A:C, 3, FALSE)</f>
        <v>N</v>
      </c>
      <c r="I509" s="6">
        <v>9.1999999999999993</v>
      </c>
      <c r="J509" s="6">
        <v>22.2</v>
      </c>
      <c r="K509" s="6">
        <v>8.5</v>
      </c>
      <c r="L509" s="6">
        <v>0</v>
      </c>
      <c r="M509" s="10">
        <v>101618.98</v>
      </c>
      <c r="N509" s="8">
        <v>24.192652460000001</v>
      </c>
      <c r="O509" s="8">
        <f t="shared" si="39"/>
        <v>2458432.6664796909</v>
      </c>
    </row>
    <row r="510" spans="2:15" x14ac:dyDescent="0.3">
      <c r="B510" s="30">
        <v>42513</v>
      </c>
      <c r="C510" s="6" t="str">
        <f t="shared" si="35"/>
        <v>Monday</v>
      </c>
      <c r="D510" s="6" t="str">
        <f t="shared" si="36"/>
        <v>May</v>
      </c>
      <c r="E510" s="6" t="str">
        <f t="shared" si="37"/>
        <v>2016</v>
      </c>
      <c r="F510" s="6">
        <f t="shared" si="38"/>
        <v>22</v>
      </c>
      <c r="G510" s="6" t="str">
        <f>VLOOKUP(B:B, _holidays!A:C, 2, FALSE)</f>
        <v>Y</v>
      </c>
      <c r="H510" s="6" t="str">
        <f>VLOOKUP(B:B, _holidays!A:C, 3, FALSE)</f>
        <v>N</v>
      </c>
      <c r="I510" s="6">
        <v>12.8</v>
      </c>
      <c r="J510" s="6">
        <v>17.2</v>
      </c>
      <c r="K510" s="6">
        <v>7.1</v>
      </c>
      <c r="L510" s="6">
        <v>2.2000000000000002</v>
      </c>
      <c r="M510" s="10">
        <v>121424.42</v>
      </c>
      <c r="N510" s="8">
        <v>10.80151908</v>
      </c>
      <c r="O510" s="8">
        <f t="shared" si="39"/>
        <v>1311568.1894079335</v>
      </c>
    </row>
    <row r="511" spans="2:15" x14ac:dyDescent="0.3">
      <c r="B511" s="30">
        <v>42514</v>
      </c>
      <c r="C511" s="6" t="str">
        <f t="shared" si="35"/>
        <v>Tuesday</v>
      </c>
      <c r="D511" s="6" t="str">
        <f t="shared" si="36"/>
        <v>May</v>
      </c>
      <c r="E511" s="6" t="str">
        <f t="shared" si="37"/>
        <v>2016</v>
      </c>
      <c r="F511" s="6">
        <f t="shared" si="38"/>
        <v>22</v>
      </c>
      <c r="G511" s="6" t="str">
        <f>VLOOKUP(B:B, _holidays!A:C, 2, FALSE)</f>
        <v>Y</v>
      </c>
      <c r="H511" s="6" t="str">
        <f>VLOOKUP(B:B, _holidays!A:C, 3, FALSE)</f>
        <v>N</v>
      </c>
      <c r="I511" s="6">
        <v>10.7</v>
      </c>
      <c r="J511" s="6">
        <v>15.8</v>
      </c>
      <c r="K511" s="6">
        <v>7.3</v>
      </c>
      <c r="L511" s="6">
        <v>1.8</v>
      </c>
      <c r="M511" s="10">
        <v>131916.405</v>
      </c>
      <c r="N511" s="8">
        <v>45.213847149999999</v>
      </c>
      <c r="O511" s="8">
        <f t="shared" si="39"/>
        <v>5964448.1722474955</v>
      </c>
    </row>
    <row r="512" spans="2:15" x14ac:dyDescent="0.3">
      <c r="B512" s="30">
        <v>42515</v>
      </c>
      <c r="C512" s="6" t="str">
        <f t="shared" si="35"/>
        <v>Wednesday</v>
      </c>
      <c r="D512" s="6" t="str">
        <f t="shared" si="36"/>
        <v>May</v>
      </c>
      <c r="E512" s="6" t="str">
        <f t="shared" si="37"/>
        <v>2016</v>
      </c>
      <c r="F512" s="6">
        <f t="shared" si="38"/>
        <v>22</v>
      </c>
      <c r="G512" s="6" t="str">
        <f>VLOOKUP(B:B, _holidays!A:C, 2, FALSE)</f>
        <v>Y</v>
      </c>
      <c r="H512" s="6" t="str">
        <f>VLOOKUP(B:B, _holidays!A:C, 3, FALSE)</f>
        <v>N</v>
      </c>
      <c r="I512" s="6">
        <v>7.6</v>
      </c>
      <c r="J512" s="6">
        <v>15.6</v>
      </c>
      <c r="K512" s="6">
        <v>4.9000000000000004</v>
      </c>
      <c r="L512" s="6">
        <v>0</v>
      </c>
      <c r="M512" s="10">
        <v>132170.04999999999</v>
      </c>
      <c r="N512" s="8">
        <v>66.258534830000002</v>
      </c>
      <c r="O512" s="8">
        <f t="shared" si="39"/>
        <v>8757393.8614078406</v>
      </c>
    </row>
    <row r="513" spans="2:15" x14ac:dyDescent="0.3">
      <c r="B513" s="30">
        <v>42516</v>
      </c>
      <c r="C513" s="6" t="str">
        <f t="shared" si="35"/>
        <v>Thursday</v>
      </c>
      <c r="D513" s="6" t="str">
        <f t="shared" si="36"/>
        <v>May</v>
      </c>
      <c r="E513" s="6" t="str">
        <f t="shared" si="37"/>
        <v>2016</v>
      </c>
      <c r="F513" s="6">
        <f t="shared" si="38"/>
        <v>22</v>
      </c>
      <c r="G513" s="6" t="str">
        <f>VLOOKUP(B:B, _holidays!A:C, 2, FALSE)</f>
        <v>Y</v>
      </c>
      <c r="H513" s="6" t="str">
        <f>VLOOKUP(B:B, _holidays!A:C, 3, FALSE)</f>
        <v>N</v>
      </c>
      <c r="I513" s="6">
        <v>10.3</v>
      </c>
      <c r="J513" s="6">
        <v>12.5</v>
      </c>
      <c r="K513" s="6">
        <v>3.1</v>
      </c>
      <c r="L513" s="6">
        <v>12.4</v>
      </c>
      <c r="M513" s="10">
        <v>137080.875</v>
      </c>
      <c r="N513" s="8">
        <v>99.424833129999996</v>
      </c>
      <c r="O513" s="8">
        <f t="shared" si="39"/>
        <v>13629243.122189388</v>
      </c>
    </row>
    <row r="514" spans="2:15" x14ac:dyDescent="0.3">
      <c r="B514" s="30">
        <v>42517</v>
      </c>
      <c r="C514" s="6" t="str">
        <f t="shared" ref="C514:C577" si="40">TEXT(B514,"dddd")</f>
        <v>Friday</v>
      </c>
      <c r="D514" s="6" t="str">
        <f t="shared" ref="D514:D577" si="41">TEXT(B514,"mmmm")</f>
        <v>May</v>
      </c>
      <c r="E514" s="6" t="str">
        <f t="shared" ref="E514:E577" si="42">TEXT(B514,"yyyy")</f>
        <v>2016</v>
      </c>
      <c r="F514" s="6">
        <f t="shared" ref="F514:F577" si="43">WEEKNUM(B514,1)</f>
        <v>22</v>
      </c>
      <c r="G514" s="6" t="str">
        <f>VLOOKUP(B:B, _holidays!A:C, 2, FALSE)</f>
        <v>Y</v>
      </c>
      <c r="H514" s="6" t="str">
        <f>VLOOKUP(B:B, _holidays!A:C, 3, FALSE)</f>
        <v>N</v>
      </c>
      <c r="I514" s="6">
        <v>9.1999999999999993</v>
      </c>
      <c r="J514" s="6">
        <v>14.4</v>
      </c>
      <c r="K514" s="6">
        <v>8</v>
      </c>
      <c r="L514" s="6">
        <v>4.8</v>
      </c>
      <c r="M514" s="10">
        <v>134317.62</v>
      </c>
      <c r="N514" s="8">
        <v>68.193428539999999</v>
      </c>
      <c r="O514" s="8">
        <f t="shared" ref="O514:O577" si="44">M514*N514</f>
        <v>9159579.0211328752</v>
      </c>
    </row>
    <row r="515" spans="2:15" x14ac:dyDescent="0.3">
      <c r="B515" s="30">
        <v>42518</v>
      </c>
      <c r="C515" s="6" t="str">
        <f t="shared" si="40"/>
        <v>Saturday</v>
      </c>
      <c r="D515" s="6" t="str">
        <f t="shared" si="41"/>
        <v>May</v>
      </c>
      <c r="E515" s="6" t="str">
        <f t="shared" si="42"/>
        <v>2016</v>
      </c>
      <c r="F515" s="6">
        <f t="shared" si="43"/>
        <v>22</v>
      </c>
      <c r="G515" s="6" t="str">
        <f>VLOOKUP(B:B, _holidays!A:C, 2, FALSE)</f>
        <v>Y</v>
      </c>
      <c r="H515" s="6" t="str">
        <f>VLOOKUP(B:B, _holidays!A:C, 3, FALSE)</f>
        <v>N</v>
      </c>
      <c r="I515" s="6">
        <v>5.7</v>
      </c>
      <c r="J515" s="6">
        <v>13.2</v>
      </c>
      <c r="K515" s="6">
        <v>6.2</v>
      </c>
      <c r="L515" s="6">
        <v>0.6</v>
      </c>
      <c r="M515" s="10">
        <v>119938.795</v>
      </c>
      <c r="N515" s="8">
        <v>81.990134580000003</v>
      </c>
      <c r="O515" s="8">
        <f t="shared" si="44"/>
        <v>9833797.9434130322</v>
      </c>
    </row>
    <row r="516" spans="2:15" x14ac:dyDescent="0.3">
      <c r="B516" s="30">
        <v>42519</v>
      </c>
      <c r="C516" s="6" t="str">
        <f t="shared" si="40"/>
        <v>Sunday</v>
      </c>
      <c r="D516" s="6" t="str">
        <f t="shared" si="41"/>
        <v>May</v>
      </c>
      <c r="E516" s="6" t="str">
        <f t="shared" si="42"/>
        <v>2016</v>
      </c>
      <c r="F516" s="6">
        <f t="shared" si="43"/>
        <v>23</v>
      </c>
      <c r="G516" s="6" t="str">
        <f>VLOOKUP(B:B, _holidays!A:C, 2, FALSE)</f>
        <v>Y</v>
      </c>
      <c r="H516" s="6" t="str">
        <f>VLOOKUP(B:B, _holidays!A:C, 3, FALSE)</f>
        <v>N</v>
      </c>
      <c r="I516" s="6">
        <v>8.6999999999999993</v>
      </c>
      <c r="J516" s="6">
        <v>13.9</v>
      </c>
      <c r="K516" s="6">
        <v>6.5</v>
      </c>
      <c r="L516" s="6">
        <v>4.2</v>
      </c>
      <c r="M516" s="10">
        <v>118751.965</v>
      </c>
      <c r="N516" s="8">
        <v>68.715474040000004</v>
      </c>
      <c r="O516" s="8">
        <f t="shared" si="44"/>
        <v>8160097.5681564892</v>
      </c>
    </row>
    <row r="517" spans="2:15" x14ac:dyDescent="0.3">
      <c r="B517" s="30">
        <v>42520</v>
      </c>
      <c r="C517" s="6" t="str">
        <f t="shared" si="40"/>
        <v>Monday</v>
      </c>
      <c r="D517" s="6" t="str">
        <f t="shared" si="41"/>
        <v>May</v>
      </c>
      <c r="E517" s="6" t="str">
        <f t="shared" si="42"/>
        <v>2016</v>
      </c>
      <c r="F517" s="6">
        <f t="shared" si="43"/>
        <v>23</v>
      </c>
      <c r="G517" s="6" t="str">
        <f>VLOOKUP(B:B, _holidays!A:C, 2, FALSE)</f>
        <v>Y</v>
      </c>
      <c r="H517" s="6" t="str">
        <f>VLOOKUP(B:B, _holidays!A:C, 3, FALSE)</f>
        <v>N</v>
      </c>
      <c r="I517" s="6">
        <v>7.2</v>
      </c>
      <c r="J517" s="6">
        <v>15.4</v>
      </c>
      <c r="K517" s="6">
        <v>9.5</v>
      </c>
      <c r="L517" s="6">
        <v>0</v>
      </c>
      <c r="M517" s="10">
        <v>134983.95499999999</v>
      </c>
      <c r="N517" s="8">
        <v>115.7846736</v>
      </c>
      <c r="O517" s="8">
        <f t="shared" si="44"/>
        <v>15629073.170912087</v>
      </c>
    </row>
    <row r="518" spans="2:15" x14ac:dyDescent="0.3">
      <c r="B518" s="30">
        <v>42521</v>
      </c>
      <c r="C518" s="6" t="str">
        <f t="shared" si="40"/>
        <v>Tuesday</v>
      </c>
      <c r="D518" s="6" t="str">
        <f t="shared" si="41"/>
        <v>May</v>
      </c>
      <c r="E518" s="6" t="str">
        <f t="shared" si="42"/>
        <v>2016</v>
      </c>
      <c r="F518" s="6">
        <f t="shared" si="43"/>
        <v>23</v>
      </c>
      <c r="G518" s="6" t="str">
        <f>VLOOKUP(B:B, _holidays!A:C, 2, FALSE)</f>
        <v>Y</v>
      </c>
      <c r="H518" s="6" t="str">
        <f>VLOOKUP(B:B, _holidays!A:C, 3, FALSE)</f>
        <v>N</v>
      </c>
      <c r="I518" s="6">
        <v>3.6</v>
      </c>
      <c r="J518" s="6">
        <v>17.399999999999999</v>
      </c>
      <c r="K518" s="6">
        <v>9.5</v>
      </c>
      <c r="L518" s="6">
        <v>0</v>
      </c>
      <c r="M518" s="10">
        <v>140402.15</v>
      </c>
      <c r="N518" s="8">
        <v>156.46472259999999</v>
      </c>
      <c r="O518" s="8">
        <f t="shared" si="44"/>
        <v>21967983.452193588</v>
      </c>
    </row>
    <row r="519" spans="2:15" x14ac:dyDescent="0.3">
      <c r="B519" s="30">
        <v>42522</v>
      </c>
      <c r="C519" s="6" t="str">
        <f t="shared" si="40"/>
        <v>Wednesday</v>
      </c>
      <c r="D519" s="6" t="str">
        <f t="shared" si="41"/>
        <v>June</v>
      </c>
      <c r="E519" s="6" t="str">
        <f t="shared" si="42"/>
        <v>2016</v>
      </c>
      <c r="F519" s="6">
        <f t="shared" si="43"/>
        <v>23</v>
      </c>
      <c r="G519" s="6" t="str">
        <f>VLOOKUP(B:B, _holidays!A:C, 2, FALSE)</f>
        <v>Y</v>
      </c>
      <c r="H519" s="6" t="str">
        <f>VLOOKUP(B:B, _holidays!A:C, 3, FALSE)</f>
        <v>N</v>
      </c>
      <c r="I519" s="6">
        <v>4.8</v>
      </c>
      <c r="J519" s="6">
        <v>17</v>
      </c>
      <c r="K519" s="6">
        <v>8.1999999999999993</v>
      </c>
      <c r="L519" s="6">
        <v>0</v>
      </c>
      <c r="M519" s="10">
        <v>141195.03</v>
      </c>
      <c r="N519" s="8">
        <v>168.85275920000001</v>
      </c>
      <c r="O519" s="8">
        <f t="shared" si="44"/>
        <v>23841170.400826778</v>
      </c>
    </row>
    <row r="520" spans="2:15" x14ac:dyDescent="0.3">
      <c r="B520" s="30">
        <v>42523</v>
      </c>
      <c r="C520" s="6" t="str">
        <f t="shared" si="40"/>
        <v>Thursday</v>
      </c>
      <c r="D520" s="6" t="str">
        <f t="shared" si="41"/>
        <v>June</v>
      </c>
      <c r="E520" s="6" t="str">
        <f t="shared" si="42"/>
        <v>2016</v>
      </c>
      <c r="F520" s="6">
        <f t="shared" si="43"/>
        <v>23</v>
      </c>
      <c r="G520" s="6" t="str">
        <f>VLOOKUP(B:B, _holidays!A:C, 2, FALSE)</f>
        <v>Y</v>
      </c>
      <c r="H520" s="6" t="str">
        <f>VLOOKUP(B:B, _holidays!A:C, 3, FALSE)</f>
        <v>N</v>
      </c>
      <c r="I520" s="6">
        <v>4.8</v>
      </c>
      <c r="J520" s="6">
        <v>12.8</v>
      </c>
      <c r="K520" s="6">
        <v>9.1999999999999993</v>
      </c>
      <c r="L520" s="6">
        <v>0</v>
      </c>
      <c r="M520" s="10">
        <v>141292.56</v>
      </c>
      <c r="N520" s="8">
        <v>180.9103503</v>
      </c>
      <c r="O520" s="8">
        <f t="shared" si="44"/>
        <v>25561286.524383768</v>
      </c>
    </row>
    <row r="521" spans="2:15" x14ac:dyDescent="0.3">
      <c r="B521" s="30">
        <v>42524</v>
      </c>
      <c r="C521" s="6" t="str">
        <f t="shared" si="40"/>
        <v>Friday</v>
      </c>
      <c r="D521" s="6" t="str">
        <f t="shared" si="41"/>
        <v>June</v>
      </c>
      <c r="E521" s="6" t="str">
        <f t="shared" si="42"/>
        <v>2016</v>
      </c>
      <c r="F521" s="6">
        <f t="shared" si="43"/>
        <v>23</v>
      </c>
      <c r="G521" s="6" t="str">
        <f>VLOOKUP(B:B, _holidays!A:C, 2, FALSE)</f>
        <v>Y</v>
      </c>
      <c r="H521" s="6" t="str">
        <f>VLOOKUP(B:B, _holidays!A:C, 3, FALSE)</f>
        <v>N</v>
      </c>
      <c r="I521" s="6">
        <v>6.8</v>
      </c>
      <c r="J521" s="6">
        <v>14.1</v>
      </c>
      <c r="K521" s="6">
        <v>8.5</v>
      </c>
      <c r="L521" s="6">
        <v>0</v>
      </c>
      <c r="M521" s="10">
        <v>137717.255</v>
      </c>
      <c r="N521" s="8">
        <v>175.85462989999999</v>
      </c>
      <c r="O521" s="8">
        <f t="shared" si="44"/>
        <v>24218216.908868924</v>
      </c>
    </row>
    <row r="522" spans="2:15" x14ac:dyDescent="0.3">
      <c r="B522" s="30">
        <v>42525</v>
      </c>
      <c r="C522" s="6" t="str">
        <f t="shared" si="40"/>
        <v>Saturday</v>
      </c>
      <c r="D522" s="6" t="str">
        <f t="shared" si="41"/>
        <v>June</v>
      </c>
      <c r="E522" s="6" t="str">
        <f t="shared" si="42"/>
        <v>2016</v>
      </c>
      <c r="F522" s="6">
        <f t="shared" si="43"/>
        <v>23</v>
      </c>
      <c r="G522" s="6" t="str">
        <f>VLOOKUP(B:B, _holidays!A:C, 2, FALSE)</f>
        <v>Y</v>
      </c>
      <c r="H522" s="6" t="str">
        <f>VLOOKUP(B:B, _holidays!A:C, 3, FALSE)</f>
        <v>N</v>
      </c>
      <c r="I522" s="6">
        <v>9.8000000000000007</v>
      </c>
      <c r="J522" s="6">
        <v>13.4</v>
      </c>
      <c r="K522" s="6">
        <v>3.7</v>
      </c>
      <c r="L522" s="6">
        <v>6.2</v>
      </c>
      <c r="M522" s="10">
        <v>122764.33</v>
      </c>
      <c r="N522" s="8">
        <v>126.74997190000001</v>
      </c>
      <c r="O522" s="8">
        <f t="shared" si="44"/>
        <v>15560375.377822328</v>
      </c>
    </row>
    <row r="523" spans="2:15" x14ac:dyDescent="0.3">
      <c r="B523" s="30">
        <v>42526</v>
      </c>
      <c r="C523" s="6" t="str">
        <f t="shared" si="40"/>
        <v>Sunday</v>
      </c>
      <c r="D523" s="6" t="str">
        <f t="shared" si="41"/>
        <v>June</v>
      </c>
      <c r="E523" s="6" t="str">
        <f t="shared" si="42"/>
        <v>2016</v>
      </c>
      <c r="F523" s="6">
        <f t="shared" si="43"/>
        <v>24</v>
      </c>
      <c r="G523" s="6" t="str">
        <f>VLOOKUP(B:B, _holidays!A:C, 2, FALSE)</f>
        <v>Y</v>
      </c>
      <c r="H523" s="6" t="str">
        <f>VLOOKUP(B:B, _holidays!A:C, 3, FALSE)</f>
        <v>N</v>
      </c>
      <c r="I523" s="6">
        <v>10.5</v>
      </c>
      <c r="J523" s="6">
        <v>14.1</v>
      </c>
      <c r="K523" s="6">
        <v>3.3</v>
      </c>
      <c r="L523" s="6">
        <v>3.4</v>
      </c>
      <c r="M523" s="10">
        <v>116052.80499999999</v>
      </c>
      <c r="N523" s="8">
        <v>122.7887776</v>
      </c>
      <c r="O523" s="8">
        <f t="shared" si="44"/>
        <v>14249982.063001167</v>
      </c>
    </row>
    <row r="524" spans="2:15" x14ac:dyDescent="0.3">
      <c r="B524" s="30">
        <v>42527</v>
      </c>
      <c r="C524" s="6" t="str">
        <f t="shared" si="40"/>
        <v>Monday</v>
      </c>
      <c r="D524" s="6" t="str">
        <f t="shared" si="41"/>
        <v>June</v>
      </c>
      <c r="E524" s="6" t="str">
        <f t="shared" si="42"/>
        <v>2016</v>
      </c>
      <c r="F524" s="6">
        <f t="shared" si="43"/>
        <v>24</v>
      </c>
      <c r="G524" s="6" t="str">
        <f>VLOOKUP(B:B, _holidays!A:C, 2, FALSE)</f>
        <v>Y</v>
      </c>
      <c r="H524" s="6" t="str">
        <f>VLOOKUP(B:B, _holidays!A:C, 3, FALSE)</f>
        <v>N</v>
      </c>
      <c r="I524" s="6">
        <v>8.9</v>
      </c>
      <c r="J524" s="6">
        <v>14.5</v>
      </c>
      <c r="K524" s="6">
        <v>7.1</v>
      </c>
      <c r="L524" s="6">
        <v>1.4</v>
      </c>
      <c r="M524" s="10">
        <v>134829.755</v>
      </c>
      <c r="N524" s="8">
        <v>107.44561210000001</v>
      </c>
      <c r="O524" s="8">
        <f t="shared" si="44"/>
        <v>14486865.555268036</v>
      </c>
    </row>
    <row r="525" spans="2:15" x14ac:dyDescent="0.3">
      <c r="B525" s="30">
        <v>42528</v>
      </c>
      <c r="C525" s="6" t="str">
        <f t="shared" si="40"/>
        <v>Tuesday</v>
      </c>
      <c r="D525" s="6" t="str">
        <f t="shared" si="41"/>
        <v>June</v>
      </c>
      <c r="E525" s="6" t="str">
        <f t="shared" si="42"/>
        <v>2016</v>
      </c>
      <c r="F525" s="6">
        <f t="shared" si="43"/>
        <v>24</v>
      </c>
      <c r="G525" s="6" t="str">
        <f>VLOOKUP(B:B, _holidays!A:C, 2, FALSE)</f>
        <v>Y</v>
      </c>
      <c r="H525" s="6" t="str">
        <f>VLOOKUP(B:B, _holidays!A:C, 3, FALSE)</f>
        <v>N</v>
      </c>
      <c r="I525" s="6">
        <v>10.5</v>
      </c>
      <c r="J525" s="6">
        <v>15.3</v>
      </c>
      <c r="K525" s="6">
        <v>4.7</v>
      </c>
      <c r="L525" s="6">
        <v>0</v>
      </c>
      <c r="M525" s="10">
        <v>135306.005</v>
      </c>
      <c r="N525" s="8">
        <v>88.326962910000006</v>
      </c>
      <c r="O525" s="8">
        <f t="shared" si="44"/>
        <v>11951168.485135276</v>
      </c>
    </row>
    <row r="526" spans="2:15" x14ac:dyDescent="0.3">
      <c r="B526" s="30">
        <v>42529</v>
      </c>
      <c r="C526" s="6" t="str">
        <f t="shared" si="40"/>
        <v>Wednesday</v>
      </c>
      <c r="D526" s="6" t="str">
        <f t="shared" si="41"/>
        <v>June</v>
      </c>
      <c r="E526" s="6" t="str">
        <f t="shared" si="42"/>
        <v>2016</v>
      </c>
      <c r="F526" s="6">
        <f t="shared" si="43"/>
        <v>24</v>
      </c>
      <c r="G526" s="6" t="str">
        <f>VLOOKUP(B:B, _holidays!A:C, 2, FALSE)</f>
        <v>Y</v>
      </c>
      <c r="H526" s="6" t="str">
        <f>VLOOKUP(B:B, _holidays!A:C, 3, FALSE)</f>
        <v>N</v>
      </c>
      <c r="I526" s="6">
        <v>9.6999999999999993</v>
      </c>
      <c r="J526" s="6">
        <v>14.7</v>
      </c>
      <c r="K526" s="6">
        <v>4.7</v>
      </c>
      <c r="L526" s="6">
        <v>1.2</v>
      </c>
      <c r="M526" s="10">
        <v>137305.35500000001</v>
      </c>
      <c r="N526" s="8">
        <v>91.315660199999996</v>
      </c>
      <c r="O526" s="8">
        <f t="shared" si="44"/>
        <v>12538129.140820371</v>
      </c>
    </row>
    <row r="527" spans="2:15" x14ac:dyDescent="0.3">
      <c r="B527" s="30">
        <v>42530</v>
      </c>
      <c r="C527" s="6" t="str">
        <f t="shared" si="40"/>
        <v>Thursday</v>
      </c>
      <c r="D527" s="6" t="str">
        <f t="shared" si="41"/>
        <v>June</v>
      </c>
      <c r="E527" s="6" t="str">
        <f t="shared" si="42"/>
        <v>2016</v>
      </c>
      <c r="F527" s="6">
        <f t="shared" si="43"/>
        <v>24</v>
      </c>
      <c r="G527" s="6" t="str">
        <f>VLOOKUP(B:B, _holidays!A:C, 2, FALSE)</f>
        <v>Y</v>
      </c>
      <c r="H527" s="6" t="str">
        <f>VLOOKUP(B:B, _holidays!A:C, 3, FALSE)</f>
        <v>N</v>
      </c>
      <c r="I527" s="6">
        <v>10.8</v>
      </c>
      <c r="J527" s="6">
        <v>17.5</v>
      </c>
      <c r="K527" s="6">
        <v>6</v>
      </c>
      <c r="L527" s="6">
        <v>1.4</v>
      </c>
      <c r="M527" s="10">
        <v>132859.30499999999</v>
      </c>
      <c r="N527" s="8">
        <v>50.238971939999999</v>
      </c>
      <c r="O527" s="8">
        <f t="shared" si="44"/>
        <v>6674714.8958629016</v>
      </c>
    </row>
    <row r="528" spans="2:15" x14ac:dyDescent="0.3">
      <c r="B528" s="30">
        <v>42531</v>
      </c>
      <c r="C528" s="6" t="str">
        <f t="shared" si="40"/>
        <v>Friday</v>
      </c>
      <c r="D528" s="6" t="str">
        <f t="shared" si="41"/>
        <v>June</v>
      </c>
      <c r="E528" s="6" t="str">
        <f t="shared" si="42"/>
        <v>2016</v>
      </c>
      <c r="F528" s="6">
        <f t="shared" si="43"/>
        <v>24</v>
      </c>
      <c r="G528" s="6" t="str">
        <f>VLOOKUP(B:B, _holidays!A:C, 2, FALSE)</f>
        <v>Y</v>
      </c>
      <c r="H528" s="6" t="str">
        <f>VLOOKUP(B:B, _holidays!A:C, 3, FALSE)</f>
        <v>N</v>
      </c>
      <c r="I528" s="6">
        <v>10.4</v>
      </c>
      <c r="J528" s="6">
        <v>15.8</v>
      </c>
      <c r="K528" s="6">
        <v>6.6</v>
      </c>
      <c r="L528" s="6">
        <v>0</v>
      </c>
      <c r="M528" s="10">
        <v>132209.51500000001</v>
      </c>
      <c r="N528" s="8">
        <v>47.425798780000001</v>
      </c>
      <c r="O528" s="8">
        <f t="shared" si="44"/>
        <v>6270141.8551913928</v>
      </c>
    </row>
    <row r="529" spans="2:15" x14ac:dyDescent="0.3">
      <c r="B529" s="30">
        <v>42532</v>
      </c>
      <c r="C529" s="6" t="str">
        <f t="shared" si="40"/>
        <v>Saturday</v>
      </c>
      <c r="D529" s="6" t="str">
        <f t="shared" si="41"/>
        <v>June</v>
      </c>
      <c r="E529" s="6" t="str">
        <f t="shared" si="42"/>
        <v>2016</v>
      </c>
      <c r="F529" s="6">
        <f t="shared" si="43"/>
        <v>24</v>
      </c>
      <c r="G529" s="6" t="str">
        <f>VLOOKUP(B:B, _holidays!A:C, 2, FALSE)</f>
        <v>Y</v>
      </c>
      <c r="H529" s="6" t="str">
        <f>VLOOKUP(B:B, _holidays!A:C, 3, FALSE)</f>
        <v>N</v>
      </c>
      <c r="I529" s="6">
        <v>9</v>
      </c>
      <c r="J529" s="6">
        <v>13.5</v>
      </c>
      <c r="K529" s="6">
        <v>6.5</v>
      </c>
      <c r="L529" s="6">
        <v>3</v>
      </c>
      <c r="M529" s="10">
        <v>120753.43</v>
      </c>
      <c r="N529" s="8">
        <v>55.590969579999999</v>
      </c>
      <c r="O529" s="8">
        <f t="shared" si="44"/>
        <v>6712800.2538106591</v>
      </c>
    </row>
    <row r="530" spans="2:15" x14ac:dyDescent="0.3">
      <c r="B530" s="30">
        <v>42533</v>
      </c>
      <c r="C530" s="6" t="str">
        <f t="shared" si="40"/>
        <v>Sunday</v>
      </c>
      <c r="D530" s="6" t="str">
        <f t="shared" si="41"/>
        <v>June</v>
      </c>
      <c r="E530" s="6" t="str">
        <f t="shared" si="42"/>
        <v>2016</v>
      </c>
      <c r="F530" s="6">
        <f t="shared" si="43"/>
        <v>25</v>
      </c>
      <c r="G530" s="6" t="str">
        <f>VLOOKUP(B:B, _holidays!A:C, 2, FALSE)</f>
        <v>Y</v>
      </c>
      <c r="H530" s="6" t="str">
        <f>VLOOKUP(B:B, _holidays!A:C, 3, FALSE)</f>
        <v>N</v>
      </c>
      <c r="I530" s="6">
        <v>5</v>
      </c>
      <c r="J530" s="6">
        <v>13.8</v>
      </c>
      <c r="K530" s="6">
        <v>7.3</v>
      </c>
      <c r="L530" s="6">
        <v>0.6</v>
      </c>
      <c r="M530" s="10">
        <v>122771.53</v>
      </c>
      <c r="N530" s="8">
        <v>77.215287989999993</v>
      </c>
      <c r="O530" s="8">
        <f t="shared" si="44"/>
        <v>9479839.0459229238</v>
      </c>
    </row>
    <row r="531" spans="2:15" x14ac:dyDescent="0.3">
      <c r="B531" s="30">
        <v>42534</v>
      </c>
      <c r="C531" s="6" t="str">
        <f t="shared" si="40"/>
        <v>Monday</v>
      </c>
      <c r="D531" s="6" t="str">
        <f t="shared" si="41"/>
        <v>June</v>
      </c>
      <c r="E531" s="6" t="str">
        <f t="shared" si="42"/>
        <v>2016</v>
      </c>
      <c r="F531" s="6">
        <f t="shared" si="43"/>
        <v>25</v>
      </c>
      <c r="G531" s="6" t="str">
        <f>VLOOKUP(B:B, _holidays!A:C, 2, FALSE)</f>
        <v>Y</v>
      </c>
      <c r="H531" s="6" t="str">
        <f>VLOOKUP(B:B, _holidays!A:C, 3, FALSE)</f>
        <v>Y</v>
      </c>
      <c r="I531" s="6">
        <v>3.8</v>
      </c>
      <c r="J531" s="6">
        <v>13.4</v>
      </c>
      <c r="K531" s="6">
        <v>9</v>
      </c>
      <c r="L531" s="6">
        <v>0</v>
      </c>
      <c r="M531" s="10">
        <v>122106.95</v>
      </c>
      <c r="N531" s="8">
        <v>95.064774630000002</v>
      </c>
      <c r="O531" s="8">
        <f t="shared" si="44"/>
        <v>11608069.682506679</v>
      </c>
    </row>
    <row r="532" spans="2:15" x14ac:dyDescent="0.3">
      <c r="B532" s="30">
        <v>42535</v>
      </c>
      <c r="C532" s="6" t="str">
        <f t="shared" si="40"/>
        <v>Tuesday</v>
      </c>
      <c r="D532" s="6" t="str">
        <f t="shared" si="41"/>
        <v>June</v>
      </c>
      <c r="E532" s="6" t="str">
        <f t="shared" si="42"/>
        <v>2016</v>
      </c>
      <c r="F532" s="6">
        <f t="shared" si="43"/>
        <v>25</v>
      </c>
      <c r="G532" s="6" t="str">
        <f>VLOOKUP(B:B, _holidays!A:C, 2, FALSE)</f>
        <v>Y</v>
      </c>
      <c r="H532" s="6" t="str">
        <f>VLOOKUP(B:B, _holidays!A:C, 3, FALSE)</f>
        <v>N</v>
      </c>
      <c r="I532" s="6">
        <v>8.6</v>
      </c>
      <c r="J532" s="6">
        <v>15.6</v>
      </c>
      <c r="K532" s="6">
        <v>8.3000000000000007</v>
      </c>
      <c r="L532" s="6">
        <v>0</v>
      </c>
      <c r="M532" s="10">
        <v>138466.56</v>
      </c>
      <c r="N532" s="8">
        <v>90.845109260000001</v>
      </c>
      <c r="O532" s="8">
        <f t="shared" si="44"/>
        <v>12579009.772056345</v>
      </c>
    </row>
    <row r="533" spans="2:15" x14ac:dyDescent="0.3">
      <c r="B533" s="30">
        <v>42536</v>
      </c>
      <c r="C533" s="6" t="str">
        <f t="shared" si="40"/>
        <v>Wednesday</v>
      </c>
      <c r="D533" s="6" t="str">
        <f t="shared" si="41"/>
        <v>June</v>
      </c>
      <c r="E533" s="6" t="str">
        <f t="shared" si="42"/>
        <v>2016</v>
      </c>
      <c r="F533" s="6">
        <f t="shared" si="43"/>
        <v>25</v>
      </c>
      <c r="G533" s="6" t="str">
        <f>VLOOKUP(B:B, _holidays!A:C, 2, FALSE)</f>
        <v>Y</v>
      </c>
      <c r="H533" s="6" t="str">
        <f>VLOOKUP(B:B, _holidays!A:C, 3, FALSE)</f>
        <v>N</v>
      </c>
      <c r="I533" s="6">
        <v>6</v>
      </c>
      <c r="J533" s="6">
        <v>17.899999999999999</v>
      </c>
      <c r="K533" s="6">
        <v>9.1999999999999993</v>
      </c>
      <c r="L533" s="6">
        <v>0</v>
      </c>
      <c r="M533" s="10">
        <v>140904.59</v>
      </c>
      <c r="N533" s="8">
        <v>92.416245849999996</v>
      </c>
      <c r="O533" s="8">
        <f t="shared" si="44"/>
        <v>13021873.23083345</v>
      </c>
    </row>
    <row r="534" spans="2:15" x14ac:dyDescent="0.3">
      <c r="B534" s="30">
        <v>42537</v>
      </c>
      <c r="C534" s="6" t="str">
        <f t="shared" si="40"/>
        <v>Thursday</v>
      </c>
      <c r="D534" s="6" t="str">
        <f t="shared" si="41"/>
        <v>June</v>
      </c>
      <c r="E534" s="6" t="str">
        <f t="shared" si="42"/>
        <v>2016</v>
      </c>
      <c r="F534" s="6">
        <f t="shared" si="43"/>
        <v>25</v>
      </c>
      <c r="G534" s="6" t="str">
        <f>VLOOKUP(B:B, _holidays!A:C, 2, FALSE)</f>
        <v>Y</v>
      </c>
      <c r="H534" s="6" t="str">
        <f>VLOOKUP(B:B, _holidays!A:C, 3, FALSE)</f>
        <v>N</v>
      </c>
      <c r="I534" s="6">
        <v>7.8</v>
      </c>
      <c r="J534" s="6">
        <v>14.3</v>
      </c>
      <c r="K534" s="6">
        <v>5.0999999999999996</v>
      </c>
      <c r="L534" s="6">
        <v>0</v>
      </c>
      <c r="M534" s="10">
        <v>140741.16500000001</v>
      </c>
      <c r="N534" s="8">
        <v>89.929148949999998</v>
      </c>
      <c r="O534" s="8">
        <f t="shared" si="44"/>
        <v>12656733.190681526</v>
      </c>
    </row>
    <row r="535" spans="2:15" x14ac:dyDescent="0.3">
      <c r="B535" s="30">
        <v>42538</v>
      </c>
      <c r="C535" s="6" t="str">
        <f t="shared" si="40"/>
        <v>Friday</v>
      </c>
      <c r="D535" s="6" t="str">
        <f t="shared" si="41"/>
        <v>June</v>
      </c>
      <c r="E535" s="6" t="str">
        <f t="shared" si="42"/>
        <v>2016</v>
      </c>
      <c r="F535" s="6">
        <f t="shared" si="43"/>
        <v>25</v>
      </c>
      <c r="G535" s="6" t="str">
        <f>VLOOKUP(B:B, _holidays!A:C, 2, FALSE)</f>
        <v>Y</v>
      </c>
      <c r="H535" s="6" t="str">
        <f>VLOOKUP(B:B, _holidays!A:C, 3, FALSE)</f>
        <v>N</v>
      </c>
      <c r="I535" s="6">
        <v>9.3000000000000007</v>
      </c>
      <c r="J535" s="6">
        <v>15.1</v>
      </c>
      <c r="K535" s="6">
        <v>3.5</v>
      </c>
      <c r="L535" s="6">
        <v>4.2</v>
      </c>
      <c r="M535" s="10">
        <v>138023.10999999999</v>
      </c>
      <c r="N535" s="8">
        <v>99.573674510000004</v>
      </c>
      <c r="O535" s="8">
        <f t="shared" si="44"/>
        <v>13743468.229997925</v>
      </c>
    </row>
    <row r="536" spans="2:15" x14ac:dyDescent="0.3">
      <c r="B536" s="30">
        <v>42539</v>
      </c>
      <c r="C536" s="6" t="str">
        <f t="shared" si="40"/>
        <v>Saturday</v>
      </c>
      <c r="D536" s="6" t="str">
        <f t="shared" si="41"/>
        <v>June</v>
      </c>
      <c r="E536" s="6" t="str">
        <f t="shared" si="42"/>
        <v>2016</v>
      </c>
      <c r="F536" s="6">
        <f t="shared" si="43"/>
        <v>25</v>
      </c>
      <c r="G536" s="6" t="str">
        <f>VLOOKUP(B:B, _holidays!A:C, 2, FALSE)</f>
        <v>Y</v>
      </c>
      <c r="H536" s="6" t="str">
        <f>VLOOKUP(B:B, _holidays!A:C, 3, FALSE)</f>
        <v>N</v>
      </c>
      <c r="I536" s="6">
        <v>10</v>
      </c>
      <c r="J536" s="6">
        <v>12.7</v>
      </c>
      <c r="K536" s="6">
        <v>5.3</v>
      </c>
      <c r="L536" s="6">
        <v>8.6</v>
      </c>
      <c r="M536" s="10">
        <v>123162.185</v>
      </c>
      <c r="N536" s="8">
        <v>62.934016130000003</v>
      </c>
      <c r="O536" s="8">
        <f t="shared" si="44"/>
        <v>7751090.9373960439</v>
      </c>
    </row>
    <row r="537" spans="2:15" x14ac:dyDescent="0.3">
      <c r="B537" s="30">
        <v>42540</v>
      </c>
      <c r="C537" s="6" t="str">
        <f t="shared" si="40"/>
        <v>Sunday</v>
      </c>
      <c r="D537" s="6" t="str">
        <f t="shared" si="41"/>
        <v>June</v>
      </c>
      <c r="E537" s="6" t="str">
        <f t="shared" si="42"/>
        <v>2016</v>
      </c>
      <c r="F537" s="6">
        <f t="shared" si="43"/>
        <v>26</v>
      </c>
      <c r="G537" s="6" t="str">
        <f>VLOOKUP(B:B, _holidays!A:C, 2, FALSE)</f>
        <v>Y</v>
      </c>
      <c r="H537" s="6" t="str">
        <f>VLOOKUP(B:B, _holidays!A:C, 3, FALSE)</f>
        <v>N</v>
      </c>
      <c r="I537" s="6">
        <v>7.3</v>
      </c>
      <c r="J537" s="6">
        <v>13.5</v>
      </c>
      <c r="K537" s="6">
        <v>7.2</v>
      </c>
      <c r="L537" s="6">
        <v>0.4</v>
      </c>
      <c r="M537" s="10">
        <v>119662.16499999999</v>
      </c>
      <c r="N537" s="8">
        <v>79.384821770000002</v>
      </c>
      <c r="O537" s="8">
        <f t="shared" si="44"/>
        <v>9499359.6411373317</v>
      </c>
    </row>
    <row r="538" spans="2:15" x14ac:dyDescent="0.3">
      <c r="B538" s="30">
        <v>42541</v>
      </c>
      <c r="C538" s="6" t="str">
        <f t="shared" si="40"/>
        <v>Monday</v>
      </c>
      <c r="D538" s="6" t="str">
        <f t="shared" si="41"/>
        <v>June</v>
      </c>
      <c r="E538" s="6" t="str">
        <f t="shared" si="42"/>
        <v>2016</v>
      </c>
      <c r="F538" s="6">
        <f t="shared" si="43"/>
        <v>26</v>
      </c>
      <c r="G538" s="6" t="str">
        <f>VLOOKUP(B:B, _holidays!A:C, 2, FALSE)</f>
        <v>Y</v>
      </c>
      <c r="H538" s="6" t="str">
        <f>VLOOKUP(B:B, _holidays!A:C, 3, FALSE)</f>
        <v>N</v>
      </c>
      <c r="I538" s="6">
        <v>9.1</v>
      </c>
      <c r="J538" s="6">
        <v>13.2</v>
      </c>
      <c r="K538" s="6">
        <v>3.4</v>
      </c>
      <c r="L538" s="6">
        <v>3.6</v>
      </c>
      <c r="M538" s="10">
        <v>134435.11499999999</v>
      </c>
      <c r="N538" s="8">
        <v>114.875078</v>
      </c>
      <c r="O538" s="8">
        <f t="shared" si="44"/>
        <v>15443244.321563968</v>
      </c>
    </row>
    <row r="539" spans="2:15" x14ac:dyDescent="0.3">
      <c r="B539" s="30">
        <v>42542</v>
      </c>
      <c r="C539" s="6" t="str">
        <f t="shared" si="40"/>
        <v>Tuesday</v>
      </c>
      <c r="D539" s="6" t="str">
        <f t="shared" si="41"/>
        <v>June</v>
      </c>
      <c r="E539" s="6" t="str">
        <f t="shared" si="42"/>
        <v>2016</v>
      </c>
      <c r="F539" s="6">
        <f t="shared" si="43"/>
        <v>26</v>
      </c>
      <c r="G539" s="6" t="str">
        <f>VLOOKUP(B:B, _holidays!A:C, 2, FALSE)</f>
        <v>Y</v>
      </c>
      <c r="H539" s="6" t="str">
        <f>VLOOKUP(B:B, _holidays!A:C, 3, FALSE)</f>
        <v>N</v>
      </c>
      <c r="I539" s="6">
        <v>10.4</v>
      </c>
      <c r="J539" s="6">
        <v>14.7</v>
      </c>
      <c r="K539" s="6">
        <v>7</v>
      </c>
      <c r="L539" s="6">
        <v>3.2</v>
      </c>
      <c r="M539" s="10">
        <v>137511.315</v>
      </c>
      <c r="N539" s="8">
        <v>62.154764110000002</v>
      </c>
      <c r="O539" s="8">
        <f t="shared" si="44"/>
        <v>8546983.3462809045</v>
      </c>
    </row>
    <row r="540" spans="2:15" x14ac:dyDescent="0.3">
      <c r="B540" s="30">
        <v>42543</v>
      </c>
      <c r="C540" s="6" t="str">
        <f t="shared" si="40"/>
        <v>Wednesday</v>
      </c>
      <c r="D540" s="6" t="str">
        <f t="shared" si="41"/>
        <v>June</v>
      </c>
      <c r="E540" s="6" t="str">
        <f t="shared" si="42"/>
        <v>2016</v>
      </c>
      <c r="F540" s="6">
        <f t="shared" si="43"/>
        <v>26</v>
      </c>
      <c r="G540" s="6" t="str">
        <f>VLOOKUP(B:B, _holidays!A:C, 2, FALSE)</f>
        <v>Y</v>
      </c>
      <c r="H540" s="6" t="str">
        <f>VLOOKUP(B:B, _holidays!A:C, 3, FALSE)</f>
        <v>N</v>
      </c>
      <c r="I540" s="6">
        <v>11.2</v>
      </c>
      <c r="J540" s="6">
        <v>15.4</v>
      </c>
      <c r="K540" s="6">
        <v>6.6</v>
      </c>
      <c r="L540" s="6">
        <v>0</v>
      </c>
      <c r="M540" s="10">
        <v>133813.285</v>
      </c>
      <c r="N540" s="8">
        <v>58.759038580000002</v>
      </c>
      <c r="O540" s="8">
        <f t="shared" si="44"/>
        <v>7862739.9758315356</v>
      </c>
    </row>
    <row r="541" spans="2:15" x14ac:dyDescent="0.3">
      <c r="B541" s="30">
        <v>42544</v>
      </c>
      <c r="C541" s="6" t="str">
        <f t="shared" si="40"/>
        <v>Thursday</v>
      </c>
      <c r="D541" s="6" t="str">
        <f t="shared" si="41"/>
        <v>June</v>
      </c>
      <c r="E541" s="6" t="str">
        <f t="shared" si="42"/>
        <v>2016</v>
      </c>
      <c r="F541" s="6">
        <f t="shared" si="43"/>
        <v>26</v>
      </c>
      <c r="G541" s="6" t="str">
        <f>VLOOKUP(B:B, _holidays!A:C, 2, FALSE)</f>
        <v>Y</v>
      </c>
      <c r="H541" s="6" t="str">
        <f>VLOOKUP(B:B, _holidays!A:C, 3, FALSE)</f>
        <v>N</v>
      </c>
      <c r="I541" s="6">
        <v>10.4</v>
      </c>
      <c r="J541" s="6">
        <v>14.8</v>
      </c>
      <c r="K541" s="6">
        <v>7.2</v>
      </c>
      <c r="L541" s="6">
        <v>0.6</v>
      </c>
      <c r="M541" s="10">
        <v>136740.005</v>
      </c>
      <c r="N541" s="8">
        <v>78.318980190000005</v>
      </c>
      <c r="O541" s="8">
        <f t="shared" si="44"/>
        <v>10709337.742775502</v>
      </c>
    </row>
    <row r="542" spans="2:15" x14ac:dyDescent="0.3">
      <c r="B542" s="30">
        <v>42545</v>
      </c>
      <c r="C542" s="6" t="str">
        <f t="shared" si="40"/>
        <v>Friday</v>
      </c>
      <c r="D542" s="6" t="str">
        <f t="shared" si="41"/>
        <v>June</v>
      </c>
      <c r="E542" s="6" t="str">
        <f t="shared" si="42"/>
        <v>2016</v>
      </c>
      <c r="F542" s="6">
        <f t="shared" si="43"/>
        <v>26</v>
      </c>
      <c r="G542" s="6" t="str">
        <f>VLOOKUP(B:B, _holidays!A:C, 2, FALSE)</f>
        <v>N</v>
      </c>
      <c r="H542" s="6" t="str">
        <f>VLOOKUP(B:B, _holidays!A:C, 3, FALSE)</f>
        <v>N</v>
      </c>
      <c r="I542" s="6">
        <v>6.9</v>
      </c>
      <c r="J542" s="6">
        <v>10.7</v>
      </c>
      <c r="K542" s="6">
        <v>5.8</v>
      </c>
      <c r="L542" s="6">
        <v>13.8</v>
      </c>
      <c r="M542" s="10">
        <v>144658.38</v>
      </c>
      <c r="N542" s="8">
        <v>67.938496200000003</v>
      </c>
      <c r="O542" s="8">
        <f t="shared" si="44"/>
        <v>9827872.7999281567</v>
      </c>
    </row>
    <row r="543" spans="2:15" x14ac:dyDescent="0.3">
      <c r="B543" s="30">
        <v>42546</v>
      </c>
      <c r="C543" s="6" t="str">
        <f t="shared" si="40"/>
        <v>Saturday</v>
      </c>
      <c r="D543" s="6" t="str">
        <f t="shared" si="41"/>
        <v>June</v>
      </c>
      <c r="E543" s="6" t="str">
        <f t="shared" si="42"/>
        <v>2016</v>
      </c>
      <c r="F543" s="6">
        <f t="shared" si="43"/>
        <v>26</v>
      </c>
      <c r="G543" s="6" t="str">
        <f>VLOOKUP(B:B, _holidays!A:C, 2, FALSE)</f>
        <v>N</v>
      </c>
      <c r="H543" s="6" t="str">
        <f>VLOOKUP(B:B, _holidays!A:C, 3, FALSE)</f>
        <v>N</v>
      </c>
      <c r="I543" s="6">
        <v>5.6</v>
      </c>
      <c r="J543" s="6">
        <v>12.7</v>
      </c>
      <c r="K543" s="6">
        <v>8.8000000000000007</v>
      </c>
      <c r="L543" s="6">
        <v>2</v>
      </c>
      <c r="M543" s="10">
        <v>131730.83499999999</v>
      </c>
      <c r="N543" s="8">
        <v>99.763250799999994</v>
      </c>
      <c r="O543" s="8">
        <f t="shared" si="44"/>
        <v>13141896.330198416</v>
      </c>
    </row>
    <row r="544" spans="2:15" x14ac:dyDescent="0.3">
      <c r="B544" s="30">
        <v>42547</v>
      </c>
      <c r="C544" s="6" t="str">
        <f t="shared" si="40"/>
        <v>Sunday</v>
      </c>
      <c r="D544" s="6" t="str">
        <f t="shared" si="41"/>
        <v>June</v>
      </c>
      <c r="E544" s="6" t="str">
        <f t="shared" si="42"/>
        <v>2016</v>
      </c>
      <c r="F544" s="6">
        <f t="shared" si="43"/>
        <v>27</v>
      </c>
      <c r="G544" s="6" t="str">
        <f>VLOOKUP(B:B, _holidays!A:C, 2, FALSE)</f>
        <v>N</v>
      </c>
      <c r="H544" s="6" t="str">
        <f>VLOOKUP(B:B, _holidays!A:C, 3, FALSE)</f>
        <v>N</v>
      </c>
      <c r="I544" s="6">
        <v>3</v>
      </c>
      <c r="J544" s="6">
        <v>11.1</v>
      </c>
      <c r="K544" s="6">
        <v>7.7</v>
      </c>
      <c r="L544" s="6">
        <v>0.2</v>
      </c>
      <c r="M544" s="10">
        <v>126455.935</v>
      </c>
      <c r="N544" s="8">
        <v>120.4411006</v>
      </c>
      <c r="O544" s="8">
        <f t="shared" si="44"/>
        <v>15230491.98880206</v>
      </c>
    </row>
    <row r="545" spans="2:15" x14ac:dyDescent="0.3">
      <c r="B545" s="30">
        <v>42548</v>
      </c>
      <c r="C545" s="6" t="str">
        <f t="shared" si="40"/>
        <v>Monday</v>
      </c>
      <c r="D545" s="6" t="str">
        <f t="shared" si="41"/>
        <v>June</v>
      </c>
      <c r="E545" s="6" t="str">
        <f t="shared" si="42"/>
        <v>2016</v>
      </c>
      <c r="F545" s="6">
        <f t="shared" si="43"/>
        <v>27</v>
      </c>
      <c r="G545" s="6" t="str">
        <f>VLOOKUP(B:B, _holidays!A:C, 2, FALSE)</f>
        <v>N</v>
      </c>
      <c r="H545" s="6" t="str">
        <f>VLOOKUP(B:B, _holidays!A:C, 3, FALSE)</f>
        <v>N</v>
      </c>
      <c r="I545" s="6">
        <v>4.8</v>
      </c>
      <c r="J545" s="6">
        <v>10.6</v>
      </c>
      <c r="K545" s="6">
        <v>4.7</v>
      </c>
      <c r="L545" s="6">
        <v>0.2</v>
      </c>
      <c r="M545" s="10">
        <v>148639.995</v>
      </c>
      <c r="N545" s="8">
        <v>127.3466076</v>
      </c>
      <c r="O545" s="8">
        <f t="shared" si="44"/>
        <v>18928799.116930962</v>
      </c>
    </row>
    <row r="546" spans="2:15" x14ac:dyDescent="0.3">
      <c r="B546" s="30">
        <v>42549</v>
      </c>
      <c r="C546" s="6" t="str">
        <f t="shared" si="40"/>
        <v>Tuesday</v>
      </c>
      <c r="D546" s="6" t="str">
        <f t="shared" si="41"/>
        <v>June</v>
      </c>
      <c r="E546" s="6" t="str">
        <f t="shared" si="42"/>
        <v>2016</v>
      </c>
      <c r="F546" s="6">
        <f t="shared" si="43"/>
        <v>27</v>
      </c>
      <c r="G546" s="6" t="str">
        <f>VLOOKUP(B:B, _holidays!A:C, 2, FALSE)</f>
        <v>N</v>
      </c>
      <c r="H546" s="6" t="str">
        <f>VLOOKUP(B:B, _holidays!A:C, 3, FALSE)</f>
        <v>N</v>
      </c>
      <c r="I546" s="6">
        <v>5</v>
      </c>
      <c r="J546" s="6">
        <v>17</v>
      </c>
      <c r="K546" s="6">
        <v>7.8</v>
      </c>
      <c r="L546" s="6">
        <v>0.2</v>
      </c>
      <c r="M546" s="10">
        <v>142146.31</v>
      </c>
      <c r="N546" s="8">
        <v>110.28039029999999</v>
      </c>
      <c r="O546" s="8">
        <f t="shared" si="44"/>
        <v>15675950.546504792</v>
      </c>
    </row>
    <row r="547" spans="2:15" x14ac:dyDescent="0.3">
      <c r="B547" s="30">
        <v>42550</v>
      </c>
      <c r="C547" s="6" t="str">
        <f t="shared" si="40"/>
        <v>Wednesday</v>
      </c>
      <c r="D547" s="6" t="str">
        <f t="shared" si="41"/>
        <v>June</v>
      </c>
      <c r="E547" s="6" t="str">
        <f t="shared" si="42"/>
        <v>2016</v>
      </c>
      <c r="F547" s="6">
        <f t="shared" si="43"/>
        <v>27</v>
      </c>
      <c r="G547" s="6" t="str">
        <f>VLOOKUP(B:B, _holidays!A:C, 2, FALSE)</f>
        <v>N</v>
      </c>
      <c r="H547" s="6" t="str">
        <f>VLOOKUP(B:B, _holidays!A:C, 3, FALSE)</f>
        <v>N</v>
      </c>
      <c r="I547" s="6">
        <v>8.9</v>
      </c>
      <c r="J547" s="6">
        <v>15.8</v>
      </c>
      <c r="K547" s="6">
        <v>8.9</v>
      </c>
      <c r="L547" s="6">
        <v>0.2</v>
      </c>
      <c r="M547" s="10">
        <v>136071.965</v>
      </c>
      <c r="N547" s="8">
        <v>80.125243080000004</v>
      </c>
      <c r="O547" s="8">
        <f t="shared" si="44"/>
        <v>10902799.271998253</v>
      </c>
    </row>
    <row r="548" spans="2:15" x14ac:dyDescent="0.3">
      <c r="B548" s="30">
        <v>42551</v>
      </c>
      <c r="C548" s="6" t="str">
        <f t="shared" si="40"/>
        <v>Thursday</v>
      </c>
      <c r="D548" s="6" t="str">
        <f t="shared" si="41"/>
        <v>June</v>
      </c>
      <c r="E548" s="6" t="str">
        <f t="shared" si="42"/>
        <v>2016</v>
      </c>
      <c r="F548" s="6">
        <f t="shared" si="43"/>
        <v>27</v>
      </c>
      <c r="G548" s="6" t="str">
        <f>VLOOKUP(B:B, _holidays!A:C, 2, FALSE)</f>
        <v>N</v>
      </c>
      <c r="H548" s="6" t="str">
        <f>VLOOKUP(B:B, _holidays!A:C, 3, FALSE)</f>
        <v>N</v>
      </c>
      <c r="I548" s="6">
        <v>10.3</v>
      </c>
      <c r="J548" s="6">
        <v>11.7</v>
      </c>
      <c r="K548" s="6">
        <v>5.6</v>
      </c>
      <c r="L548" s="6">
        <v>0</v>
      </c>
      <c r="M548" s="10">
        <v>141078.46</v>
      </c>
      <c r="N548" s="8">
        <v>115.1178955</v>
      </c>
      <c r="O548" s="8">
        <f t="shared" si="44"/>
        <v>16240655.41558093</v>
      </c>
    </row>
    <row r="549" spans="2:15" x14ac:dyDescent="0.3">
      <c r="B549" s="30">
        <v>42552</v>
      </c>
      <c r="C549" s="6" t="str">
        <f t="shared" si="40"/>
        <v>Friday</v>
      </c>
      <c r="D549" s="6" t="str">
        <f t="shared" si="41"/>
        <v>July</v>
      </c>
      <c r="E549" s="6" t="str">
        <f t="shared" si="42"/>
        <v>2016</v>
      </c>
      <c r="F549" s="6">
        <f t="shared" si="43"/>
        <v>27</v>
      </c>
      <c r="G549" s="6" t="str">
        <f>VLOOKUP(B:B, _holidays!A:C, 2, FALSE)</f>
        <v>N</v>
      </c>
      <c r="H549" s="6" t="str">
        <f>VLOOKUP(B:B, _holidays!A:C, 3, FALSE)</f>
        <v>N</v>
      </c>
      <c r="I549" s="6">
        <v>7.3</v>
      </c>
      <c r="J549" s="6">
        <v>14.1</v>
      </c>
      <c r="K549" s="6">
        <v>7.1</v>
      </c>
      <c r="L549" s="6">
        <v>6.4</v>
      </c>
      <c r="M549" s="10">
        <v>136676.715</v>
      </c>
      <c r="N549" s="8">
        <v>117.7120479</v>
      </c>
      <c r="O549" s="8">
        <f t="shared" si="44"/>
        <v>16088496.022894649</v>
      </c>
    </row>
    <row r="550" spans="2:15" x14ac:dyDescent="0.3">
      <c r="B550" s="30">
        <v>42553</v>
      </c>
      <c r="C550" s="6" t="str">
        <f t="shared" si="40"/>
        <v>Saturday</v>
      </c>
      <c r="D550" s="6" t="str">
        <f t="shared" si="41"/>
        <v>July</v>
      </c>
      <c r="E550" s="6" t="str">
        <f t="shared" si="42"/>
        <v>2016</v>
      </c>
      <c r="F550" s="6">
        <f t="shared" si="43"/>
        <v>27</v>
      </c>
      <c r="G550" s="6" t="str">
        <f>VLOOKUP(B:B, _holidays!A:C, 2, FALSE)</f>
        <v>N</v>
      </c>
      <c r="H550" s="6" t="str">
        <f>VLOOKUP(B:B, _holidays!A:C, 3, FALSE)</f>
        <v>N</v>
      </c>
      <c r="I550" s="6">
        <v>9.9</v>
      </c>
      <c r="J550" s="6">
        <v>16.5</v>
      </c>
      <c r="K550" s="6">
        <v>6.7</v>
      </c>
      <c r="L550" s="6">
        <v>0.2</v>
      </c>
      <c r="M550" s="10">
        <v>118683.565</v>
      </c>
      <c r="N550" s="8">
        <v>90.456523779999998</v>
      </c>
      <c r="O550" s="8">
        <f t="shared" si="44"/>
        <v>10735702.719717676</v>
      </c>
    </row>
    <row r="551" spans="2:15" x14ac:dyDescent="0.3">
      <c r="B551" s="30">
        <v>42554</v>
      </c>
      <c r="C551" s="6" t="str">
        <f t="shared" si="40"/>
        <v>Sunday</v>
      </c>
      <c r="D551" s="6" t="str">
        <f t="shared" si="41"/>
        <v>July</v>
      </c>
      <c r="E551" s="6" t="str">
        <f t="shared" si="42"/>
        <v>2016</v>
      </c>
      <c r="F551" s="6">
        <f t="shared" si="43"/>
        <v>28</v>
      </c>
      <c r="G551" s="6" t="str">
        <f>VLOOKUP(B:B, _holidays!A:C, 2, FALSE)</f>
        <v>N</v>
      </c>
      <c r="H551" s="6" t="str">
        <f>VLOOKUP(B:B, _holidays!A:C, 3, FALSE)</f>
        <v>N</v>
      </c>
      <c r="I551" s="6">
        <v>10.9</v>
      </c>
      <c r="J551" s="6">
        <v>16.7</v>
      </c>
      <c r="K551" s="6">
        <v>7.8</v>
      </c>
      <c r="L551" s="6">
        <v>0</v>
      </c>
      <c r="M551" s="10">
        <v>112556.405</v>
      </c>
      <c r="N551" s="8">
        <v>68.597089170000004</v>
      </c>
      <c r="O551" s="8">
        <f t="shared" si="44"/>
        <v>7721041.7504396345</v>
      </c>
    </row>
    <row r="552" spans="2:15" x14ac:dyDescent="0.3">
      <c r="B552" s="30">
        <v>42555</v>
      </c>
      <c r="C552" s="6" t="str">
        <f t="shared" si="40"/>
        <v>Monday</v>
      </c>
      <c r="D552" s="6" t="str">
        <f t="shared" si="41"/>
        <v>July</v>
      </c>
      <c r="E552" s="6" t="str">
        <f t="shared" si="42"/>
        <v>2016</v>
      </c>
      <c r="F552" s="6">
        <f t="shared" si="43"/>
        <v>28</v>
      </c>
      <c r="G552" s="6" t="str">
        <f>VLOOKUP(B:B, _holidays!A:C, 2, FALSE)</f>
        <v>N</v>
      </c>
      <c r="H552" s="6" t="str">
        <f>VLOOKUP(B:B, _holidays!A:C, 3, FALSE)</f>
        <v>N</v>
      </c>
      <c r="I552" s="6">
        <v>10.4</v>
      </c>
      <c r="J552" s="6">
        <v>12.7</v>
      </c>
      <c r="K552" s="6">
        <v>3.6</v>
      </c>
      <c r="L552" s="6">
        <v>0</v>
      </c>
      <c r="M552" s="10">
        <v>135712.245</v>
      </c>
      <c r="N552" s="8">
        <v>124.1368856</v>
      </c>
      <c r="O552" s="8">
        <f t="shared" si="44"/>
        <v>16846895.432084173</v>
      </c>
    </row>
    <row r="553" spans="2:15" x14ac:dyDescent="0.3">
      <c r="B553" s="30">
        <v>42556</v>
      </c>
      <c r="C553" s="6" t="str">
        <f t="shared" si="40"/>
        <v>Tuesday</v>
      </c>
      <c r="D553" s="6" t="str">
        <f t="shared" si="41"/>
        <v>July</v>
      </c>
      <c r="E553" s="6" t="str">
        <f t="shared" si="42"/>
        <v>2016</v>
      </c>
      <c r="F553" s="6">
        <f t="shared" si="43"/>
        <v>28</v>
      </c>
      <c r="G553" s="6" t="str">
        <f>VLOOKUP(B:B, _holidays!A:C, 2, FALSE)</f>
        <v>N</v>
      </c>
      <c r="H553" s="6" t="str">
        <f>VLOOKUP(B:B, _holidays!A:C, 3, FALSE)</f>
        <v>N</v>
      </c>
      <c r="I553" s="6">
        <v>8.1999999999999993</v>
      </c>
      <c r="J553" s="6">
        <v>12.8</v>
      </c>
      <c r="K553" s="6">
        <v>1.8</v>
      </c>
      <c r="L553" s="6">
        <v>0.6</v>
      </c>
      <c r="M553" s="10">
        <v>142401.79500000001</v>
      </c>
      <c r="N553" s="8">
        <v>147.1876919</v>
      </c>
      <c r="O553" s="8">
        <f t="shared" si="44"/>
        <v>20959791.528466962</v>
      </c>
    </row>
    <row r="554" spans="2:15" x14ac:dyDescent="0.3">
      <c r="B554" s="30">
        <v>42557</v>
      </c>
      <c r="C554" s="6" t="str">
        <f t="shared" si="40"/>
        <v>Wednesday</v>
      </c>
      <c r="D554" s="6" t="str">
        <f t="shared" si="41"/>
        <v>July</v>
      </c>
      <c r="E554" s="6" t="str">
        <f t="shared" si="42"/>
        <v>2016</v>
      </c>
      <c r="F554" s="6">
        <f t="shared" si="43"/>
        <v>28</v>
      </c>
      <c r="G554" s="6" t="str">
        <f>VLOOKUP(B:B, _holidays!A:C, 2, FALSE)</f>
        <v>N</v>
      </c>
      <c r="H554" s="6" t="str">
        <f>VLOOKUP(B:B, _holidays!A:C, 3, FALSE)</f>
        <v>N</v>
      </c>
      <c r="I554" s="6">
        <v>9.8000000000000007</v>
      </c>
      <c r="J554" s="6">
        <v>13</v>
      </c>
      <c r="K554" s="6">
        <v>4.5999999999999996</v>
      </c>
      <c r="L554" s="6">
        <v>22.6</v>
      </c>
      <c r="M554" s="10">
        <v>134056.095</v>
      </c>
      <c r="N554" s="8">
        <v>116.6821116</v>
      </c>
      <c r="O554" s="8">
        <f t="shared" si="44"/>
        <v>15641948.237450201</v>
      </c>
    </row>
    <row r="555" spans="2:15" x14ac:dyDescent="0.3">
      <c r="B555" s="30">
        <v>42558</v>
      </c>
      <c r="C555" s="6" t="str">
        <f t="shared" si="40"/>
        <v>Thursday</v>
      </c>
      <c r="D555" s="6" t="str">
        <f t="shared" si="41"/>
        <v>July</v>
      </c>
      <c r="E555" s="6" t="str">
        <f t="shared" si="42"/>
        <v>2016</v>
      </c>
      <c r="F555" s="6">
        <f t="shared" si="43"/>
        <v>28</v>
      </c>
      <c r="G555" s="6" t="str">
        <f>VLOOKUP(B:B, _holidays!A:C, 2, FALSE)</f>
        <v>N</v>
      </c>
      <c r="H555" s="6" t="str">
        <f>VLOOKUP(B:B, _holidays!A:C, 3, FALSE)</f>
        <v>N</v>
      </c>
      <c r="I555" s="6">
        <v>10.5</v>
      </c>
      <c r="J555" s="6">
        <v>13.7</v>
      </c>
      <c r="K555" s="6">
        <v>4.0999999999999996</v>
      </c>
      <c r="L555" s="6">
        <v>3.8</v>
      </c>
      <c r="M555" s="10">
        <v>138768.04500000001</v>
      </c>
      <c r="N555" s="8">
        <v>176.91203619999999</v>
      </c>
      <c r="O555" s="8">
        <f t="shared" si="44"/>
        <v>24549737.40044323</v>
      </c>
    </row>
    <row r="556" spans="2:15" x14ac:dyDescent="0.3">
      <c r="B556" s="30">
        <v>42559</v>
      </c>
      <c r="C556" s="6" t="str">
        <f t="shared" si="40"/>
        <v>Friday</v>
      </c>
      <c r="D556" s="6" t="str">
        <f t="shared" si="41"/>
        <v>July</v>
      </c>
      <c r="E556" s="6" t="str">
        <f t="shared" si="42"/>
        <v>2016</v>
      </c>
      <c r="F556" s="6">
        <f t="shared" si="43"/>
        <v>28</v>
      </c>
      <c r="G556" s="6" t="str">
        <f>VLOOKUP(B:B, _holidays!A:C, 2, FALSE)</f>
        <v>N</v>
      </c>
      <c r="H556" s="6" t="str">
        <f>VLOOKUP(B:B, _holidays!A:C, 3, FALSE)</f>
        <v>N</v>
      </c>
      <c r="I556" s="6">
        <v>9.6999999999999993</v>
      </c>
      <c r="J556" s="6">
        <v>15.3</v>
      </c>
      <c r="K556" s="6">
        <v>7.4</v>
      </c>
      <c r="L556" s="6">
        <v>0.8</v>
      </c>
      <c r="M556" s="10">
        <v>136690.04999999999</v>
      </c>
      <c r="N556" s="8">
        <v>114.84420299999999</v>
      </c>
      <c r="O556" s="8">
        <f t="shared" si="44"/>
        <v>15698059.850280147</v>
      </c>
    </row>
    <row r="557" spans="2:15" x14ac:dyDescent="0.3">
      <c r="B557" s="30">
        <v>42560</v>
      </c>
      <c r="C557" s="6" t="str">
        <f t="shared" si="40"/>
        <v>Saturday</v>
      </c>
      <c r="D557" s="6" t="str">
        <f t="shared" si="41"/>
        <v>July</v>
      </c>
      <c r="E557" s="6" t="str">
        <f t="shared" si="42"/>
        <v>2016</v>
      </c>
      <c r="F557" s="6">
        <f t="shared" si="43"/>
        <v>28</v>
      </c>
      <c r="G557" s="6" t="str">
        <f>VLOOKUP(B:B, _holidays!A:C, 2, FALSE)</f>
        <v>N</v>
      </c>
      <c r="H557" s="6" t="str">
        <f>VLOOKUP(B:B, _holidays!A:C, 3, FALSE)</f>
        <v>N</v>
      </c>
      <c r="I557" s="6">
        <v>5.3</v>
      </c>
      <c r="J557" s="6">
        <v>15.2</v>
      </c>
      <c r="K557" s="6">
        <v>9.5</v>
      </c>
      <c r="L557" s="6">
        <v>0.2</v>
      </c>
      <c r="M557" s="10">
        <v>122369.535</v>
      </c>
      <c r="N557" s="8">
        <v>105.54857610000001</v>
      </c>
      <c r="O557" s="8">
        <f t="shared" si="44"/>
        <v>12915930.177269114</v>
      </c>
    </row>
    <row r="558" spans="2:15" x14ac:dyDescent="0.3">
      <c r="B558" s="30">
        <v>42561</v>
      </c>
      <c r="C558" s="6" t="str">
        <f t="shared" si="40"/>
        <v>Sunday</v>
      </c>
      <c r="D558" s="6" t="str">
        <f t="shared" si="41"/>
        <v>July</v>
      </c>
      <c r="E558" s="6" t="str">
        <f t="shared" si="42"/>
        <v>2016</v>
      </c>
      <c r="F558" s="6">
        <f t="shared" si="43"/>
        <v>29</v>
      </c>
      <c r="G558" s="6" t="str">
        <f>VLOOKUP(B:B, _holidays!A:C, 2, FALSE)</f>
        <v>N</v>
      </c>
      <c r="H558" s="6" t="str">
        <f>VLOOKUP(B:B, _holidays!A:C, 3, FALSE)</f>
        <v>N</v>
      </c>
      <c r="I558" s="6">
        <v>6.5</v>
      </c>
      <c r="J558" s="6">
        <v>14.2</v>
      </c>
      <c r="K558" s="6">
        <v>3.6</v>
      </c>
      <c r="L558" s="6">
        <v>0</v>
      </c>
      <c r="M558" s="10">
        <v>119218.23</v>
      </c>
      <c r="N558" s="8">
        <v>36.167212329999998</v>
      </c>
      <c r="O558" s="8">
        <f t="shared" si="44"/>
        <v>4311791.0380167756</v>
      </c>
    </row>
    <row r="559" spans="2:15" x14ac:dyDescent="0.3">
      <c r="B559" s="30">
        <v>42562</v>
      </c>
      <c r="C559" s="6" t="str">
        <f t="shared" si="40"/>
        <v>Monday</v>
      </c>
      <c r="D559" s="6" t="str">
        <f t="shared" si="41"/>
        <v>July</v>
      </c>
      <c r="E559" s="6" t="str">
        <f t="shared" si="42"/>
        <v>2016</v>
      </c>
      <c r="F559" s="6">
        <f t="shared" si="43"/>
        <v>29</v>
      </c>
      <c r="G559" s="6" t="str">
        <f>VLOOKUP(B:B, _holidays!A:C, 2, FALSE)</f>
        <v>N</v>
      </c>
      <c r="H559" s="6" t="str">
        <f>VLOOKUP(B:B, _holidays!A:C, 3, FALSE)</f>
        <v>N</v>
      </c>
      <c r="I559" s="6">
        <v>8.3000000000000007</v>
      </c>
      <c r="J559" s="6">
        <v>16</v>
      </c>
      <c r="K559" s="6">
        <v>7.6</v>
      </c>
      <c r="L559" s="6">
        <v>3.6</v>
      </c>
      <c r="M559" s="10">
        <v>128207.125</v>
      </c>
      <c r="N559" s="8">
        <v>44.858080039999997</v>
      </c>
      <c r="O559" s="8">
        <f t="shared" si="44"/>
        <v>5751125.4749482842</v>
      </c>
    </row>
    <row r="560" spans="2:15" x14ac:dyDescent="0.3">
      <c r="B560" s="30">
        <v>42563</v>
      </c>
      <c r="C560" s="6" t="str">
        <f t="shared" si="40"/>
        <v>Tuesday</v>
      </c>
      <c r="D560" s="6" t="str">
        <f t="shared" si="41"/>
        <v>July</v>
      </c>
      <c r="E560" s="6" t="str">
        <f t="shared" si="42"/>
        <v>2016</v>
      </c>
      <c r="F560" s="6">
        <f t="shared" si="43"/>
        <v>29</v>
      </c>
      <c r="G560" s="6" t="str">
        <f>VLOOKUP(B:B, _holidays!A:C, 2, FALSE)</f>
        <v>Y</v>
      </c>
      <c r="H560" s="6" t="str">
        <f>VLOOKUP(B:B, _holidays!A:C, 3, FALSE)</f>
        <v>N</v>
      </c>
      <c r="I560" s="6">
        <v>10.7</v>
      </c>
      <c r="J560" s="6">
        <v>13.7</v>
      </c>
      <c r="K560" s="6">
        <v>8.1</v>
      </c>
      <c r="L560" s="6">
        <v>0</v>
      </c>
      <c r="M560" s="10">
        <v>137582.19500000001</v>
      </c>
      <c r="N560" s="8">
        <v>49.159485719999999</v>
      </c>
      <c r="O560" s="8">
        <f t="shared" si="44"/>
        <v>6763469.950428756</v>
      </c>
    </row>
    <row r="561" spans="2:15" x14ac:dyDescent="0.3">
      <c r="B561" s="30">
        <v>42564</v>
      </c>
      <c r="C561" s="6" t="str">
        <f t="shared" si="40"/>
        <v>Wednesday</v>
      </c>
      <c r="D561" s="6" t="str">
        <f t="shared" si="41"/>
        <v>July</v>
      </c>
      <c r="E561" s="6" t="str">
        <f t="shared" si="42"/>
        <v>2016</v>
      </c>
      <c r="F561" s="6">
        <f t="shared" si="43"/>
        <v>29</v>
      </c>
      <c r="G561" s="6" t="str">
        <f>VLOOKUP(B:B, _holidays!A:C, 2, FALSE)</f>
        <v>Y</v>
      </c>
      <c r="H561" s="6" t="str">
        <f>VLOOKUP(B:B, _holidays!A:C, 3, FALSE)</f>
        <v>N</v>
      </c>
      <c r="I561" s="6">
        <v>4.5</v>
      </c>
      <c r="J561" s="6">
        <v>12</v>
      </c>
      <c r="K561" s="6">
        <v>9</v>
      </c>
      <c r="L561" s="6">
        <v>0.4</v>
      </c>
      <c r="M561" s="10">
        <v>145728.26</v>
      </c>
      <c r="N561" s="8">
        <v>65.914964920000003</v>
      </c>
      <c r="O561" s="8">
        <f t="shared" si="44"/>
        <v>9605673.1457526404</v>
      </c>
    </row>
    <row r="562" spans="2:15" x14ac:dyDescent="0.3">
      <c r="B562" s="30">
        <v>42565</v>
      </c>
      <c r="C562" s="6" t="str">
        <f t="shared" si="40"/>
        <v>Thursday</v>
      </c>
      <c r="D562" s="6" t="str">
        <f t="shared" si="41"/>
        <v>July</v>
      </c>
      <c r="E562" s="6" t="str">
        <f t="shared" si="42"/>
        <v>2016</v>
      </c>
      <c r="F562" s="6">
        <f t="shared" si="43"/>
        <v>29</v>
      </c>
      <c r="G562" s="6" t="str">
        <f>VLOOKUP(B:B, _holidays!A:C, 2, FALSE)</f>
        <v>Y</v>
      </c>
      <c r="H562" s="6" t="str">
        <f>VLOOKUP(B:B, _holidays!A:C, 3, FALSE)</f>
        <v>N</v>
      </c>
      <c r="I562" s="6">
        <v>6.6</v>
      </c>
      <c r="J562" s="6">
        <v>14</v>
      </c>
      <c r="K562" s="6">
        <v>7.8</v>
      </c>
      <c r="L562" s="6">
        <v>1</v>
      </c>
      <c r="M562" s="10">
        <v>144103.70499999999</v>
      </c>
      <c r="N562" s="8">
        <v>76.117452619999995</v>
      </c>
      <c r="O562" s="8">
        <f t="shared" si="44"/>
        <v>10968806.937703956</v>
      </c>
    </row>
    <row r="563" spans="2:15" x14ac:dyDescent="0.3">
      <c r="B563" s="30">
        <v>42566</v>
      </c>
      <c r="C563" s="6" t="str">
        <f t="shared" si="40"/>
        <v>Friday</v>
      </c>
      <c r="D563" s="6" t="str">
        <f t="shared" si="41"/>
        <v>July</v>
      </c>
      <c r="E563" s="6" t="str">
        <f t="shared" si="42"/>
        <v>2016</v>
      </c>
      <c r="F563" s="6">
        <f t="shared" si="43"/>
        <v>29</v>
      </c>
      <c r="G563" s="6" t="str">
        <f>VLOOKUP(B:B, _holidays!A:C, 2, FALSE)</f>
        <v>Y</v>
      </c>
      <c r="H563" s="6" t="str">
        <f>VLOOKUP(B:B, _holidays!A:C, 3, FALSE)</f>
        <v>N</v>
      </c>
      <c r="I563" s="6">
        <v>8.8000000000000007</v>
      </c>
      <c r="J563" s="6">
        <v>14.1</v>
      </c>
      <c r="K563" s="6">
        <v>7.2</v>
      </c>
      <c r="L563" s="6">
        <v>0</v>
      </c>
      <c r="M563" s="10">
        <v>141166.85</v>
      </c>
      <c r="N563" s="8">
        <v>79.507600479999994</v>
      </c>
      <c r="O563" s="8">
        <f t="shared" si="44"/>
        <v>11223837.510820087</v>
      </c>
    </row>
    <row r="564" spans="2:15" x14ac:dyDescent="0.3">
      <c r="B564" s="30">
        <v>42567</v>
      </c>
      <c r="C564" s="6" t="str">
        <f t="shared" si="40"/>
        <v>Saturday</v>
      </c>
      <c r="D564" s="6" t="str">
        <f t="shared" si="41"/>
        <v>July</v>
      </c>
      <c r="E564" s="6" t="str">
        <f t="shared" si="42"/>
        <v>2016</v>
      </c>
      <c r="F564" s="6">
        <f t="shared" si="43"/>
        <v>29</v>
      </c>
      <c r="G564" s="6" t="str">
        <f>VLOOKUP(B:B, _holidays!A:C, 2, FALSE)</f>
        <v>Y</v>
      </c>
      <c r="H564" s="6" t="str">
        <f>VLOOKUP(B:B, _holidays!A:C, 3, FALSE)</f>
        <v>N</v>
      </c>
      <c r="I564" s="6">
        <v>7.8</v>
      </c>
      <c r="J564" s="6">
        <v>13.7</v>
      </c>
      <c r="K564" s="6">
        <v>10.199999999999999</v>
      </c>
      <c r="L564" s="6">
        <v>0</v>
      </c>
      <c r="M564" s="10">
        <v>120659.15</v>
      </c>
      <c r="N564" s="8">
        <v>73.694418769999999</v>
      </c>
      <c r="O564" s="8">
        <f t="shared" si="44"/>
        <v>8891905.9285322446</v>
      </c>
    </row>
    <row r="565" spans="2:15" x14ac:dyDescent="0.3">
      <c r="B565" s="30">
        <v>42568</v>
      </c>
      <c r="C565" s="6" t="str">
        <f t="shared" si="40"/>
        <v>Sunday</v>
      </c>
      <c r="D565" s="6" t="str">
        <f t="shared" si="41"/>
        <v>July</v>
      </c>
      <c r="E565" s="6" t="str">
        <f t="shared" si="42"/>
        <v>2016</v>
      </c>
      <c r="F565" s="6">
        <f t="shared" si="43"/>
        <v>30</v>
      </c>
      <c r="G565" s="6" t="str">
        <f>VLOOKUP(B:B, _holidays!A:C, 2, FALSE)</f>
        <v>Y</v>
      </c>
      <c r="H565" s="6" t="str">
        <f>VLOOKUP(B:B, _holidays!A:C, 3, FALSE)</f>
        <v>N</v>
      </c>
      <c r="I565" s="6">
        <v>3.1</v>
      </c>
      <c r="J565" s="6">
        <v>16.100000000000001</v>
      </c>
      <c r="K565" s="6">
        <v>10.3</v>
      </c>
      <c r="L565" s="6">
        <v>0</v>
      </c>
      <c r="M565" s="10">
        <v>113418.125</v>
      </c>
      <c r="N565" s="8">
        <v>48.788405300000001</v>
      </c>
      <c r="O565" s="8">
        <f t="shared" si="44"/>
        <v>5533489.4508660622</v>
      </c>
    </row>
    <row r="566" spans="2:15" x14ac:dyDescent="0.3">
      <c r="B566" s="30">
        <v>42569</v>
      </c>
      <c r="C566" s="6" t="str">
        <f t="shared" si="40"/>
        <v>Monday</v>
      </c>
      <c r="D566" s="6" t="str">
        <f t="shared" si="41"/>
        <v>July</v>
      </c>
      <c r="E566" s="6" t="str">
        <f t="shared" si="42"/>
        <v>2016</v>
      </c>
      <c r="F566" s="6">
        <f t="shared" si="43"/>
        <v>30</v>
      </c>
      <c r="G566" s="6" t="str">
        <f>VLOOKUP(B:B, _holidays!A:C, 2, FALSE)</f>
        <v>Y</v>
      </c>
      <c r="H566" s="6" t="str">
        <f>VLOOKUP(B:B, _holidays!A:C, 3, FALSE)</f>
        <v>N</v>
      </c>
      <c r="I566" s="6">
        <v>9.6</v>
      </c>
      <c r="J566" s="6">
        <v>17.7</v>
      </c>
      <c r="K566" s="6">
        <v>8.8000000000000007</v>
      </c>
      <c r="L566" s="6">
        <v>0</v>
      </c>
      <c r="M566" s="10">
        <v>127367.015</v>
      </c>
      <c r="N566" s="8">
        <v>43.891518699999999</v>
      </c>
      <c r="O566" s="8">
        <f t="shared" si="44"/>
        <v>5590331.7206356805</v>
      </c>
    </row>
    <row r="567" spans="2:15" x14ac:dyDescent="0.3">
      <c r="B567" s="30">
        <v>42570</v>
      </c>
      <c r="C567" s="6" t="str">
        <f t="shared" si="40"/>
        <v>Tuesday</v>
      </c>
      <c r="D567" s="6" t="str">
        <f t="shared" si="41"/>
        <v>July</v>
      </c>
      <c r="E567" s="6" t="str">
        <f t="shared" si="42"/>
        <v>2016</v>
      </c>
      <c r="F567" s="6">
        <f t="shared" si="43"/>
        <v>30</v>
      </c>
      <c r="G567" s="6" t="str">
        <f>VLOOKUP(B:B, _holidays!A:C, 2, FALSE)</f>
        <v>Y</v>
      </c>
      <c r="H567" s="6" t="str">
        <f>VLOOKUP(B:B, _holidays!A:C, 3, FALSE)</f>
        <v>N</v>
      </c>
      <c r="I567" s="6">
        <v>12.6</v>
      </c>
      <c r="J567" s="6">
        <v>16</v>
      </c>
      <c r="K567" s="6">
        <v>5.7</v>
      </c>
      <c r="L567" s="6">
        <v>0</v>
      </c>
      <c r="M567" s="10">
        <v>137028.04999999999</v>
      </c>
      <c r="N567" s="8">
        <v>49.453789790000002</v>
      </c>
      <c r="O567" s="8">
        <f t="shared" si="44"/>
        <v>6776556.3800336095</v>
      </c>
    </row>
    <row r="568" spans="2:15" x14ac:dyDescent="0.3">
      <c r="B568" s="30">
        <v>42571</v>
      </c>
      <c r="C568" s="6" t="str">
        <f t="shared" si="40"/>
        <v>Wednesday</v>
      </c>
      <c r="D568" s="6" t="str">
        <f t="shared" si="41"/>
        <v>July</v>
      </c>
      <c r="E568" s="6" t="str">
        <f t="shared" si="42"/>
        <v>2016</v>
      </c>
      <c r="F568" s="6">
        <f t="shared" si="43"/>
        <v>30</v>
      </c>
      <c r="G568" s="6" t="str">
        <f>VLOOKUP(B:B, _holidays!A:C, 2, FALSE)</f>
        <v>Y</v>
      </c>
      <c r="H568" s="6" t="str">
        <f>VLOOKUP(B:B, _holidays!A:C, 3, FALSE)</f>
        <v>N</v>
      </c>
      <c r="I568" s="6">
        <v>9.8000000000000007</v>
      </c>
      <c r="J568" s="6">
        <v>16.100000000000001</v>
      </c>
      <c r="K568" s="6">
        <v>9.1999999999999993</v>
      </c>
      <c r="L568" s="6">
        <v>1.8</v>
      </c>
      <c r="M568" s="10">
        <v>136850.14000000001</v>
      </c>
      <c r="N568" s="8">
        <v>52.331551939999997</v>
      </c>
      <c r="O568" s="8">
        <f t="shared" si="44"/>
        <v>7161580.2094062716</v>
      </c>
    </row>
    <row r="569" spans="2:15" x14ac:dyDescent="0.3">
      <c r="B569" s="30">
        <v>42572</v>
      </c>
      <c r="C569" s="6" t="str">
        <f t="shared" si="40"/>
        <v>Thursday</v>
      </c>
      <c r="D569" s="6" t="str">
        <f t="shared" si="41"/>
        <v>July</v>
      </c>
      <c r="E569" s="6" t="str">
        <f t="shared" si="42"/>
        <v>2016</v>
      </c>
      <c r="F569" s="6">
        <f t="shared" si="43"/>
        <v>30</v>
      </c>
      <c r="G569" s="6" t="str">
        <f>VLOOKUP(B:B, _holidays!A:C, 2, FALSE)</f>
        <v>Y</v>
      </c>
      <c r="H569" s="6" t="str">
        <f>VLOOKUP(B:B, _holidays!A:C, 3, FALSE)</f>
        <v>N</v>
      </c>
      <c r="I569" s="6">
        <v>6.9</v>
      </c>
      <c r="J569" s="6">
        <v>18.100000000000001</v>
      </c>
      <c r="K569" s="6">
        <v>7.4</v>
      </c>
      <c r="L569" s="6">
        <v>1.8</v>
      </c>
      <c r="M569" s="10">
        <v>136127.125</v>
      </c>
      <c r="N569" s="8">
        <v>44.92653284</v>
      </c>
      <c r="O569" s="8">
        <f t="shared" si="44"/>
        <v>6115719.7517272849</v>
      </c>
    </row>
    <row r="570" spans="2:15" x14ac:dyDescent="0.3">
      <c r="B570" s="30">
        <v>42573</v>
      </c>
      <c r="C570" s="6" t="str">
        <f t="shared" si="40"/>
        <v>Friday</v>
      </c>
      <c r="D570" s="6" t="str">
        <f t="shared" si="41"/>
        <v>July</v>
      </c>
      <c r="E570" s="6" t="str">
        <f t="shared" si="42"/>
        <v>2016</v>
      </c>
      <c r="F570" s="6">
        <f t="shared" si="43"/>
        <v>30</v>
      </c>
      <c r="G570" s="6" t="str">
        <f>VLOOKUP(B:B, _holidays!A:C, 2, FALSE)</f>
        <v>Y</v>
      </c>
      <c r="H570" s="6" t="str">
        <f>VLOOKUP(B:B, _holidays!A:C, 3, FALSE)</f>
        <v>N</v>
      </c>
      <c r="I570" s="6">
        <v>9.1999999999999993</v>
      </c>
      <c r="J570" s="6">
        <v>18.3</v>
      </c>
      <c r="K570" s="6">
        <v>5.0999999999999996</v>
      </c>
      <c r="L570" s="6">
        <v>7.8</v>
      </c>
      <c r="M570" s="10">
        <v>128777.82</v>
      </c>
      <c r="N570" s="8">
        <v>21.091718870000001</v>
      </c>
      <c r="O570" s="8">
        <f t="shared" si="44"/>
        <v>2716145.5761314635</v>
      </c>
    </row>
    <row r="571" spans="2:15" x14ac:dyDescent="0.3">
      <c r="B571" s="30">
        <v>42574</v>
      </c>
      <c r="C571" s="6" t="str">
        <f t="shared" si="40"/>
        <v>Saturday</v>
      </c>
      <c r="D571" s="6" t="str">
        <f t="shared" si="41"/>
        <v>July</v>
      </c>
      <c r="E571" s="6" t="str">
        <f t="shared" si="42"/>
        <v>2016</v>
      </c>
      <c r="F571" s="6">
        <f t="shared" si="43"/>
        <v>30</v>
      </c>
      <c r="G571" s="6" t="str">
        <f>VLOOKUP(B:B, _holidays!A:C, 2, FALSE)</f>
        <v>Y</v>
      </c>
      <c r="H571" s="6" t="str">
        <f>VLOOKUP(B:B, _holidays!A:C, 3, FALSE)</f>
        <v>N</v>
      </c>
      <c r="I571" s="6">
        <v>7.5</v>
      </c>
      <c r="J571" s="6">
        <v>11.6</v>
      </c>
      <c r="K571" s="6">
        <v>9</v>
      </c>
      <c r="L571" s="6">
        <v>2.8</v>
      </c>
      <c r="M571" s="10">
        <v>119888.575</v>
      </c>
      <c r="N571" s="8">
        <v>62.709286929999998</v>
      </c>
      <c r="O571" s="8">
        <f t="shared" si="44"/>
        <v>7518127.0493038241</v>
      </c>
    </row>
    <row r="572" spans="2:15" x14ac:dyDescent="0.3">
      <c r="B572" s="30">
        <v>42575</v>
      </c>
      <c r="C572" s="6" t="str">
        <f t="shared" si="40"/>
        <v>Sunday</v>
      </c>
      <c r="D572" s="6" t="str">
        <f t="shared" si="41"/>
        <v>July</v>
      </c>
      <c r="E572" s="6" t="str">
        <f t="shared" si="42"/>
        <v>2016</v>
      </c>
      <c r="F572" s="6">
        <f t="shared" si="43"/>
        <v>31</v>
      </c>
      <c r="G572" s="6" t="str">
        <f>VLOOKUP(B:B, _holidays!A:C, 2, FALSE)</f>
        <v>Y</v>
      </c>
      <c r="H572" s="6" t="str">
        <f>VLOOKUP(B:B, _holidays!A:C, 3, FALSE)</f>
        <v>N</v>
      </c>
      <c r="I572" s="6">
        <v>4.7</v>
      </c>
      <c r="J572" s="6">
        <v>11.4</v>
      </c>
      <c r="K572" s="6">
        <v>10.3</v>
      </c>
      <c r="L572" s="6">
        <v>0.8</v>
      </c>
      <c r="M572" s="10">
        <v>120126.905</v>
      </c>
      <c r="N572" s="8">
        <v>52.227008529999999</v>
      </c>
      <c r="O572" s="8">
        <f t="shared" si="44"/>
        <v>6273868.8921174994</v>
      </c>
    </row>
    <row r="573" spans="2:15" x14ac:dyDescent="0.3">
      <c r="B573" s="30">
        <v>42576</v>
      </c>
      <c r="C573" s="6" t="str">
        <f t="shared" si="40"/>
        <v>Monday</v>
      </c>
      <c r="D573" s="6" t="str">
        <f t="shared" si="41"/>
        <v>July</v>
      </c>
      <c r="E573" s="6" t="str">
        <f t="shared" si="42"/>
        <v>2016</v>
      </c>
      <c r="F573" s="6">
        <f t="shared" si="43"/>
        <v>31</v>
      </c>
      <c r="G573" s="6" t="str">
        <f>VLOOKUP(B:B, _holidays!A:C, 2, FALSE)</f>
        <v>Y</v>
      </c>
      <c r="H573" s="6" t="str">
        <f>VLOOKUP(B:B, _holidays!A:C, 3, FALSE)</f>
        <v>N</v>
      </c>
      <c r="I573" s="6">
        <v>6.3</v>
      </c>
      <c r="J573" s="6">
        <v>14.3</v>
      </c>
      <c r="K573" s="6">
        <v>7.5</v>
      </c>
      <c r="L573" s="6">
        <v>0</v>
      </c>
      <c r="M573" s="10">
        <v>138134.63500000001</v>
      </c>
      <c r="N573" s="8">
        <v>37.980186609999997</v>
      </c>
      <c r="O573" s="8">
        <f t="shared" si="44"/>
        <v>5246379.2146042371</v>
      </c>
    </row>
    <row r="574" spans="2:15" x14ac:dyDescent="0.3">
      <c r="B574" s="30">
        <v>42577</v>
      </c>
      <c r="C574" s="6" t="str">
        <f t="shared" si="40"/>
        <v>Tuesday</v>
      </c>
      <c r="D574" s="6" t="str">
        <f t="shared" si="41"/>
        <v>July</v>
      </c>
      <c r="E574" s="6" t="str">
        <f t="shared" si="42"/>
        <v>2016</v>
      </c>
      <c r="F574" s="6">
        <f t="shared" si="43"/>
        <v>31</v>
      </c>
      <c r="G574" s="6" t="str">
        <f>VLOOKUP(B:B, _holidays!A:C, 2, FALSE)</f>
        <v>Y</v>
      </c>
      <c r="H574" s="6" t="str">
        <f>VLOOKUP(B:B, _holidays!A:C, 3, FALSE)</f>
        <v>N</v>
      </c>
      <c r="I574" s="6">
        <v>6.5</v>
      </c>
      <c r="J574" s="6">
        <v>11</v>
      </c>
      <c r="K574" s="6">
        <v>7.2</v>
      </c>
      <c r="L574" s="6">
        <v>4.8</v>
      </c>
      <c r="M574" s="10">
        <v>146465.69</v>
      </c>
      <c r="N574" s="8">
        <v>47.971245959999997</v>
      </c>
      <c r="O574" s="8">
        <f t="shared" si="44"/>
        <v>7026141.6396911126</v>
      </c>
    </row>
    <row r="575" spans="2:15" x14ac:dyDescent="0.3">
      <c r="B575" s="30">
        <v>42578</v>
      </c>
      <c r="C575" s="6" t="str">
        <f t="shared" si="40"/>
        <v>Wednesday</v>
      </c>
      <c r="D575" s="6" t="str">
        <f t="shared" si="41"/>
        <v>July</v>
      </c>
      <c r="E575" s="6" t="str">
        <f t="shared" si="42"/>
        <v>2016</v>
      </c>
      <c r="F575" s="6">
        <f t="shared" si="43"/>
        <v>31</v>
      </c>
      <c r="G575" s="6" t="str">
        <f>VLOOKUP(B:B, _holidays!A:C, 2, FALSE)</f>
        <v>Y</v>
      </c>
      <c r="H575" s="6" t="str">
        <f>VLOOKUP(B:B, _holidays!A:C, 3, FALSE)</f>
        <v>N</v>
      </c>
      <c r="I575" s="6">
        <v>7.5</v>
      </c>
      <c r="J575" s="6">
        <v>12.9</v>
      </c>
      <c r="K575" s="6">
        <v>6.9</v>
      </c>
      <c r="L575" s="6">
        <v>0.4</v>
      </c>
      <c r="M575" s="10">
        <v>143209.755</v>
      </c>
      <c r="N575" s="8">
        <v>36.397462779999998</v>
      </c>
      <c r="O575" s="8">
        <f t="shared" si="44"/>
        <v>5212471.7273454191</v>
      </c>
    </row>
    <row r="576" spans="2:15" x14ac:dyDescent="0.3">
      <c r="B576" s="30">
        <v>42579</v>
      </c>
      <c r="C576" s="6" t="str">
        <f t="shared" si="40"/>
        <v>Thursday</v>
      </c>
      <c r="D576" s="6" t="str">
        <f t="shared" si="41"/>
        <v>July</v>
      </c>
      <c r="E576" s="6" t="str">
        <f t="shared" si="42"/>
        <v>2016</v>
      </c>
      <c r="F576" s="6">
        <f t="shared" si="43"/>
        <v>31</v>
      </c>
      <c r="G576" s="6" t="str">
        <f>VLOOKUP(B:B, _holidays!A:C, 2, FALSE)</f>
        <v>Y</v>
      </c>
      <c r="H576" s="6" t="str">
        <f>VLOOKUP(B:B, _holidays!A:C, 3, FALSE)</f>
        <v>N</v>
      </c>
      <c r="I576" s="6">
        <v>6.9</v>
      </c>
      <c r="J576" s="6">
        <v>15.2</v>
      </c>
      <c r="K576" s="6">
        <v>6.3</v>
      </c>
      <c r="L576" s="6">
        <v>0</v>
      </c>
      <c r="M576" s="10">
        <v>142341.63500000001</v>
      </c>
      <c r="N576" s="8">
        <v>41.561898749999997</v>
      </c>
      <c r="O576" s="8">
        <f t="shared" si="44"/>
        <v>5915988.6217794567</v>
      </c>
    </row>
    <row r="577" spans="2:15" x14ac:dyDescent="0.3">
      <c r="B577" s="30">
        <v>42580</v>
      </c>
      <c r="C577" s="6" t="str">
        <f t="shared" si="40"/>
        <v>Friday</v>
      </c>
      <c r="D577" s="6" t="str">
        <f t="shared" si="41"/>
        <v>July</v>
      </c>
      <c r="E577" s="6" t="str">
        <f t="shared" si="42"/>
        <v>2016</v>
      </c>
      <c r="F577" s="6">
        <f t="shared" si="43"/>
        <v>31</v>
      </c>
      <c r="G577" s="6" t="str">
        <f>VLOOKUP(B:B, _holidays!A:C, 2, FALSE)</f>
        <v>Y</v>
      </c>
      <c r="H577" s="6" t="str">
        <f>VLOOKUP(B:B, _holidays!A:C, 3, FALSE)</f>
        <v>N</v>
      </c>
      <c r="I577" s="6">
        <v>10.199999999999999</v>
      </c>
      <c r="J577" s="6">
        <v>15.3</v>
      </c>
      <c r="K577" s="6">
        <v>5</v>
      </c>
      <c r="L577" s="6">
        <v>0</v>
      </c>
      <c r="M577" s="10">
        <v>139822.93</v>
      </c>
      <c r="N577" s="8">
        <v>33.869681919999998</v>
      </c>
      <c r="O577" s="8">
        <f t="shared" si="44"/>
        <v>4735758.1642224248</v>
      </c>
    </row>
    <row r="578" spans="2:15" x14ac:dyDescent="0.3">
      <c r="B578" s="30">
        <v>42581</v>
      </c>
      <c r="C578" s="6" t="str">
        <f t="shared" ref="C578:C641" si="45">TEXT(B578,"dddd")</f>
        <v>Saturday</v>
      </c>
      <c r="D578" s="6" t="str">
        <f t="shared" ref="D578:D641" si="46">TEXT(B578,"mmmm")</f>
        <v>July</v>
      </c>
      <c r="E578" s="6" t="str">
        <f t="shared" ref="E578:E641" si="47">TEXT(B578,"yyyy")</f>
        <v>2016</v>
      </c>
      <c r="F578" s="6">
        <f t="shared" ref="F578:F641" si="48">WEEKNUM(B578,1)</f>
        <v>31</v>
      </c>
      <c r="G578" s="6" t="str">
        <f>VLOOKUP(B:B, _holidays!A:C, 2, FALSE)</f>
        <v>Y</v>
      </c>
      <c r="H578" s="6" t="str">
        <f>VLOOKUP(B:B, _holidays!A:C, 3, FALSE)</f>
        <v>N</v>
      </c>
      <c r="I578" s="6">
        <v>9.1</v>
      </c>
      <c r="J578" s="6">
        <v>13.8</v>
      </c>
      <c r="K578" s="6">
        <v>8.5</v>
      </c>
      <c r="L578" s="6">
        <v>2.4</v>
      </c>
      <c r="M578" s="10">
        <v>121548.535</v>
      </c>
      <c r="N578" s="8">
        <v>24.849528429999999</v>
      </c>
      <c r="O578" s="8">
        <f t="shared" ref="O578:O641" si="49">M578*N578</f>
        <v>3020423.7761073499</v>
      </c>
    </row>
    <row r="579" spans="2:15" x14ac:dyDescent="0.3">
      <c r="B579" s="30">
        <v>42582</v>
      </c>
      <c r="C579" s="6" t="str">
        <f t="shared" si="45"/>
        <v>Sunday</v>
      </c>
      <c r="D579" s="6" t="str">
        <f t="shared" si="46"/>
        <v>July</v>
      </c>
      <c r="E579" s="6" t="str">
        <f t="shared" si="47"/>
        <v>2016</v>
      </c>
      <c r="F579" s="6">
        <f t="shared" si="48"/>
        <v>32</v>
      </c>
      <c r="G579" s="6" t="str">
        <f>VLOOKUP(B:B, _holidays!A:C, 2, FALSE)</f>
        <v>Y</v>
      </c>
      <c r="H579" s="6" t="str">
        <f>VLOOKUP(B:B, _holidays!A:C, 3, FALSE)</f>
        <v>N</v>
      </c>
      <c r="I579" s="6">
        <v>10.3</v>
      </c>
      <c r="J579" s="6">
        <v>17</v>
      </c>
      <c r="K579" s="6">
        <v>11.3</v>
      </c>
      <c r="L579" s="6">
        <v>2</v>
      </c>
      <c r="M579" s="10">
        <v>114481.28</v>
      </c>
      <c r="N579" s="8">
        <v>33.778252090000002</v>
      </c>
      <c r="O579" s="8">
        <f t="shared" si="49"/>
        <v>3866977.5354258753</v>
      </c>
    </row>
    <row r="580" spans="2:15" x14ac:dyDescent="0.3">
      <c r="B580" s="30">
        <v>42583</v>
      </c>
      <c r="C580" s="6" t="str">
        <f t="shared" si="45"/>
        <v>Monday</v>
      </c>
      <c r="D580" s="6" t="str">
        <f t="shared" si="46"/>
        <v>August</v>
      </c>
      <c r="E580" s="6" t="str">
        <f t="shared" si="47"/>
        <v>2016</v>
      </c>
      <c r="F580" s="6">
        <f t="shared" si="48"/>
        <v>32</v>
      </c>
      <c r="G580" s="6" t="str">
        <f>VLOOKUP(B:B, _holidays!A:C, 2, FALSE)</f>
        <v>Y</v>
      </c>
      <c r="H580" s="6" t="str">
        <f>VLOOKUP(B:B, _holidays!A:C, 3, FALSE)</f>
        <v>N</v>
      </c>
      <c r="I580" s="6">
        <v>11.2</v>
      </c>
      <c r="J580" s="6">
        <v>14.4</v>
      </c>
      <c r="K580" s="6">
        <v>5.2</v>
      </c>
      <c r="L580" s="6">
        <v>2.8</v>
      </c>
      <c r="M580" s="10">
        <v>137934.845</v>
      </c>
      <c r="N580" s="8">
        <v>45.979129370000003</v>
      </c>
      <c r="O580" s="8">
        <f t="shared" si="49"/>
        <v>6342124.0828858977</v>
      </c>
    </row>
    <row r="581" spans="2:15" x14ac:dyDescent="0.3">
      <c r="B581" s="30">
        <v>42584</v>
      </c>
      <c r="C581" s="6" t="str">
        <f t="shared" si="45"/>
        <v>Tuesday</v>
      </c>
      <c r="D581" s="6" t="str">
        <f t="shared" si="46"/>
        <v>August</v>
      </c>
      <c r="E581" s="6" t="str">
        <f t="shared" si="47"/>
        <v>2016</v>
      </c>
      <c r="F581" s="6">
        <f t="shared" si="48"/>
        <v>32</v>
      </c>
      <c r="G581" s="6" t="str">
        <f>VLOOKUP(B:B, _holidays!A:C, 2, FALSE)</f>
        <v>Y</v>
      </c>
      <c r="H581" s="6" t="str">
        <f>VLOOKUP(B:B, _holidays!A:C, 3, FALSE)</f>
        <v>N</v>
      </c>
      <c r="I581" s="6">
        <v>8.5</v>
      </c>
      <c r="J581" s="6">
        <v>13.4</v>
      </c>
      <c r="K581" s="6">
        <v>11.2</v>
      </c>
      <c r="L581" s="6">
        <v>14.4</v>
      </c>
      <c r="M581" s="10">
        <v>137301.69</v>
      </c>
      <c r="N581" s="8">
        <v>48.597990580000001</v>
      </c>
      <c r="O581" s="8">
        <f t="shared" si="49"/>
        <v>6672586.2372380802</v>
      </c>
    </row>
    <row r="582" spans="2:15" x14ac:dyDescent="0.3">
      <c r="B582" s="30">
        <v>42585</v>
      </c>
      <c r="C582" s="6" t="str">
        <f t="shared" si="45"/>
        <v>Wednesday</v>
      </c>
      <c r="D582" s="6" t="str">
        <f t="shared" si="46"/>
        <v>August</v>
      </c>
      <c r="E582" s="6" t="str">
        <f t="shared" si="47"/>
        <v>2016</v>
      </c>
      <c r="F582" s="6">
        <f t="shared" si="48"/>
        <v>32</v>
      </c>
      <c r="G582" s="6" t="str">
        <f>VLOOKUP(B:B, _holidays!A:C, 2, FALSE)</f>
        <v>Y</v>
      </c>
      <c r="H582" s="6" t="str">
        <f>VLOOKUP(B:B, _holidays!A:C, 3, FALSE)</f>
        <v>N</v>
      </c>
      <c r="I582" s="6">
        <v>8.6999999999999993</v>
      </c>
      <c r="J582" s="6">
        <v>12.8</v>
      </c>
      <c r="K582" s="6">
        <v>8.4</v>
      </c>
      <c r="L582" s="6">
        <v>2.8</v>
      </c>
      <c r="M582" s="10">
        <v>140922.715</v>
      </c>
      <c r="N582" s="8">
        <v>58.029549359999997</v>
      </c>
      <c r="O582" s="8">
        <f t="shared" si="49"/>
        <v>8177681.6460377118</v>
      </c>
    </row>
    <row r="583" spans="2:15" x14ac:dyDescent="0.3">
      <c r="B583" s="30">
        <v>42586</v>
      </c>
      <c r="C583" s="6" t="str">
        <f t="shared" si="45"/>
        <v>Thursday</v>
      </c>
      <c r="D583" s="6" t="str">
        <f t="shared" si="46"/>
        <v>August</v>
      </c>
      <c r="E583" s="6" t="str">
        <f t="shared" si="47"/>
        <v>2016</v>
      </c>
      <c r="F583" s="6">
        <f t="shared" si="48"/>
        <v>32</v>
      </c>
      <c r="G583" s="6" t="str">
        <f>VLOOKUP(B:B, _holidays!A:C, 2, FALSE)</f>
        <v>Y</v>
      </c>
      <c r="H583" s="6" t="str">
        <f>VLOOKUP(B:B, _holidays!A:C, 3, FALSE)</f>
        <v>N</v>
      </c>
      <c r="I583" s="6">
        <v>4.9000000000000004</v>
      </c>
      <c r="J583" s="6">
        <v>14.6</v>
      </c>
      <c r="K583" s="6">
        <v>11.1</v>
      </c>
      <c r="L583" s="6">
        <v>0.8</v>
      </c>
      <c r="M583" s="10">
        <v>142671.51</v>
      </c>
      <c r="N583" s="8">
        <v>51.565282189999998</v>
      </c>
      <c r="O583" s="8">
        <f t="shared" si="49"/>
        <v>7356896.6736234073</v>
      </c>
    </row>
    <row r="584" spans="2:15" x14ac:dyDescent="0.3">
      <c r="B584" s="30">
        <v>42587</v>
      </c>
      <c r="C584" s="6" t="str">
        <f t="shared" si="45"/>
        <v>Friday</v>
      </c>
      <c r="D584" s="6" t="str">
        <f t="shared" si="46"/>
        <v>August</v>
      </c>
      <c r="E584" s="6" t="str">
        <f t="shared" si="47"/>
        <v>2016</v>
      </c>
      <c r="F584" s="6">
        <f t="shared" si="48"/>
        <v>32</v>
      </c>
      <c r="G584" s="6" t="str">
        <f>VLOOKUP(B:B, _holidays!A:C, 2, FALSE)</f>
        <v>Y</v>
      </c>
      <c r="H584" s="6" t="str">
        <f>VLOOKUP(B:B, _holidays!A:C, 3, FALSE)</f>
        <v>N</v>
      </c>
      <c r="I584" s="6">
        <v>3.4</v>
      </c>
      <c r="J584" s="6">
        <v>14.6</v>
      </c>
      <c r="K584" s="6">
        <v>8.6999999999999993</v>
      </c>
      <c r="L584" s="6">
        <v>0</v>
      </c>
      <c r="M584" s="10">
        <v>145491.32999999999</v>
      </c>
      <c r="N584" s="8">
        <v>70.203116499999993</v>
      </c>
      <c r="O584" s="8">
        <f t="shared" si="49"/>
        <v>10213944.789729943</v>
      </c>
    </row>
    <row r="585" spans="2:15" x14ac:dyDescent="0.3">
      <c r="B585" s="30">
        <v>42588</v>
      </c>
      <c r="C585" s="6" t="str">
        <f t="shared" si="45"/>
        <v>Saturday</v>
      </c>
      <c r="D585" s="6" t="str">
        <f t="shared" si="46"/>
        <v>August</v>
      </c>
      <c r="E585" s="6" t="str">
        <f t="shared" si="47"/>
        <v>2016</v>
      </c>
      <c r="F585" s="6">
        <f t="shared" si="48"/>
        <v>32</v>
      </c>
      <c r="G585" s="6" t="str">
        <f>VLOOKUP(B:B, _holidays!A:C, 2, FALSE)</f>
        <v>Y</v>
      </c>
      <c r="H585" s="6" t="str">
        <f>VLOOKUP(B:B, _holidays!A:C, 3, FALSE)</f>
        <v>N</v>
      </c>
      <c r="I585" s="6">
        <v>5.8</v>
      </c>
      <c r="J585" s="6">
        <v>14.4</v>
      </c>
      <c r="K585" s="6">
        <v>7</v>
      </c>
      <c r="L585" s="6">
        <v>0</v>
      </c>
      <c r="M585" s="10">
        <v>130907.095</v>
      </c>
      <c r="N585" s="8">
        <v>54.398078300000002</v>
      </c>
      <c r="O585" s="8">
        <f t="shared" si="49"/>
        <v>7121094.4038355388</v>
      </c>
    </row>
    <row r="586" spans="2:15" x14ac:dyDescent="0.3">
      <c r="B586" s="30">
        <v>42589</v>
      </c>
      <c r="C586" s="6" t="str">
        <f t="shared" si="45"/>
        <v>Sunday</v>
      </c>
      <c r="D586" s="6" t="str">
        <f t="shared" si="46"/>
        <v>August</v>
      </c>
      <c r="E586" s="6" t="str">
        <f t="shared" si="47"/>
        <v>2016</v>
      </c>
      <c r="F586" s="6">
        <f t="shared" si="48"/>
        <v>33</v>
      </c>
      <c r="G586" s="6" t="str">
        <f>VLOOKUP(B:B, _holidays!A:C, 2, FALSE)</f>
        <v>Y</v>
      </c>
      <c r="H586" s="6" t="str">
        <f>VLOOKUP(B:B, _holidays!A:C, 3, FALSE)</f>
        <v>N</v>
      </c>
      <c r="I586" s="6">
        <v>7.6</v>
      </c>
      <c r="J586" s="6">
        <v>16.600000000000001</v>
      </c>
      <c r="K586" s="6">
        <v>10.4</v>
      </c>
      <c r="L586" s="6">
        <v>0</v>
      </c>
      <c r="M586" s="10">
        <v>120379.285</v>
      </c>
      <c r="N586" s="8">
        <v>32.884789920000003</v>
      </c>
      <c r="O586" s="8">
        <f t="shared" si="49"/>
        <v>3958647.4979448076</v>
      </c>
    </row>
    <row r="587" spans="2:15" x14ac:dyDescent="0.3">
      <c r="B587" s="30">
        <v>42590</v>
      </c>
      <c r="C587" s="6" t="str">
        <f t="shared" si="45"/>
        <v>Monday</v>
      </c>
      <c r="D587" s="6" t="str">
        <f t="shared" si="46"/>
        <v>August</v>
      </c>
      <c r="E587" s="6" t="str">
        <f t="shared" si="47"/>
        <v>2016</v>
      </c>
      <c r="F587" s="6">
        <f t="shared" si="48"/>
        <v>33</v>
      </c>
      <c r="G587" s="6" t="str">
        <f>VLOOKUP(B:B, _holidays!A:C, 2, FALSE)</f>
        <v>Y</v>
      </c>
      <c r="H587" s="6" t="str">
        <f>VLOOKUP(B:B, _holidays!A:C, 3, FALSE)</f>
        <v>N</v>
      </c>
      <c r="I587" s="6">
        <v>5</v>
      </c>
      <c r="J587" s="6">
        <v>14.2</v>
      </c>
      <c r="K587" s="6">
        <v>8</v>
      </c>
      <c r="L587" s="6">
        <v>0</v>
      </c>
      <c r="M587" s="10">
        <v>138506.45000000001</v>
      </c>
      <c r="N587" s="8">
        <v>35.117820729999998</v>
      </c>
      <c r="O587" s="8">
        <f t="shared" si="49"/>
        <v>4864044.681048709</v>
      </c>
    </row>
    <row r="588" spans="2:15" x14ac:dyDescent="0.3">
      <c r="B588" s="30">
        <v>42591</v>
      </c>
      <c r="C588" s="6" t="str">
        <f t="shared" si="45"/>
        <v>Tuesday</v>
      </c>
      <c r="D588" s="6" t="str">
        <f t="shared" si="46"/>
        <v>August</v>
      </c>
      <c r="E588" s="6" t="str">
        <f t="shared" si="47"/>
        <v>2016</v>
      </c>
      <c r="F588" s="6">
        <f t="shared" si="48"/>
        <v>33</v>
      </c>
      <c r="G588" s="6" t="str">
        <f>VLOOKUP(B:B, _holidays!A:C, 2, FALSE)</f>
        <v>Y</v>
      </c>
      <c r="H588" s="6" t="str">
        <f>VLOOKUP(B:B, _holidays!A:C, 3, FALSE)</f>
        <v>N</v>
      </c>
      <c r="I588" s="6">
        <v>9.6999999999999993</v>
      </c>
      <c r="J588" s="6">
        <v>18.899999999999999</v>
      </c>
      <c r="K588" s="6">
        <v>7.8</v>
      </c>
      <c r="L588" s="6">
        <v>0</v>
      </c>
      <c r="M588" s="10">
        <v>132819.535</v>
      </c>
      <c r="N588" s="8">
        <v>29.293519740000001</v>
      </c>
      <c r="O588" s="8">
        <f t="shared" si="49"/>
        <v>3890751.6703801211</v>
      </c>
    </row>
    <row r="589" spans="2:15" x14ac:dyDescent="0.3">
      <c r="B589" s="30">
        <v>42592</v>
      </c>
      <c r="C589" s="6" t="str">
        <f t="shared" si="45"/>
        <v>Wednesday</v>
      </c>
      <c r="D589" s="6" t="str">
        <f t="shared" si="46"/>
        <v>August</v>
      </c>
      <c r="E589" s="6" t="str">
        <f t="shared" si="47"/>
        <v>2016</v>
      </c>
      <c r="F589" s="6">
        <f t="shared" si="48"/>
        <v>33</v>
      </c>
      <c r="G589" s="6" t="str">
        <f>VLOOKUP(B:B, _holidays!A:C, 2, FALSE)</f>
        <v>Y</v>
      </c>
      <c r="H589" s="6" t="str">
        <f>VLOOKUP(B:B, _holidays!A:C, 3, FALSE)</f>
        <v>N</v>
      </c>
      <c r="I589" s="6">
        <v>9.6</v>
      </c>
      <c r="J589" s="6">
        <v>15.3</v>
      </c>
      <c r="K589" s="6">
        <v>11.3</v>
      </c>
      <c r="L589" s="6">
        <v>0</v>
      </c>
      <c r="M589" s="10">
        <v>130616.67</v>
      </c>
      <c r="N589" s="8">
        <v>22.419440789999999</v>
      </c>
      <c r="O589" s="8">
        <f t="shared" si="49"/>
        <v>2928352.6992519693</v>
      </c>
    </row>
    <row r="590" spans="2:15" x14ac:dyDescent="0.3">
      <c r="B590" s="30">
        <v>42593</v>
      </c>
      <c r="C590" s="6" t="str">
        <f t="shared" si="45"/>
        <v>Thursday</v>
      </c>
      <c r="D590" s="6" t="str">
        <f t="shared" si="46"/>
        <v>August</v>
      </c>
      <c r="E590" s="6" t="str">
        <f t="shared" si="47"/>
        <v>2016</v>
      </c>
      <c r="F590" s="6">
        <f t="shared" si="48"/>
        <v>33</v>
      </c>
      <c r="G590" s="6" t="str">
        <f>VLOOKUP(B:B, _holidays!A:C, 2, FALSE)</f>
        <v>Y</v>
      </c>
      <c r="H590" s="6" t="str">
        <f>VLOOKUP(B:B, _holidays!A:C, 3, FALSE)</f>
        <v>N</v>
      </c>
      <c r="I590" s="6">
        <v>6.8</v>
      </c>
      <c r="J590" s="6">
        <v>15.7</v>
      </c>
      <c r="K590" s="6">
        <v>10.3</v>
      </c>
      <c r="L590" s="6">
        <v>8.1999999999999993</v>
      </c>
      <c r="M590" s="10">
        <v>138368.4</v>
      </c>
      <c r="N590" s="8">
        <v>39.806463620000002</v>
      </c>
      <c r="O590" s="8">
        <f t="shared" si="49"/>
        <v>5507956.6807576083</v>
      </c>
    </row>
    <row r="591" spans="2:15" x14ac:dyDescent="0.3">
      <c r="B591" s="30">
        <v>42594</v>
      </c>
      <c r="C591" s="6" t="str">
        <f t="shared" si="45"/>
        <v>Friday</v>
      </c>
      <c r="D591" s="6" t="str">
        <f t="shared" si="46"/>
        <v>August</v>
      </c>
      <c r="E591" s="6" t="str">
        <f t="shared" si="47"/>
        <v>2016</v>
      </c>
      <c r="F591" s="6">
        <f t="shared" si="48"/>
        <v>33</v>
      </c>
      <c r="G591" s="6" t="str">
        <f>VLOOKUP(B:B, _holidays!A:C, 2, FALSE)</f>
        <v>Y</v>
      </c>
      <c r="H591" s="6" t="str">
        <f>VLOOKUP(B:B, _holidays!A:C, 3, FALSE)</f>
        <v>N</v>
      </c>
      <c r="I591" s="6">
        <v>7.7</v>
      </c>
      <c r="J591" s="6">
        <v>14.1</v>
      </c>
      <c r="K591" s="6">
        <v>11.7</v>
      </c>
      <c r="L591" s="6">
        <v>0</v>
      </c>
      <c r="M591" s="10">
        <v>134885.67000000001</v>
      </c>
      <c r="N591" s="8">
        <v>41.092200069999997</v>
      </c>
      <c r="O591" s="8">
        <f t="shared" si="49"/>
        <v>5542748.9382159971</v>
      </c>
    </row>
    <row r="592" spans="2:15" x14ac:dyDescent="0.3">
      <c r="B592" s="30">
        <v>42595</v>
      </c>
      <c r="C592" s="6" t="str">
        <f t="shared" si="45"/>
        <v>Saturday</v>
      </c>
      <c r="D592" s="6" t="str">
        <f t="shared" si="46"/>
        <v>August</v>
      </c>
      <c r="E592" s="6" t="str">
        <f t="shared" si="47"/>
        <v>2016</v>
      </c>
      <c r="F592" s="6">
        <f t="shared" si="48"/>
        <v>33</v>
      </c>
      <c r="G592" s="6" t="str">
        <f>VLOOKUP(B:B, _holidays!A:C, 2, FALSE)</f>
        <v>Y</v>
      </c>
      <c r="H592" s="6" t="str">
        <f>VLOOKUP(B:B, _holidays!A:C, 3, FALSE)</f>
        <v>N</v>
      </c>
      <c r="I592" s="6">
        <v>7.9</v>
      </c>
      <c r="J592" s="6">
        <v>15.1</v>
      </c>
      <c r="K592" s="6">
        <v>9.5</v>
      </c>
      <c r="L592" s="6">
        <v>1.6</v>
      </c>
      <c r="M592" s="10">
        <v>120382.80499999999</v>
      </c>
      <c r="N592" s="8">
        <v>38.810956079999997</v>
      </c>
      <c r="O592" s="8">
        <f t="shared" si="49"/>
        <v>4672171.7576422039</v>
      </c>
    </row>
    <row r="593" spans="2:15" x14ac:dyDescent="0.3">
      <c r="B593" s="30">
        <v>42596</v>
      </c>
      <c r="C593" s="6" t="str">
        <f t="shared" si="45"/>
        <v>Sunday</v>
      </c>
      <c r="D593" s="6" t="str">
        <f t="shared" si="46"/>
        <v>August</v>
      </c>
      <c r="E593" s="6" t="str">
        <f t="shared" si="47"/>
        <v>2016</v>
      </c>
      <c r="F593" s="6">
        <f t="shared" si="48"/>
        <v>34</v>
      </c>
      <c r="G593" s="6" t="str">
        <f>VLOOKUP(B:B, _holidays!A:C, 2, FALSE)</f>
        <v>Y</v>
      </c>
      <c r="H593" s="6" t="str">
        <f>VLOOKUP(B:B, _holidays!A:C, 3, FALSE)</f>
        <v>N</v>
      </c>
      <c r="I593" s="6">
        <v>8.5</v>
      </c>
      <c r="J593" s="6">
        <v>18.7</v>
      </c>
      <c r="K593" s="6">
        <v>11.6</v>
      </c>
      <c r="L593" s="6">
        <v>0.2</v>
      </c>
      <c r="M593" s="10">
        <v>113066.245</v>
      </c>
      <c r="N593" s="8">
        <v>33.061160000000001</v>
      </c>
      <c r="O593" s="8">
        <f t="shared" si="49"/>
        <v>3738101.2165441997</v>
      </c>
    </row>
    <row r="594" spans="2:15" x14ac:dyDescent="0.3">
      <c r="B594" s="30">
        <v>42597</v>
      </c>
      <c r="C594" s="6" t="str">
        <f t="shared" si="45"/>
        <v>Monday</v>
      </c>
      <c r="D594" s="6" t="str">
        <f t="shared" si="46"/>
        <v>August</v>
      </c>
      <c r="E594" s="6" t="str">
        <f t="shared" si="47"/>
        <v>2016</v>
      </c>
      <c r="F594" s="6">
        <f t="shared" si="48"/>
        <v>34</v>
      </c>
      <c r="G594" s="6" t="str">
        <f>VLOOKUP(B:B, _holidays!A:C, 2, FALSE)</f>
        <v>Y</v>
      </c>
      <c r="H594" s="6" t="str">
        <f>VLOOKUP(B:B, _holidays!A:C, 3, FALSE)</f>
        <v>N</v>
      </c>
      <c r="I594" s="6">
        <v>10.199999999999999</v>
      </c>
      <c r="J594" s="6">
        <v>18.100000000000001</v>
      </c>
      <c r="K594" s="6">
        <v>13.4</v>
      </c>
      <c r="L594" s="6">
        <v>0</v>
      </c>
      <c r="M594" s="10">
        <v>127906.24000000001</v>
      </c>
      <c r="N594" s="8">
        <v>39.838938429999999</v>
      </c>
      <c r="O594" s="8">
        <f t="shared" si="49"/>
        <v>5095648.8201728035</v>
      </c>
    </row>
    <row r="595" spans="2:15" x14ac:dyDescent="0.3">
      <c r="B595" s="30">
        <v>42598</v>
      </c>
      <c r="C595" s="6" t="str">
        <f t="shared" si="45"/>
        <v>Tuesday</v>
      </c>
      <c r="D595" s="6" t="str">
        <f t="shared" si="46"/>
        <v>August</v>
      </c>
      <c r="E595" s="6" t="str">
        <f t="shared" si="47"/>
        <v>2016</v>
      </c>
      <c r="F595" s="6">
        <f t="shared" si="48"/>
        <v>34</v>
      </c>
      <c r="G595" s="6" t="str">
        <f>VLOOKUP(B:B, _holidays!A:C, 2, FALSE)</f>
        <v>Y</v>
      </c>
      <c r="H595" s="6" t="str">
        <f>VLOOKUP(B:B, _holidays!A:C, 3, FALSE)</f>
        <v>N</v>
      </c>
      <c r="I595" s="6">
        <v>10</v>
      </c>
      <c r="J595" s="6">
        <v>18.2</v>
      </c>
      <c r="K595" s="6">
        <v>13.5</v>
      </c>
      <c r="L595" s="6">
        <v>0</v>
      </c>
      <c r="M595" s="10">
        <v>124975.11</v>
      </c>
      <c r="N595" s="8">
        <v>24.453904470000001</v>
      </c>
      <c r="O595" s="8">
        <f t="shared" si="49"/>
        <v>3056129.4010677417</v>
      </c>
    </row>
    <row r="596" spans="2:15" x14ac:dyDescent="0.3">
      <c r="B596" s="30">
        <v>42599</v>
      </c>
      <c r="C596" s="6" t="str">
        <f t="shared" si="45"/>
        <v>Wednesday</v>
      </c>
      <c r="D596" s="6" t="str">
        <f t="shared" si="46"/>
        <v>August</v>
      </c>
      <c r="E596" s="6" t="str">
        <f t="shared" si="47"/>
        <v>2016</v>
      </c>
      <c r="F596" s="6">
        <f t="shared" si="48"/>
        <v>34</v>
      </c>
      <c r="G596" s="6" t="str">
        <f>VLOOKUP(B:B, _holidays!A:C, 2, FALSE)</f>
        <v>Y</v>
      </c>
      <c r="H596" s="6" t="str">
        <f>VLOOKUP(B:B, _holidays!A:C, 3, FALSE)</f>
        <v>N</v>
      </c>
      <c r="I596" s="6">
        <v>12.5</v>
      </c>
      <c r="J596" s="6">
        <v>15.6</v>
      </c>
      <c r="K596" s="6">
        <v>9.6</v>
      </c>
      <c r="L596" s="6">
        <v>0.4</v>
      </c>
      <c r="M596" s="10">
        <v>132561.22</v>
      </c>
      <c r="N596" s="8">
        <v>40.89160699</v>
      </c>
      <c r="O596" s="8">
        <f t="shared" si="49"/>
        <v>5420641.3103549276</v>
      </c>
    </row>
    <row r="597" spans="2:15" x14ac:dyDescent="0.3">
      <c r="B597" s="30">
        <v>42600</v>
      </c>
      <c r="C597" s="6" t="str">
        <f t="shared" si="45"/>
        <v>Thursday</v>
      </c>
      <c r="D597" s="6" t="str">
        <f t="shared" si="46"/>
        <v>August</v>
      </c>
      <c r="E597" s="6" t="str">
        <f t="shared" si="47"/>
        <v>2016</v>
      </c>
      <c r="F597" s="6">
        <f t="shared" si="48"/>
        <v>34</v>
      </c>
      <c r="G597" s="6" t="str">
        <f>VLOOKUP(B:B, _holidays!A:C, 2, FALSE)</f>
        <v>Y</v>
      </c>
      <c r="H597" s="6" t="str">
        <f>VLOOKUP(B:B, _holidays!A:C, 3, FALSE)</f>
        <v>N</v>
      </c>
      <c r="I597" s="6">
        <v>7.1</v>
      </c>
      <c r="J597" s="6">
        <v>21.6</v>
      </c>
      <c r="K597" s="6">
        <v>13.1</v>
      </c>
      <c r="L597" s="6">
        <v>0</v>
      </c>
      <c r="M597" s="10">
        <v>123434.505</v>
      </c>
      <c r="N597" s="8">
        <v>27.471093289999999</v>
      </c>
      <c r="O597" s="8">
        <f t="shared" si="49"/>
        <v>3390880.8020599713</v>
      </c>
    </row>
    <row r="598" spans="2:15" x14ac:dyDescent="0.3">
      <c r="B598" s="30">
        <v>42601</v>
      </c>
      <c r="C598" s="6" t="str">
        <f t="shared" si="45"/>
        <v>Friday</v>
      </c>
      <c r="D598" s="6" t="str">
        <f t="shared" si="46"/>
        <v>August</v>
      </c>
      <c r="E598" s="6" t="str">
        <f t="shared" si="47"/>
        <v>2016</v>
      </c>
      <c r="F598" s="6">
        <f t="shared" si="48"/>
        <v>34</v>
      </c>
      <c r="G598" s="6" t="str">
        <f>VLOOKUP(B:B, _holidays!A:C, 2, FALSE)</f>
        <v>Y</v>
      </c>
      <c r="H598" s="6" t="str">
        <f>VLOOKUP(B:B, _holidays!A:C, 3, FALSE)</f>
        <v>N</v>
      </c>
      <c r="I598" s="6">
        <v>15.3</v>
      </c>
      <c r="J598" s="6">
        <v>16.399999999999999</v>
      </c>
      <c r="K598" s="6">
        <v>2.7</v>
      </c>
      <c r="L598" s="6">
        <v>0.2</v>
      </c>
      <c r="M598" s="10">
        <v>132569.74</v>
      </c>
      <c r="N598" s="8">
        <v>27.60134081</v>
      </c>
      <c r="O598" s="8">
        <f t="shared" si="49"/>
        <v>3659102.574833089</v>
      </c>
    </row>
    <row r="599" spans="2:15" x14ac:dyDescent="0.3">
      <c r="B599" s="30">
        <v>42602</v>
      </c>
      <c r="C599" s="6" t="str">
        <f t="shared" si="45"/>
        <v>Saturday</v>
      </c>
      <c r="D599" s="6" t="str">
        <f t="shared" si="46"/>
        <v>August</v>
      </c>
      <c r="E599" s="6" t="str">
        <f t="shared" si="47"/>
        <v>2016</v>
      </c>
      <c r="F599" s="6">
        <f t="shared" si="48"/>
        <v>34</v>
      </c>
      <c r="G599" s="6" t="str">
        <f>VLOOKUP(B:B, _holidays!A:C, 2, FALSE)</f>
        <v>Y</v>
      </c>
      <c r="H599" s="6" t="str">
        <f>VLOOKUP(B:B, _holidays!A:C, 3, FALSE)</f>
        <v>N</v>
      </c>
      <c r="I599" s="6">
        <v>6.9</v>
      </c>
      <c r="J599" s="6">
        <v>13.6</v>
      </c>
      <c r="K599" s="6">
        <v>9.6999999999999993</v>
      </c>
      <c r="L599" s="6">
        <v>9.4</v>
      </c>
      <c r="M599" s="10">
        <v>121052.06</v>
      </c>
      <c r="N599" s="8">
        <v>25.002466940000001</v>
      </c>
      <c r="O599" s="8">
        <f t="shared" si="49"/>
        <v>3026600.1281688963</v>
      </c>
    </row>
    <row r="600" spans="2:15" x14ac:dyDescent="0.3">
      <c r="B600" s="30">
        <v>42603</v>
      </c>
      <c r="C600" s="6" t="str">
        <f t="shared" si="45"/>
        <v>Sunday</v>
      </c>
      <c r="D600" s="6" t="str">
        <f t="shared" si="46"/>
        <v>August</v>
      </c>
      <c r="E600" s="6" t="str">
        <f t="shared" si="47"/>
        <v>2016</v>
      </c>
      <c r="F600" s="6">
        <f t="shared" si="48"/>
        <v>35</v>
      </c>
      <c r="G600" s="6" t="str">
        <f>VLOOKUP(B:B, _holidays!A:C, 2, FALSE)</f>
        <v>Y</v>
      </c>
      <c r="H600" s="6" t="str">
        <f>VLOOKUP(B:B, _holidays!A:C, 3, FALSE)</f>
        <v>N</v>
      </c>
      <c r="I600" s="6">
        <v>9.5</v>
      </c>
      <c r="J600" s="6">
        <v>14.8</v>
      </c>
      <c r="K600" s="6">
        <v>7</v>
      </c>
      <c r="L600" s="6">
        <v>1.2</v>
      </c>
      <c r="M600" s="10">
        <v>119118.545</v>
      </c>
      <c r="N600" s="8">
        <v>38.913255630000002</v>
      </c>
      <c r="O600" s="8">
        <f t="shared" si="49"/>
        <v>4635290.3918586588</v>
      </c>
    </row>
    <row r="601" spans="2:15" x14ac:dyDescent="0.3">
      <c r="B601" s="30">
        <v>42604</v>
      </c>
      <c r="C601" s="6" t="str">
        <f t="shared" si="45"/>
        <v>Monday</v>
      </c>
      <c r="D601" s="6" t="str">
        <f t="shared" si="46"/>
        <v>August</v>
      </c>
      <c r="E601" s="6" t="str">
        <f t="shared" si="47"/>
        <v>2016</v>
      </c>
      <c r="F601" s="6">
        <f t="shared" si="48"/>
        <v>35</v>
      </c>
      <c r="G601" s="6" t="str">
        <f>VLOOKUP(B:B, _holidays!A:C, 2, FALSE)</f>
        <v>Y</v>
      </c>
      <c r="H601" s="6" t="str">
        <f>VLOOKUP(B:B, _holidays!A:C, 3, FALSE)</f>
        <v>N</v>
      </c>
      <c r="I601" s="6">
        <v>7.8</v>
      </c>
      <c r="J601" s="6">
        <v>16</v>
      </c>
      <c r="K601" s="6">
        <v>8.6999999999999993</v>
      </c>
      <c r="L601" s="6">
        <v>5.6</v>
      </c>
      <c r="M601" s="10">
        <v>139203.5</v>
      </c>
      <c r="N601" s="8">
        <v>59.995340669999997</v>
      </c>
      <c r="O601" s="8">
        <f t="shared" si="49"/>
        <v>8351561.4049563445</v>
      </c>
    </row>
    <row r="602" spans="2:15" x14ac:dyDescent="0.3">
      <c r="B602" s="30">
        <v>42605</v>
      </c>
      <c r="C602" s="6" t="str">
        <f t="shared" si="45"/>
        <v>Tuesday</v>
      </c>
      <c r="D602" s="6" t="str">
        <f t="shared" si="46"/>
        <v>August</v>
      </c>
      <c r="E602" s="6" t="str">
        <f t="shared" si="47"/>
        <v>2016</v>
      </c>
      <c r="F602" s="6">
        <f t="shared" si="48"/>
        <v>35</v>
      </c>
      <c r="G602" s="6" t="str">
        <f>VLOOKUP(B:B, _holidays!A:C, 2, FALSE)</f>
        <v>Y</v>
      </c>
      <c r="H602" s="6" t="str">
        <f>VLOOKUP(B:B, _holidays!A:C, 3, FALSE)</f>
        <v>N</v>
      </c>
      <c r="I602" s="6">
        <v>7</v>
      </c>
      <c r="J602" s="6">
        <v>13.4</v>
      </c>
      <c r="K602" s="6">
        <v>14.2</v>
      </c>
      <c r="L602" s="6">
        <v>11</v>
      </c>
      <c r="M602" s="10">
        <v>138640.39000000001</v>
      </c>
      <c r="N602" s="8">
        <v>73.189593709999997</v>
      </c>
      <c r="O602" s="8">
        <f t="shared" si="49"/>
        <v>10147033.815895947</v>
      </c>
    </row>
    <row r="603" spans="2:15" x14ac:dyDescent="0.3">
      <c r="B603" s="30">
        <v>42606</v>
      </c>
      <c r="C603" s="6" t="str">
        <f t="shared" si="45"/>
        <v>Wednesday</v>
      </c>
      <c r="D603" s="6" t="str">
        <f t="shared" si="46"/>
        <v>August</v>
      </c>
      <c r="E603" s="6" t="str">
        <f t="shared" si="47"/>
        <v>2016</v>
      </c>
      <c r="F603" s="6">
        <f t="shared" si="48"/>
        <v>35</v>
      </c>
      <c r="G603" s="6" t="str">
        <f>VLOOKUP(B:B, _holidays!A:C, 2, FALSE)</f>
        <v>Y</v>
      </c>
      <c r="H603" s="6" t="str">
        <f>VLOOKUP(B:B, _holidays!A:C, 3, FALSE)</f>
        <v>N</v>
      </c>
      <c r="I603" s="6">
        <v>3.7</v>
      </c>
      <c r="J603" s="6">
        <v>12.7</v>
      </c>
      <c r="K603" s="6">
        <v>14</v>
      </c>
      <c r="L603" s="6">
        <v>0</v>
      </c>
      <c r="M603" s="10">
        <v>141122.79500000001</v>
      </c>
      <c r="N603" s="8">
        <v>114.0039598</v>
      </c>
      <c r="O603" s="8">
        <f t="shared" si="49"/>
        <v>16088557.448043643</v>
      </c>
    </row>
    <row r="604" spans="2:15" x14ac:dyDescent="0.3">
      <c r="B604" s="30">
        <v>42607</v>
      </c>
      <c r="C604" s="6" t="str">
        <f t="shared" si="45"/>
        <v>Thursday</v>
      </c>
      <c r="D604" s="6" t="str">
        <f t="shared" si="46"/>
        <v>August</v>
      </c>
      <c r="E604" s="6" t="str">
        <f t="shared" si="47"/>
        <v>2016</v>
      </c>
      <c r="F604" s="6">
        <f t="shared" si="48"/>
        <v>35</v>
      </c>
      <c r="G604" s="6" t="str">
        <f>VLOOKUP(B:B, _holidays!A:C, 2, FALSE)</f>
        <v>Y</v>
      </c>
      <c r="H604" s="6" t="str">
        <f>VLOOKUP(B:B, _holidays!A:C, 3, FALSE)</f>
        <v>N</v>
      </c>
      <c r="I604" s="6">
        <v>6.5</v>
      </c>
      <c r="J604" s="6">
        <v>13</v>
      </c>
      <c r="K604" s="6">
        <v>13.5</v>
      </c>
      <c r="L604" s="6">
        <v>1.2</v>
      </c>
      <c r="M604" s="10">
        <v>139724.02499999999</v>
      </c>
      <c r="N604" s="8">
        <v>74.663055139999997</v>
      </c>
      <c r="O604" s="8">
        <f t="shared" si="49"/>
        <v>10432222.582957737</v>
      </c>
    </row>
    <row r="605" spans="2:15" x14ac:dyDescent="0.3">
      <c r="B605" s="30">
        <v>42608</v>
      </c>
      <c r="C605" s="6" t="str">
        <f t="shared" si="45"/>
        <v>Friday</v>
      </c>
      <c r="D605" s="6" t="str">
        <f t="shared" si="46"/>
        <v>August</v>
      </c>
      <c r="E605" s="6" t="str">
        <f t="shared" si="47"/>
        <v>2016</v>
      </c>
      <c r="F605" s="6">
        <f t="shared" si="48"/>
        <v>35</v>
      </c>
      <c r="G605" s="6" t="str">
        <f>VLOOKUP(B:B, _holidays!A:C, 2, FALSE)</f>
        <v>Y</v>
      </c>
      <c r="H605" s="6" t="str">
        <f>VLOOKUP(B:B, _holidays!A:C, 3, FALSE)</f>
        <v>N</v>
      </c>
      <c r="I605" s="6">
        <v>7.2</v>
      </c>
      <c r="J605" s="6">
        <v>14.4</v>
      </c>
      <c r="K605" s="6">
        <v>8.8000000000000007</v>
      </c>
      <c r="L605" s="6">
        <v>0.6</v>
      </c>
      <c r="M605" s="10">
        <v>139920.54500000001</v>
      </c>
      <c r="N605" s="8">
        <v>67.627753299999995</v>
      </c>
      <c r="O605" s="8">
        <f t="shared" si="49"/>
        <v>9462512.098861549</v>
      </c>
    </row>
    <row r="606" spans="2:15" x14ac:dyDescent="0.3">
      <c r="B606" s="30">
        <v>42609</v>
      </c>
      <c r="C606" s="6" t="str">
        <f t="shared" si="45"/>
        <v>Saturday</v>
      </c>
      <c r="D606" s="6" t="str">
        <f t="shared" si="46"/>
        <v>August</v>
      </c>
      <c r="E606" s="6" t="str">
        <f t="shared" si="47"/>
        <v>2016</v>
      </c>
      <c r="F606" s="6">
        <f t="shared" si="48"/>
        <v>35</v>
      </c>
      <c r="G606" s="6" t="str">
        <f>VLOOKUP(B:B, _holidays!A:C, 2, FALSE)</f>
        <v>Y</v>
      </c>
      <c r="H606" s="6" t="str">
        <f>VLOOKUP(B:B, _holidays!A:C, 3, FALSE)</f>
        <v>N</v>
      </c>
      <c r="I606" s="6">
        <v>9.3000000000000007</v>
      </c>
      <c r="J606" s="6">
        <v>16.3</v>
      </c>
      <c r="K606" s="6">
        <v>11.7</v>
      </c>
      <c r="L606" s="6">
        <v>0</v>
      </c>
      <c r="M606" s="10">
        <v>119573.22</v>
      </c>
      <c r="N606" s="8">
        <v>31.80817961</v>
      </c>
      <c r="O606" s="8">
        <f t="shared" si="49"/>
        <v>3803406.4583060443</v>
      </c>
    </row>
    <row r="607" spans="2:15" x14ac:dyDescent="0.3">
      <c r="B607" s="30">
        <v>42610</v>
      </c>
      <c r="C607" s="6" t="str">
        <f t="shared" si="45"/>
        <v>Sunday</v>
      </c>
      <c r="D607" s="6" t="str">
        <f t="shared" si="46"/>
        <v>August</v>
      </c>
      <c r="E607" s="6" t="str">
        <f t="shared" si="47"/>
        <v>2016</v>
      </c>
      <c r="F607" s="6">
        <f t="shared" si="48"/>
        <v>36</v>
      </c>
      <c r="G607" s="6" t="str">
        <f>VLOOKUP(B:B, _holidays!A:C, 2, FALSE)</f>
        <v>Y</v>
      </c>
      <c r="H607" s="6" t="str">
        <f>VLOOKUP(B:B, _holidays!A:C, 3, FALSE)</f>
        <v>N</v>
      </c>
      <c r="I607" s="6">
        <v>10.5</v>
      </c>
      <c r="J607" s="6">
        <v>19</v>
      </c>
      <c r="K607" s="6">
        <v>12.2</v>
      </c>
      <c r="L607" s="6">
        <v>0</v>
      </c>
      <c r="M607" s="10">
        <v>114832.425</v>
      </c>
      <c r="N607" s="8">
        <v>29.447681029999998</v>
      </c>
      <c r="O607" s="8">
        <f t="shared" si="49"/>
        <v>3381548.6233013975</v>
      </c>
    </row>
    <row r="608" spans="2:15" x14ac:dyDescent="0.3">
      <c r="B608" s="30">
        <v>42611</v>
      </c>
      <c r="C608" s="6" t="str">
        <f t="shared" si="45"/>
        <v>Monday</v>
      </c>
      <c r="D608" s="6" t="str">
        <f t="shared" si="46"/>
        <v>August</v>
      </c>
      <c r="E608" s="6" t="str">
        <f t="shared" si="47"/>
        <v>2016</v>
      </c>
      <c r="F608" s="6">
        <f t="shared" si="48"/>
        <v>36</v>
      </c>
      <c r="G608" s="6" t="str">
        <f>VLOOKUP(B:B, _holidays!A:C, 2, FALSE)</f>
        <v>Y</v>
      </c>
      <c r="H608" s="6" t="str">
        <f>VLOOKUP(B:B, _holidays!A:C, 3, FALSE)</f>
        <v>N</v>
      </c>
      <c r="I608" s="6">
        <v>8.6999999999999993</v>
      </c>
      <c r="J608" s="6">
        <v>20.399999999999999</v>
      </c>
      <c r="K608" s="6">
        <v>14.2</v>
      </c>
      <c r="L608" s="6">
        <v>0</v>
      </c>
      <c r="M608" s="10">
        <v>125055.69</v>
      </c>
      <c r="N608" s="8">
        <v>39.142378899999997</v>
      </c>
      <c r="O608" s="8">
        <f t="shared" si="49"/>
        <v>4894977.2015809407</v>
      </c>
    </row>
    <row r="609" spans="2:15" x14ac:dyDescent="0.3">
      <c r="B609" s="30">
        <v>42612</v>
      </c>
      <c r="C609" s="6" t="str">
        <f t="shared" si="45"/>
        <v>Tuesday</v>
      </c>
      <c r="D609" s="6" t="str">
        <f t="shared" si="46"/>
        <v>August</v>
      </c>
      <c r="E609" s="6" t="str">
        <f t="shared" si="47"/>
        <v>2016</v>
      </c>
      <c r="F609" s="6">
        <f t="shared" si="48"/>
        <v>36</v>
      </c>
      <c r="G609" s="6" t="str">
        <f>VLOOKUP(B:B, _holidays!A:C, 2, FALSE)</f>
        <v>Y</v>
      </c>
      <c r="H609" s="6" t="str">
        <f>VLOOKUP(B:B, _holidays!A:C, 3, FALSE)</f>
        <v>N</v>
      </c>
      <c r="I609" s="6">
        <v>10.199999999999999</v>
      </c>
      <c r="J609" s="6">
        <v>16.8</v>
      </c>
      <c r="K609" s="6">
        <v>5.2</v>
      </c>
      <c r="L609" s="6">
        <v>0</v>
      </c>
      <c r="M609" s="10">
        <v>133748.44</v>
      </c>
      <c r="N609" s="8">
        <v>53.186931000000001</v>
      </c>
      <c r="O609" s="8">
        <f t="shared" si="49"/>
        <v>7113669.0496376399</v>
      </c>
    </row>
    <row r="610" spans="2:15" x14ac:dyDescent="0.3">
      <c r="B610" s="30">
        <v>42613</v>
      </c>
      <c r="C610" s="6" t="str">
        <f t="shared" si="45"/>
        <v>Wednesday</v>
      </c>
      <c r="D610" s="6" t="str">
        <f t="shared" si="46"/>
        <v>August</v>
      </c>
      <c r="E610" s="6" t="str">
        <f t="shared" si="47"/>
        <v>2016</v>
      </c>
      <c r="F610" s="6">
        <f t="shared" si="48"/>
        <v>36</v>
      </c>
      <c r="G610" s="6" t="str">
        <f>VLOOKUP(B:B, _holidays!A:C, 2, FALSE)</f>
        <v>Y</v>
      </c>
      <c r="H610" s="6" t="str">
        <f>VLOOKUP(B:B, _holidays!A:C, 3, FALSE)</f>
        <v>N</v>
      </c>
      <c r="I610" s="6">
        <v>12.8</v>
      </c>
      <c r="J610" s="6">
        <v>20.2</v>
      </c>
      <c r="K610" s="6">
        <v>10.1</v>
      </c>
      <c r="L610" s="6">
        <v>0.8</v>
      </c>
      <c r="M610" s="10">
        <v>128834.065</v>
      </c>
      <c r="N610" s="8">
        <v>32.559017400000002</v>
      </c>
      <c r="O610" s="8">
        <f t="shared" si="49"/>
        <v>4194710.5640477315</v>
      </c>
    </row>
    <row r="611" spans="2:15" x14ac:dyDescent="0.3">
      <c r="B611" s="30">
        <v>42614</v>
      </c>
      <c r="C611" s="6" t="str">
        <f t="shared" si="45"/>
        <v>Thursday</v>
      </c>
      <c r="D611" s="6" t="str">
        <f t="shared" si="46"/>
        <v>September</v>
      </c>
      <c r="E611" s="6" t="str">
        <f t="shared" si="47"/>
        <v>2016</v>
      </c>
      <c r="F611" s="6">
        <f t="shared" si="48"/>
        <v>36</v>
      </c>
      <c r="G611" s="6" t="str">
        <f>VLOOKUP(B:B, _holidays!A:C, 2, FALSE)</f>
        <v>Y</v>
      </c>
      <c r="H611" s="6" t="str">
        <f>VLOOKUP(B:B, _holidays!A:C, 3, FALSE)</f>
        <v>N</v>
      </c>
      <c r="I611" s="6">
        <v>11.6</v>
      </c>
      <c r="J611" s="6">
        <v>15.5</v>
      </c>
      <c r="K611" s="6">
        <v>8.8000000000000007</v>
      </c>
      <c r="L611" s="6">
        <v>0</v>
      </c>
      <c r="M611" s="10">
        <v>134246.16500000001</v>
      </c>
      <c r="N611" s="8">
        <v>46.808787860000002</v>
      </c>
      <c r="O611" s="8">
        <f t="shared" si="49"/>
        <v>6283900.2585035572</v>
      </c>
    </row>
    <row r="612" spans="2:15" x14ac:dyDescent="0.3">
      <c r="B612" s="30">
        <v>42615</v>
      </c>
      <c r="C612" s="6" t="str">
        <f t="shared" si="45"/>
        <v>Friday</v>
      </c>
      <c r="D612" s="6" t="str">
        <f t="shared" si="46"/>
        <v>September</v>
      </c>
      <c r="E612" s="6" t="str">
        <f t="shared" si="47"/>
        <v>2016</v>
      </c>
      <c r="F612" s="6">
        <f t="shared" si="48"/>
        <v>36</v>
      </c>
      <c r="G612" s="6" t="str">
        <f>VLOOKUP(B:B, _holidays!A:C, 2, FALSE)</f>
        <v>Y</v>
      </c>
      <c r="H612" s="6" t="str">
        <f>VLOOKUP(B:B, _holidays!A:C, 3, FALSE)</f>
        <v>N</v>
      </c>
      <c r="I612" s="6">
        <v>9.6</v>
      </c>
      <c r="J612" s="6">
        <v>15</v>
      </c>
      <c r="K612" s="6">
        <v>9.6</v>
      </c>
      <c r="L612" s="6">
        <v>0.4</v>
      </c>
      <c r="M612" s="10">
        <v>135273.32500000001</v>
      </c>
      <c r="N612" s="8">
        <v>52.636792880000002</v>
      </c>
      <c r="O612" s="8">
        <f t="shared" si="49"/>
        <v>7120353.9902139269</v>
      </c>
    </row>
    <row r="613" spans="2:15" x14ac:dyDescent="0.3">
      <c r="B613" s="30">
        <v>42616</v>
      </c>
      <c r="C613" s="6" t="str">
        <f t="shared" si="45"/>
        <v>Saturday</v>
      </c>
      <c r="D613" s="6" t="str">
        <f t="shared" si="46"/>
        <v>September</v>
      </c>
      <c r="E613" s="6" t="str">
        <f t="shared" si="47"/>
        <v>2016</v>
      </c>
      <c r="F613" s="6">
        <f t="shared" si="48"/>
        <v>36</v>
      </c>
      <c r="G613" s="6" t="str">
        <f>VLOOKUP(B:B, _holidays!A:C, 2, FALSE)</f>
        <v>Y</v>
      </c>
      <c r="H613" s="6" t="str">
        <f>VLOOKUP(B:B, _holidays!A:C, 3, FALSE)</f>
        <v>N</v>
      </c>
      <c r="I613" s="6">
        <v>10</v>
      </c>
      <c r="J613" s="6">
        <v>15.7</v>
      </c>
      <c r="K613" s="6">
        <v>12.9</v>
      </c>
      <c r="L613" s="6">
        <v>0.2</v>
      </c>
      <c r="M613" s="10">
        <v>118621.96</v>
      </c>
      <c r="N613" s="8">
        <v>35.270782859999997</v>
      </c>
      <c r="O613" s="8">
        <f t="shared" si="49"/>
        <v>4183889.3935876056</v>
      </c>
    </row>
    <row r="614" spans="2:15" x14ac:dyDescent="0.3">
      <c r="B614" s="30">
        <v>42617</v>
      </c>
      <c r="C614" s="6" t="str">
        <f t="shared" si="45"/>
        <v>Sunday</v>
      </c>
      <c r="D614" s="6" t="str">
        <f t="shared" si="46"/>
        <v>September</v>
      </c>
      <c r="E614" s="6" t="str">
        <f t="shared" si="47"/>
        <v>2016</v>
      </c>
      <c r="F614" s="6">
        <f t="shared" si="48"/>
        <v>37</v>
      </c>
      <c r="G614" s="6" t="str">
        <f>VLOOKUP(B:B, _holidays!A:C, 2, FALSE)</f>
        <v>Y</v>
      </c>
      <c r="H614" s="6" t="str">
        <f>VLOOKUP(B:B, _holidays!A:C, 3, FALSE)</f>
        <v>N</v>
      </c>
      <c r="I614" s="6">
        <v>10.1</v>
      </c>
      <c r="J614" s="6">
        <v>16.899999999999999</v>
      </c>
      <c r="K614" s="6">
        <v>10</v>
      </c>
      <c r="L614" s="6">
        <v>0.2</v>
      </c>
      <c r="M614" s="10">
        <v>110986.005</v>
      </c>
      <c r="N614" s="8">
        <v>24.51210764</v>
      </c>
      <c r="O614" s="8">
        <f t="shared" si="49"/>
        <v>2720500.9010935784</v>
      </c>
    </row>
    <row r="615" spans="2:15" x14ac:dyDescent="0.3">
      <c r="B615" s="30">
        <v>42618</v>
      </c>
      <c r="C615" s="6" t="str">
        <f t="shared" si="45"/>
        <v>Monday</v>
      </c>
      <c r="D615" s="6" t="str">
        <f t="shared" si="46"/>
        <v>September</v>
      </c>
      <c r="E615" s="6" t="str">
        <f t="shared" si="47"/>
        <v>2016</v>
      </c>
      <c r="F615" s="6">
        <f t="shared" si="48"/>
        <v>37</v>
      </c>
      <c r="G615" s="6" t="str">
        <f>VLOOKUP(B:B, _holidays!A:C, 2, FALSE)</f>
        <v>Y</v>
      </c>
      <c r="H615" s="6" t="str">
        <f>VLOOKUP(B:B, _holidays!A:C, 3, FALSE)</f>
        <v>N</v>
      </c>
      <c r="I615" s="6">
        <v>12.8</v>
      </c>
      <c r="J615" s="6">
        <v>18.399999999999999</v>
      </c>
      <c r="K615" s="6">
        <v>11.7</v>
      </c>
      <c r="L615" s="6">
        <v>0</v>
      </c>
      <c r="M615" s="10">
        <v>127275.815</v>
      </c>
      <c r="N615" s="8">
        <v>38.212469630000001</v>
      </c>
      <c r="O615" s="8">
        <f t="shared" si="49"/>
        <v>4863523.2153209988</v>
      </c>
    </row>
    <row r="616" spans="2:15" x14ac:dyDescent="0.3">
      <c r="B616" s="30">
        <v>42619</v>
      </c>
      <c r="C616" s="6" t="str">
        <f t="shared" si="45"/>
        <v>Tuesday</v>
      </c>
      <c r="D616" s="6" t="str">
        <f t="shared" si="46"/>
        <v>September</v>
      </c>
      <c r="E616" s="6" t="str">
        <f t="shared" si="47"/>
        <v>2016</v>
      </c>
      <c r="F616" s="6">
        <f t="shared" si="48"/>
        <v>37</v>
      </c>
      <c r="G616" s="6" t="str">
        <f>VLOOKUP(B:B, _holidays!A:C, 2, FALSE)</f>
        <v>Y</v>
      </c>
      <c r="H616" s="6" t="str">
        <f>VLOOKUP(B:B, _holidays!A:C, 3, FALSE)</f>
        <v>N</v>
      </c>
      <c r="I616" s="6">
        <v>9.1999999999999993</v>
      </c>
      <c r="J616" s="6">
        <v>21.5</v>
      </c>
      <c r="K616" s="6">
        <v>15.8</v>
      </c>
      <c r="L616" s="6">
        <v>0</v>
      </c>
      <c r="M616" s="10">
        <v>129542.36500000001</v>
      </c>
      <c r="N616" s="8">
        <v>28.692645949999999</v>
      </c>
      <c r="O616" s="8">
        <f t="shared" si="49"/>
        <v>3716913.214470672</v>
      </c>
    </row>
    <row r="617" spans="2:15" x14ac:dyDescent="0.3">
      <c r="B617" s="30">
        <v>42620</v>
      </c>
      <c r="C617" s="6" t="str">
        <f t="shared" si="45"/>
        <v>Wednesday</v>
      </c>
      <c r="D617" s="6" t="str">
        <f t="shared" si="46"/>
        <v>September</v>
      </c>
      <c r="E617" s="6" t="str">
        <f t="shared" si="47"/>
        <v>2016</v>
      </c>
      <c r="F617" s="6">
        <f t="shared" si="48"/>
        <v>37</v>
      </c>
      <c r="G617" s="6" t="str">
        <f>VLOOKUP(B:B, _holidays!A:C, 2, FALSE)</f>
        <v>Y</v>
      </c>
      <c r="H617" s="6" t="str">
        <f>VLOOKUP(B:B, _holidays!A:C, 3, FALSE)</f>
        <v>N</v>
      </c>
      <c r="I617" s="6">
        <v>9.6</v>
      </c>
      <c r="J617" s="6">
        <v>21</v>
      </c>
      <c r="K617" s="6">
        <v>16.7</v>
      </c>
      <c r="L617" s="6">
        <v>0</v>
      </c>
      <c r="M617" s="10">
        <v>123307.02</v>
      </c>
      <c r="N617" s="8">
        <v>24.182421389999998</v>
      </c>
      <c r="O617" s="8">
        <f t="shared" si="49"/>
        <v>2981862.3179851575</v>
      </c>
    </row>
    <row r="618" spans="2:15" x14ac:dyDescent="0.3">
      <c r="B618" s="30">
        <v>42621</v>
      </c>
      <c r="C618" s="6" t="str">
        <f t="shared" si="45"/>
        <v>Thursday</v>
      </c>
      <c r="D618" s="6" t="str">
        <f t="shared" si="46"/>
        <v>September</v>
      </c>
      <c r="E618" s="6" t="str">
        <f t="shared" si="47"/>
        <v>2016</v>
      </c>
      <c r="F618" s="6">
        <f t="shared" si="48"/>
        <v>37</v>
      </c>
      <c r="G618" s="6" t="str">
        <f>VLOOKUP(B:B, _holidays!A:C, 2, FALSE)</f>
        <v>Y</v>
      </c>
      <c r="H618" s="6" t="str">
        <f>VLOOKUP(B:B, _holidays!A:C, 3, FALSE)</f>
        <v>N</v>
      </c>
      <c r="I618" s="6">
        <v>13.1</v>
      </c>
      <c r="J618" s="6">
        <v>23.3</v>
      </c>
      <c r="K618" s="6">
        <v>16</v>
      </c>
      <c r="L618" s="6">
        <v>0</v>
      </c>
      <c r="M618" s="10">
        <v>117722.95</v>
      </c>
      <c r="N618" s="8">
        <v>12.50431916</v>
      </c>
      <c r="O618" s="8">
        <f t="shared" si="49"/>
        <v>1472045.339256722</v>
      </c>
    </row>
    <row r="619" spans="2:15" x14ac:dyDescent="0.3">
      <c r="B619" s="30">
        <v>42622</v>
      </c>
      <c r="C619" s="6" t="str">
        <f t="shared" si="45"/>
        <v>Friday</v>
      </c>
      <c r="D619" s="6" t="str">
        <f t="shared" si="46"/>
        <v>September</v>
      </c>
      <c r="E619" s="6" t="str">
        <f t="shared" si="47"/>
        <v>2016</v>
      </c>
      <c r="F619" s="6">
        <f t="shared" si="48"/>
        <v>37</v>
      </c>
      <c r="G619" s="6" t="str">
        <f>VLOOKUP(B:B, _holidays!A:C, 2, FALSE)</f>
        <v>Y</v>
      </c>
      <c r="H619" s="6" t="str">
        <f>VLOOKUP(B:B, _holidays!A:C, 3, FALSE)</f>
        <v>N</v>
      </c>
      <c r="I619" s="6">
        <v>16</v>
      </c>
      <c r="J619" s="6">
        <v>16.7</v>
      </c>
      <c r="K619" s="6">
        <v>5.9</v>
      </c>
      <c r="L619" s="6">
        <v>0.6</v>
      </c>
      <c r="M619" s="10">
        <v>125432.605</v>
      </c>
      <c r="N619" s="8">
        <v>23.40099927</v>
      </c>
      <c r="O619" s="8">
        <f t="shared" si="49"/>
        <v>2935248.2980391984</v>
      </c>
    </row>
    <row r="620" spans="2:15" x14ac:dyDescent="0.3">
      <c r="B620" s="30">
        <v>42623</v>
      </c>
      <c r="C620" s="6" t="str">
        <f t="shared" si="45"/>
        <v>Saturday</v>
      </c>
      <c r="D620" s="6" t="str">
        <f t="shared" si="46"/>
        <v>September</v>
      </c>
      <c r="E620" s="6" t="str">
        <f t="shared" si="47"/>
        <v>2016</v>
      </c>
      <c r="F620" s="6">
        <f t="shared" si="48"/>
        <v>37</v>
      </c>
      <c r="G620" s="6" t="str">
        <f>VLOOKUP(B:B, _holidays!A:C, 2, FALSE)</f>
        <v>Y</v>
      </c>
      <c r="H620" s="6" t="str">
        <f>VLOOKUP(B:B, _holidays!A:C, 3, FALSE)</f>
        <v>N</v>
      </c>
      <c r="I620" s="6">
        <v>11.5</v>
      </c>
      <c r="J620" s="6">
        <v>14.3</v>
      </c>
      <c r="K620" s="6">
        <v>7.9</v>
      </c>
      <c r="L620" s="6">
        <v>9.4</v>
      </c>
      <c r="M620" s="10">
        <v>111412.995</v>
      </c>
      <c r="N620" s="8">
        <v>38.559908849999999</v>
      </c>
      <c r="O620" s="8">
        <f t="shared" si="49"/>
        <v>4296074.9319055052</v>
      </c>
    </row>
    <row r="621" spans="2:15" x14ac:dyDescent="0.3">
      <c r="B621" s="30">
        <v>42624</v>
      </c>
      <c r="C621" s="6" t="str">
        <f t="shared" si="45"/>
        <v>Sunday</v>
      </c>
      <c r="D621" s="6" t="str">
        <f t="shared" si="46"/>
        <v>September</v>
      </c>
      <c r="E621" s="6" t="str">
        <f t="shared" si="47"/>
        <v>2016</v>
      </c>
      <c r="F621" s="6">
        <f t="shared" si="48"/>
        <v>38</v>
      </c>
      <c r="G621" s="6" t="str">
        <f>VLOOKUP(B:B, _holidays!A:C, 2, FALSE)</f>
        <v>Y</v>
      </c>
      <c r="H621" s="6" t="str">
        <f>VLOOKUP(B:B, _holidays!A:C, 3, FALSE)</f>
        <v>N</v>
      </c>
      <c r="I621" s="6">
        <v>7.3</v>
      </c>
      <c r="J621" s="6">
        <v>17</v>
      </c>
      <c r="K621" s="6">
        <v>11.8</v>
      </c>
      <c r="L621" s="6">
        <v>1.2</v>
      </c>
      <c r="M621" s="10">
        <v>109125.215</v>
      </c>
      <c r="N621" s="8">
        <v>50.347882009999999</v>
      </c>
      <c r="O621" s="8">
        <f t="shared" si="49"/>
        <v>5494223.4491358818</v>
      </c>
    </row>
    <row r="622" spans="2:15" x14ac:dyDescent="0.3">
      <c r="B622" s="30">
        <v>42625</v>
      </c>
      <c r="C622" s="6" t="str">
        <f t="shared" si="45"/>
        <v>Monday</v>
      </c>
      <c r="D622" s="6" t="str">
        <f t="shared" si="46"/>
        <v>September</v>
      </c>
      <c r="E622" s="6" t="str">
        <f t="shared" si="47"/>
        <v>2016</v>
      </c>
      <c r="F622" s="6">
        <f t="shared" si="48"/>
        <v>38</v>
      </c>
      <c r="G622" s="6" t="str">
        <f>VLOOKUP(B:B, _holidays!A:C, 2, FALSE)</f>
        <v>Y</v>
      </c>
      <c r="H622" s="6" t="str">
        <f>VLOOKUP(B:B, _holidays!A:C, 3, FALSE)</f>
        <v>N</v>
      </c>
      <c r="I622" s="6">
        <v>9.9</v>
      </c>
      <c r="J622" s="6">
        <v>13.6</v>
      </c>
      <c r="K622" s="6">
        <v>7</v>
      </c>
      <c r="L622" s="6">
        <v>1.6</v>
      </c>
      <c r="M622" s="10">
        <v>130967.28</v>
      </c>
      <c r="N622" s="8">
        <v>68.177203239999997</v>
      </c>
      <c r="O622" s="8">
        <f t="shared" si="49"/>
        <v>8928982.8663499877</v>
      </c>
    </row>
    <row r="623" spans="2:15" x14ac:dyDescent="0.3">
      <c r="B623" s="30">
        <v>42626</v>
      </c>
      <c r="C623" s="6" t="str">
        <f t="shared" si="45"/>
        <v>Tuesday</v>
      </c>
      <c r="D623" s="6" t="str">
        <f t="shared" si="46"/>
        <v>September</v>
      </c>
      <c r="E623" s="6" t="str">
        <f t="shared" si="47"/>
        <v>2016</v>
      </c>
      <c r="F623" s="6">
        <f t="shared" si="48"/>
        <v>38</v>
      </c>
      <c r="G623" s="6" t="str">
        <f>VLOOKUP(B:B, _holidays!A:C, 2, FALSE)</f>
        <v>Y</v>
      </c>
      <c r="H623" s="6" t="str">
        <f>VLOOKUP(B:B, _holidays!A:C, 3, FALSE)</f>
        <v>N</v>
      </c>
      <c r="I623" s="6">
        <v>9.6</v>
      </c>
      <c r="J623" s="6">
        <v>14.6</v>
      </c>
      <c r="K623" s="6">
        <v>2.8</v>
      </c>
      <c r="L623" s="6">
        <v>9</v>
      </c>
      <c r="M623" s="10">
        <v>134720.155</v>
      </c>
      <c r="N623" s="8">
        <v>62.068475560000003</v>
      </c>
      <c r="O623" s="8">
        <f t="shared" si="49"/>
        <v>8361874.6480569122</v>
      </c>
    </row>
    <row r="624" spans="2:15" x14ac:dyDescent="0.3">
      <c r="B624" s="30">
        <v>42627</v>
      </c>
      <c r="C624" s="6" t="str">
        <f t="shared" si="45"/>
        <v>Wednesday</v>
      </c>
      <c r="D624" s="6" t="str">
        <f t="shared" si="46"/>
        <v>September</v>
      </c>
      <c r="E624" s="6" t="str">
        <f t="shared" si="47"/>
        <v>2016</v>
      </c>
      <c r="F624" s="6">
        <f t="shared" si="48"/>
        <v>38</v>
      </c>
      <c r="G624" s="6" t="str">
        <f>VLOOKUP(B:B, _holidays!A:C, 2, FALSE)</f>
        <v>Y</v>
      </c>
      <c r="H624" s="6" t="str">
        <f>VLOOKUP(B:B, _holidays!A:C, 3, FALSE)</f>
        <v>N</v>
      </c>
      <c r="I624" s="6">
        <v>10.5</v>
      </c>
      <c r="J624" s="6">
        <v>16.100000000000001</v>
      </c>
      <c r="K624" s="6">
        <v>13.2</v>
      </c>
      <c r="L624" s="6">
        <v>20.6</v>
      </c>
      <c r="M624" s="10">
        <v>130650.88</v>
      </c>
      <c r="N624" s="8">
        <v>54.840524199999997</v>
      </c>
      <c r="O624" s="8">
        <f t="shared" si="49"/>
        <v>7164962.7463912955</v>
      </c>
    </row>
    <row r="625" spans="2:15" x14ac:dyDescent="0.3">
      <c r="B625" s="30">
        <v>42628</v>
      </c>
      <c r="C625" s="6" t="str">
        <f t="shared" si="45"/>
        <v>Thursday</v>
      </c>
      <c r="D625" s="6" t="str">
        <f t="shared" si="46"/>
        <v>September</v>
      </c>
      <c r="E625" s="6" t="str">
        <f t="shared" si="47"/>
        <v>2016</v>
      </c>
      <c r="F625" s="6">
        <f t="shared" si="48"/>
        <v>38</v>
      </c>
      <c r="G625" s="6" t="str">
        <f>VLOOKUP(B:B, _holidays!A:C, 2, FALSE)</f>
        <v>Y</v>
      </c>
      <c r="H625" s="6" t="str">
        <f>VLOOKUP(B:B, _holidays!A:C, 3, FALSE)</f>
        <v>N</v>
      </c>
      <c r="I625" s="6">
        <v>8.6999999999999993</v>
      </c>
      <c r="J625" s="6">
        <v>14.6</v>
      </c>
      <c r="K625" s="6">
        <v>6.9</v>
      </c>
      <c r="L625" s="6">
        <v>2</v>
      </c>
      <c r="M625" s="10">
        <v>134234.45000000001</v>
      </c>
      <c r="N625" s="8">
        <v>42.819917580000002</v>
      </c>
      <c r="O625" s="8">
        <f t="shared" si="49"/>
        <v>5747908.0853966316</v>
      </c>
    </row>
    <row r="626" spans="2:15" x14ac:dyDescent="0.3">
      <c r="B626" s="30">
        <v>42629</v>
      </c>
      <c r="C626" s="6" t="str">
        <f t="shared" si="45"/>
        <v>Friday</v>
      </c>
      <c r="D626" s="6" t="str">
        <f t="shared" si="46"/>
        <v>September</v>
      </c>
      <c r="E626" s="6" t="str">
        <f t="shared" si="47"/>
        <v>2016</v>
      </c>
      <c r="F626" s="6">
        <f t="shared" si="48"/>
        <v>38</v>
      </c>
      <c r="G626" s="6" t="str">
        <f>VLOOKUP(B:B, _holidays!A:C, 2, FALSE)</f>
        <v>N</v>
      </c>
      <c r="H626" s="6" t="str">
        <f>VLOOKUP(B:B, _holidays!A:C, 3, FALSE)</f>
        <v>N</v>
      </c>
      <c r="I626" s="6">
        <v>9</v>
      </c>
      <c r="J626" s="6">
        <v>15.7</v>
      </c>
      <c r="K626" s="6">
        <v>12.5</v>
      </c>
      <c r="L626" s="6">
        <v>13.4</v>
      </c>
      <c r="M626" s="10">
        <v>131734.10500000001</v>
      </c>
      <c r="N626" s="8">
        <v>47.043747310000001</v>
      </c>
      <c r="O626" s="8">
        <f t="shared" si="49"/>
        <v>6197265.9477290083</v>
      </c>
    </row>
    <row r="627" spans="2:15" x14ac:dyDescent="0.3">
      <c r="B627" s="30">
        <v>42630</v>
      </c>
      <c r="C627" s="6" t="str">
        <f t="shared" si="45"/>
        <v>Saturday</v>
      </c>
      <c r="D627" s="6" t="str">
        <f t="shared" si="46"/>
        <v>September</v>
      </c>
      <c r="E627" s="6" t="str">
        <f t="shared" si="47"/>
        <v>2016</v>
      </c>
      <c r="F627" s="6">
        <f t="shared" si="48"/>
        <v>38</v>
      </c>
      <c r="G627" s="6" t="str">
        <f>VLOOKUP(B:B, _holidays!A:C, 2, FALSE)</f>
        <v>N</v>
      </c>
      <c r="H627" s="6" t="str">
        <f>VLOOKUP(B:B, _holidays!A:C, 3, FALSE)</f>
        <v>N</v>
      </c>
      <c r="I627" s="6">
        <v>11.1</v>
      </c>
      <c r="J627" s="6">
        <v>19.8</v>
      </c>
      <c r="K627" s="6">
        <v>18.8</v>
      </c>
      <c r="L627" s="6">
        <v>0</v>
      </c>
      <c r="M627" s="10">
        <v>106709.54</v>
      </c>
      <c r="N627" s="8">
        <v>36.028691260000002</v>
      </c>
      <c r="O627" s="8">
        <f t="shared" si="49"/>
        <v>3844605.0711566205</v>
      </c>
    </row>
    <row r="628" spans="2:15" x14ac:dyDescent="0.3">
      <c r="B628" s="30">
        <v>42631</v>
      </c>
      <c r="C628" s="6" t="str">
        <f t="shared" si="45"/>
        <v>Sunday</v>
      </c>
      <c r="D628" s="6" t="str">
        <f t="shared" si="46"/>
        <v>September</v>
      </c>
      <c r="E628" s="6" t="str">
        <f t="shared" si="47"/>
        <v>2016</v>
      </c>
      <c r="F628" s="6">
        <f t="shared" si="48"/>
        <v>39</v>
      </c>
      <c r="G628" s="6" t="str">
        <f>VLOOKUP(B:B, _holidays!A:C, 2, FALSE)</f>
        <v>N</v>
      </c>
      <c r="H628" s="6" t="str">
        <f>VLOOKUP(B:B, _holidays!A:C, 3, FALSE)</f>
        <v>N</v>
      </c>
      <c r="I628" s="6">
        <v>10.8</v>
      </c>
      <c r="J628" s="6">
        <v>12.5</v>
      </c>
      <c r="K628" s="6">
        <v>5.5</v>
      </c>
      <c r="L628" s="6">
        <v>0.4</v>
      </c>
      <c r="M628" s="10">
        <v>110314.625</v>
      </c>
      <c r="N628" s="8">
        <v>48.344866349999997</v>
      </c>
      <c r="O628" s="8">
        <f t="shared" si="49"/>
        <v>5333145.8020753684</v>
      </c>
    </row>
    <row r="629" spans="2:15" x14ac:dyDescent="0.3">
      <c r="B629" s="30">
        <v>42632</v>
      </c>
      <c r="C629" s="6" t="str">
        <f t="shared" si="45"/>
        <v>Monday</v>
      </c>
      <c r="D629" s="6" t="str">
        <f t="shared" si="46"/>
        <v>September</v>
      </c>
      <c r="E629" s="6" t="str">
        <f t="shared" si="47"/>
        <v>2016</v>
      </c>
      <c r="F629" s="6">
        <f t="shared" si="48"/>
        <v>39</v>
      </c>
      <c r="G629" s="6" t="str">
        <f>VLOOKUP(B:B, _holidays!A:C, 2, FALSE)</f>
        <v>N</v>
      </c>
      <c r="H629" s="6" t="str">
        <f>VLOOKUP(B:B, _holidays!A:C, 3, FALSE)</f>
        <v>N</v>
      </c>
      <c r="I629" s="6">
        <v>8.5</v>
      </c>
      <c r="J629" s="6">
        <v>16.3</v>
      </c>
      <c r="K629" s="6">
        <v>16.2</v>
      </c>
      <c r="L629" s="6">
        <v>0.2</v>
      </c>
      <c r="M629" s="10">
        <v>127391.09</v>
      </c>
      <c r="N629" s="8">
        <v>56.44254935</v>
      </c>
      <c r="O629" s="8">
        <f t="shared" si="49"/>
        <v>7190277.8840752915</v>
      </c>
    </row>
    <row r="630" spans="2:15" x14ac:dyDescent="0.3">
      <c r="B630" s="30">
        <v>42633</v>
      </c>
      <c r="C630" s="6" t="str">
        <f t="shared" si="45"/>
        <v>Tuesday</v>
      </c>
      <c r="D630" s="6" t="str">
        <f t="shared" si="46"/>
        <v>September</v>
      </c>
      <c r="E630" s="6" t="str">
        <f t="shared" si="47"/>
        <v>2016</v>
      </c>
      <c r="F630" s="6">
        <f t="shared" si="48"/>
        <v>39</v>
      </c>
      <c r="G630" s="6" t="str">
        <f>VLOOKUP(B:B, _holidays!A:C, 2, FALSE)</f>
        <v>N</v>
      </c>
      <c r="H630" s="6" t="str">
        <f>VLOOKUP(B:B, _holidays!A:C, 3, FALSE)</f>
        <v>N</v>
      </c>
      <c r="I630" s="6">
        <v>9.1</v>
      </c>
      <c r="J630" s="6">
        <v>18.8</v>
      </c>
      <c r="K630" s="6">
        <v>18.5</v>
      </c>
      <c r="L630" s="6">
        <v>0</v>
      </c>
      <c r="M630" s="10">
        <v>122664.30499999999</v>
      </c>
      <c r="N630" s="8">
        <v>43.177379569999999</v>
      </c>
      <c r="O630" s="8">
        <f t="shared" si="49"/>
        <v>5296323.256675248</v>
      </c>
    </row>
    <row r="631" spans="2:15" x14ac:dyDescent="0.3">
      <c r="B631" s="30">
        <v>42634</v>
      </c>
      <c r="C631" s="6" t="str">
        <f t="shared" si="45"/>
        <v>Wednesday</v>
      </c>
      <c r="D631" s="6" t="str">
        <f t="shared" si="46"/>
        <v>September</v>
      </c>
      <c r="E631" s="6" t="str">
        <f t="shared" si="47"/>
        <v>2016</v>
      </c>
      <c r="F631" s="6">
        <f t="shared" si="48"/>
        <v>39</v>
      </c>
      <c r="G631" s="6" t="str">
        <f>VLOOKUP(B:B, _holidays!A:C, 2, FALSE)</f>
        <v>N</v>
      </c>
      <c r="H631" s="6" t="str">
        <f>VLOOKUP(B:B, _holidays!A:C, 3, FALSE)</f>
        <v>N</v>
      </c>
      <c r="I631" s="6">
        <v>10.9</v>
      </c>
      <c r="J631" s="6">
        <v>15.2</v>
      </c>
      <c r="K631" s="6">
        <v>8.8000000000000007</v>
      </c>
      <c r="L631" s="6">
        <v>1.2</v>
      </c>
      <c r="M631" s="10">
        <v>127208.57</v>
      </c>
      <c r="N631" s="8">
        <v>52.28283459</v>
      </c>
      <c r="O631" s="8">
        <f t="shared" si="49"/>
        <v>6650824.6237404365</v>
      </c>
    </row>
    <row r="632" spans="2:15" x14ac:dyDescent="0.3">
      <c r="B632" s="30">
        <v>42635</v>
      </c>
      <c r="C632" s="6" t="str">
        <f t="shared" si="45"/>
        <v>Thursday</v>
      </c>
      <c r="D632" s="6" t="str">
        <f t="shared" si="46"/>
        <v>September</v>
      </c>
      <c r="E632" s="6" t="str">
        <f t="shared" si="47"/>
        <v>2016</v>
      </c>
      <c r="F632" s="6">
        <f t="shared" si="48"/>
        <v>39</v>
      </c>
      <c r="G632" s="6" t="str">
        <f>VLOOKUP(B:B, _holidays!A:C, 2, FALSE)</f>
        <v>N</v>
      </c>
      <c r="H632" s="6" t="str">
        <f>VLOOKUP(B:B, _holidays!A:C, 3, FALSE)</f>
        <v>N</v>
      </c>
      <c r="I632" s="6">
        <v>9.6</v>
      </c>
      <c r="J632" s="6">
        <v>13.4</v>
      </c>
      <c r="K632" s="6">
        <v>9.9</v>
      </c>
      <c r="L632" s="6">
        <v>1.2</v>
      </c>
      <c r="M632" s="10">
        <v>131357.34</v>
      </c>
      <c r="N632" s="8">
        <v>55.701872710000004</v>
      </c>
      <c r="O632" s="8">
        <f t="shared" si="49"/>
        <v>7316849.8322041919</v>
      </c>
    </row>
    <row r="633" spans="2:15" x14ac:dyDescent="0.3">
      <c r="B633" s="30">
        <v>42636</v>
      </c>
      <c r="C633" s="6" t="str">
        <f t="shared" si="45"/>
        <v>Friday</v>
      </c>
      <c r="D633" s="6" t="str">
        <f t="shared" si="46"/>
        <v>September</v>
      </c>
      <c r="E633" s="6" t="str">
        <f t="shared" si="47"/>
        <v>2016</v>
      </c>
      <c r="F633" s="6">
        <f t="shared" si="48"/>
        <v>39</v>
      </c>
      <c r="G633" s="6" t="str">
        <f>VLOOKUP(B:B, _holidays!A:C, 2, FALSE)</f>
        <v>N</v>
      </c>
      <c r="H633" s="6" t="str">
        <f>VLOOKUP(B:B, _holidays!A:C, 3, FALSE)</f>
        <v>N</v>
      </c>
      <c r="I633" s="6">
        <v>9.8000000000000007</v>
      </c>
      <c r="J633" s="6">
        <v>16.5</v>
      </c>
      <c r="K633" s="6">
        <v>16.5</v>
      </c>
      <c r="L633" s="6">
        <v>0.6</v>
      </c>
      <c r="M633" s="10">
        <v>127420.43</v>
      </c>
      <c r="N633" s="8">
        <v>46.538703269999999</v>
      </c>
      <c r="O633" s="8">
        <f t="shared" si="49"/>
        <v>5929981.5823058058</v>
      </c>
    </row>
    <row r="634" spans="2:15" x14ac:dyDescent="0.3">
      <c r="B634" s="30">
        <v>42637</v>
      </c>
      <c r="C634" s="6" t="str">
        <f t="shared" si="45"/>
        <v>Saturday</v>
      </c>
      <c r="D634" s="6" t="str">
        <f t="shared" si="46"/>
        <v>September</v>
      </c>
      <c r="E634" s="6" t="str">
        <f t="shared" si="47"/>
        <v>2016</v>
      </c>
      <c r="F634" s="6">
        <f t="shared" si="48"/>
        <v>39</v>
      </c>
      <c r="G634" s="6" t="str">
        <f>VLOOKUP(B:B, _holidays!A:C, 2, FALSE)</f>
        <v>N</v>
      </c>
      <c r="H634" s="6" t="str">
        <f>VLOOKUP(B:B, _holidays!A:C, 3, FALSE)</f>
        <v>N</v>
      </c>
      <c r="I634" s="6">
        <v>10</v>
      </c>
      <c r="J634" s="6">
        <v>20.100000000000001</v>
      </c>
      <c r="K634" s="6">
        <v>18.399999999999999</v>
      </c>
      <c r="L634" s="6">
        <v>0</v>
      </c>
      <c r="M634" s="10">
        <v>106776.27499999999</v>
      </c>
      <c r="N634" s="8">
        <v>43.556599820000002</v>
      </c>
      <c r="O634" s="8">
        <f t="shared" si="49"/>
        <v>4650811.4804452704</v>
      </c>
    </row>
    <row r="635" spans="2:15" x14ac:dyDescent="0.3">
      <c r="B635" s="30">
        <v>42638</v>
      </c>
      <c r="C635" s="6" t="str">
        <f t="shared" si="45"/>
        <v>Sunday</v>
      </c>
      <c r="D635" s="6" t="str">
        <f t="shared" si="46"/>
        <v>September</v>
      </c>
      <c r="E635" s="6" t="str">
        <f t="shared" si="47"/>
        <v>2016</v>
      </c>
      <c r="F635" s="6">
        <f t="shared" si="48"/>
        <v>40</v>
      </c>
      <c r="G635" s="6" t="str">
        <f>VLOOKUP(B:B, _holidays!A:C, 2, FALSE)</f>
        <v>N</v>
      </c>
      <c r="H635" s="6" t="str">
        <f>VLOOKUP(B:B, _holidays!A:C, 3, FALSE)</f>
        <v>N</v>
      </c>
      <c r="I635" s="6">
        <v>9.5</v>
      </c>
      <c r="J635" s="6">
        <v>14.7</v>
      </c>
      <c r="K635" s="6">
        <v>17.100000000000001</v>
      </c>
      <c r="L635" s="6">
        <v>5.8</v>
      </c>
      <c r="M635" s="10">
        <v>105931.55499999999</v>
      </c>
      <c r="N635" s="8">
        <v>37.698479470000002</v>
      </c>
      <c r="O635" s="8">
        <f t="shared" si="49"/>
        <v>3993458.5513926758</v>
      </c>
    </row>
    <row r="636" spans="2:15" x14ac:dyDescent="0.3">
      <c r="B636" s="30">
        <v>42639</v>
      </c>
      <c r="C636" s="6" t="str">
        <f t="shared" si="45"/>
        <v>Monday</v>
      </c>
      <c r="D636" s="6" t="str">
        <f t="shared" si="46"/>
        <v>September</v>
      </c>
      <c r="E636" s="6" t="str">
        <f t="shared" si="47"/>
        <v>2016</v>
      </c>
      <c r="F636" s="6">
        <f t="shared" si="48"/>
        <v>40</v>
      </c>
      <c r="G636" s="6" t="str">
        <f>VLOOKUP(B:B, _holidays!A:C, 2, FALSE)</f>
        <v>N</v>
      </c>
      <c r="H636" s="6" t="str">
        <f>VLOOKUP(B:B, _holidays!A:C, 3, FALSE)</f>
        <v>N</v>
      </c>
      <c r="I636" s="6">
        <v>8.1</v>
      </c>
      <c r="J636" s="6">
        <v>16.899999999999999</v>
      </c>
      <c r="K636" s="6">
        <v>13.6</v>
      </c>
      <c r="L636" s="6">
        <v>0.6</v>
      </c>
      <c r="M636" s="10">
        <v>124343.19</v>
      </c>
      <c r="N636" s="8">
        <v>47.67147027</v>
      </c>
      <c r="O636" s="8">
        <f t="shared" si="49"/>
        <v>5927622.6853619618</v>
      </c>
    </row>
    <row r="637" spans="2:15" x14ac:dyDescent="0.3">
      <c r="B637" s="30">
        <v>42640</v>
      </c>
      <c r="C637" s="6" t="str">
        <f t="shared" si="45"/>
        <v>Tuesday</v>
      </c>
      <c r="D637" s="6" t="str">
        <f t="shared" si="46"/>
        <v>September</v>
      </c>
      <c r="E637" s="6" t="str">
        <f t="shared" si="47"/>
        <v>2016</v>
      </c>
      <c r="F637" s="6">
        <f t="shared" si="48"/>
        <v>40</v>
      </c>
      <c r="G637" s="6" t="str">
        <f>VLOOKUP(B:B, _holidays!A:C, 2, FALSE)</f>
        <v>N</v>
      </c>
      <c r="H637" s="6" t="str">
        <f>VLOOKUP(B:B, _holidays!A:C, 3, FALSE)</f>
        <v>N</v>
      </c>
      <c r="I637" s="6">
        <v>7.4</v>
      </c>
      <c r="J637" s="6">
        <v>14.8</v>
      </c>
      <c r="K637" s="6">
        <v>13.4</v>
      </c>
      <c r="L637" s="6">
        <v>12.6</v>
      </c>
      <c r="M637" s="10">
        <v>126888.77</v>
      </c>
      <c r="N637" s="8">
        <v>49.794504430000003</v>
      </c>
      <c r="O637" s="8">
        <f t="shared" si="49"/>
        <v>6318363.4198822519</v>
      </c>
    </row>
    <row r="638" spans="2:15" x14ac:dyDescent="0.3">
      <c r="B638" s="30">
        <v>42641</v>
      </c>
      <c r="C638" s="6" t="str">
        <f t="shared" si="45"/>
        <v>Wednesday</v>
      </c>
      <c r="D638" s="6" t="str">
        <f t="shared" si="46"/>
        <v>September</v>
      </c>
      <c r="E638" s="6" t="str">
        <f t="shared" si="47"/>
        <v>2016</v>
      </c>
      <c r="F638" s="6">
        <f t="shared" si="48"/>
        <v>40</v>
      </c>
      <c r="G638" s="6" t="str">
        <f>VLOOKUP(B:B, _holidays!A:C, 2, FALSE)</f>
        <v>N</v>
      </c>
      <c r="H638" s="6" t="str">
        <f>VLOOKUP(B:B, _holidays!A:C, 3, FALSE)</f>
        <v>N</v>
      </c>
      <c r="I638" s="6">
        <v>7.5</v>
      </c>
      <c r="J638" s="6">
        <v>19.3</v>
      </c>
      <c r="K638" s="6">
        <v>19.600000000000001</v>
      </c>
      <c r="L638" s="6">
        <v>2.2000000000000002</v>
      </c>
      <c r="M638" s="10">
        <v>121143.25</v>
      </c>
      <c r="N638" s="8">
        <v>32.431714720000002</v>
      </c>
      <c r="O638" s="8">
        <f t="shared" si="49"/>
        <v>3928883.3242536401</v>
      </c>
    </row>
    <row r="639" spans="2:15" x14ac:dyDescent="0.3">
      <c r="B639" s="30">
        <v>42642</v>
      </c>
      <c r="C639" s="6" t="str">
        <f t="shared" si="45"/>
        <v>Thursday</v>
      </c>
      <c r="D639" s="6" t="str">
        <f t="shared" si="46"/>
        <v>September</v>
      </c>
      <c r="E639" s="6" t="str">
        <f t="shared" si="47"/>
        <v>2016</v>
      </c>
      <c r="F639" s="6">
        <f t="shared" si="48"/>
        <v>40</v>
      </c>
      <c r="G639" s="6" t="str">
        <f>VLOOKUP(B:B, _holidays!A:C, 2, FALSE)</f>
        <v>N</v>
      </c>
      <c r="H639" s="6" t="str">
        <f>VLOOKUP(B:B, _holidays!A:C, 3, FALSE)</f>
        <v>N</v>
      </c>
      <c r="I639" s="6">
        <v>12.5</v>
      </c>
      <c r="J639" s="6">
        <v>16.7</v>
      </c>
      <c r="K639" s="6">
        <v>16.2</v>
      </c>
      <c r="L639" s="6">
        <v>1.8</v>
      </c>
      <c r="M639" s="10">
        <v>122858.49</v>
      </c>
      <c r="N639" s="8">
        <v>37.596001049999998</v>
      </c>
      <c r="O639" s="8">
        <f t="shared" si="49"/>
        <v>4618987.9190414147</v>
      </c>
    </row>
    <row r="640" spans="2:15" x14ac:dyDescent="0.3">
      <c r="B640" s="30">
        <v>42643</v>
      </c>
      <c r="C640" s="6" t="str">
        <f t="shared" si="45"/>
        <v>Friday</v>
      </c>
      <c r="D640" s="6" t="str">
        <f t="shared" si="46"/>
        <v>September</v>
      </c>
      <c r="E640" s="6" t="str">
        <f t="shared" si="47"/>
        <v>2016</v>
      </c>
      <c r="F640" s="6">
        <f t="shared" si="48"/>
        <v>40</v>
      </c>
      <c r="G640" s="6" t="str">
        <f>VLOOKUP(B:B, _holidays!A:C, 2, FALSE)</f>
        <v>N</v>
      </c>
      <c r="H640" s="6" t="str">
        <f>VLOOKUP(B:B, _holidays!A:C, 3, FALSE)</f>
        <v>Y</v>
      </c>
      <c r="I640" s="6">
        <v>9.3000000000000007</v>
      </c>
      <c r="J640" s="6">
        <v>16.399999999999999</v>
      </c>
      <c r="K640" s="6">
        <v>16.600000000000001</v>
      </c>
      <c r="L640" s="6">
        <v>2</v>
      </c>
      <c r="M640" s="10">
        <v>113439.77499999999</v>
      </c>
      <c r="N640" s="8">
        <v>33.063692619999998</v>
      </c>
      <c r="O640" s="8">
        <f t="shared" si="49"/>
        <v>3750737.8514819602</v>
      </c>
    </row>
    <row r="641" spans="2:15" x14ac:dyDescent="0.3">
      <c r="B641" s="30">
        <v>42644</v>
      </c>
      <c r="C641" s="6" t="str">
        <f t="shared" si="45"/>
        <v>Saturday</v>
      </c>
      <c r="D641" s="6" t="str">
        <f t="shared" si="46"/>
        <v>October</v>
      </c>
      <c r="E641" s="6" t="str">
        <f t="shared" si="47"/>
        <v>2016</v>
      </c>
      <c r="F641" s="6">
        <f t="shared" si="48"/>
        <v>40</v>
      </c>
      <c r="G641" s="6" t="str">
        <f>VLOOKUP(B:B, _holidays!A:C, 2, FALSE)</f>
        <v>N</v>
      </c>
      <c r="H641" s="6" t="str">
        <f>VLOOKUP(B:B, _holidays!A:C, 3, FALSE)</f>
        <v>N</v>
      </c>
      <c r="I641" s="6">
        <v>11.6</v>
      </c>
      <c r="J641" s="6">
        <v>18.600000000000001</v>
      </c>
      <c r="K641" s="6">
        <v>11.9</v>
      </c>
      <c r="L641" s="6">
        <v>1.6</v>
      </c>
      <c r="M641" s="10">
        <v>109181.26</v>
      </c>
      <c r="N641" s="8">
        <v>20.48609587</v>
      </c>
      <c r="O641" s="8">
        <f t="shared" si="49"/>
        <v>2236697.7595673962</v>
      </c>
    </row>
    <row r="642" spans="2:15" x14ac:dyDescent="0.3">
      <c r="B642" s="30">
        <v>42645</v>
      </c>
      <c r="C642" s="6" t="str">
        <f t="shared" ref="C642:C705" si="50">TEXT(B642,"dddd")</f>
        <v>Sunday</v>
      </c>
      <c r="D642" s="6" t="str">
        <f t="shared" ref="D642:D705" si="51">TEXT(B642,"mmmm")</f>
        <v>October</v>
      </c>
      <c r="E642" s="6" t="str">
        <f t="shared" ref="E642:E705" si="52">TEXT(B642,"yyyy")</f>
        <v>2016</v>
      </c>
      <c r="F642" s="6">
        <f t="shared" ref="F642:F705" si="53">WEEKNUM(B642,1)</f>
        <v>41</v>
      </c>
      <c r="G642" s="6" t="str">
        <f>VLOOKUP(B:B, _holidays!A:C, 2, FALSE)</f>
        <v>N</v>
      </c>
      <c r="H642" s="6" t="str">
        <f>VLOOKUP(B:B, _holidays!A:C, 3, FALSE)</f>
        <v>N</v>
      </c>
      <c r="I642" s="6">
        <v>12.1</v>
      </c>
      <c r="J642" s="6">
        <v>24</v>
      </c>
      <c r="K642" s="6">
        <v>18.7</v>
      </c>
      <c r="L642" s="6">
        <v>0</v>
      </c>
      <c r="M642" s="10">
        <v>97992.93</v>
      </c>
      <c r="N642" s="8">
        <v>13.656870189999999</v>
      </c>
      <c r="O642" s="8">
        <f t="shared" ref="O642:O705" si="54">M642*N642</f>
        <v>1338276.7245477566</v>
      </c>
    </row>
    <row r="643" spans="2:15" x14ac:dyDescent="0.3">
      <c r="B643" s="30">
        <v>42646</v>
      </c>
      <c r="C643" s="6" t="str">
        <f t="shared" si="50"/>
        <v>Monday</v>
      </c>
      <c r="D643" s="6" t="str">
        <f t="shared" si="51"/>
        <v>October</v>
      </c>
      <c r="E643" s="6" t="str">
        <f t="shared" si="52"/>
        <v>2016</v>
      </c>
      <c r="F643" s="6">
        <f t="shared" si="53"/>
        <v>41</v>
      </c>
      <c r="G643" s="6" t="str">
        <f>VLOOKUP(B:B, _holidays!A:C, 2, FALSE)</f>
        <v>N</v>
      </c>
      <c r="H643" s="6" t="str">
        <f>VLOOKUP(B:B, _holidays!A:C, 3, FALSE)</f>
        <v>N</v>
      </c>
      <c r="I643" s="6">
        <v>11.1</v>
      </c>
      <c r="J643" s="6">
        <v>15.9</v>
      </c>
      <c r="K643" s="6">
        <v>13.7</v>
      </c>
      <c r="L643" s="6">
        <v>9.1999999999999993</v>
      </c>
      <c r="M643" s="10">
        <v>115839.01</v>
      </c>
      <c r="N643" s="8">
        <v>21.601743630000001</v>
      </c>
      <c r="O643" s="8">
        <f t="shared" si="54"/>
        <v>2502324.5963730062</v>
      </c>
    </row>
    <row r="644" spans="2:15" x14ac:dyDescent="0.3">
      <c r="B644" s="30">
        <v>42647</v>
      </c>
      <c r="C644" s="6" t="str">
        <f t="shared" si="50"/>
        <v>Tuesday</v>
      </c>
      <c r="D644" s="6" t="str">
        <f t="shared" si="51"/>
        <v>October</v>
      </c>
      <c r="E644" s="6" t="str">
        <f t="shared" si="52"/>
        <v>2016</v>
      </c>
      <c r="F644" s="6">
        <f t="shared" si="53"/>
        <v>41</v>
      </c>
      <c r="G644" s="6" t="str">
        <f>VLOOKUP(B:B, _holidays!A:C, 2, FALSE)</f>
        <v>Y</v>
      </c>
      <c r="H644" s="6" t="str">
        <f>VLOOKUP(B:B, _holidays!A:C, 3, FALSE)</f>
        <v>N</v>
      </c>
      <c r="I644" s="6">
        <v>10.6</v>
      </c>
      <c r="J644" s="6">
        <v>17.100000000000001</v>
      </c>
      <c r="K644" s="6">
        <v>13.2</v>
      </c>
      <c r="L644" s="6">
        <v>2</v>
      </c>
      <c r="M644" s="10">
        <v>124089.47</v>
      </c>
      <c r="N644" s="8">
        <v>23.001781319999999</v>
      </c>
      <c r="O644" s="8">
        <f t="shared" si="54"/>
        <v>2854278.8530547004</v>
      </c>
    </row>
    <row r="645" spans="2:15" x14ac:dyDescent="0.3">
      <c r="B645" s="30">
        <v>42648</v>
      </c>
      <c r="C645" s="6" t="str">
        <f t="shared" si="50"/>
        <v>Wednesday</v>
      </c>
      <c r="D645" s="6" t="str">
        <f t="shared" si="51"/>
        <v>October</v>
      </c>
      <c r="E645" s="6" t="str">
        <f t="shared" si="52"/>
        <v>2016</v>
      </c>
      <c r="F645" s="6">
        <f t="shared" si="53"/>
        <v>41</v>
      </c>
      <c r="G645" s="6" t="str">
        <f>VLOOKUP(B:B, _holidays!A:C, 2, FALSE)</f>
        <v>Y</v>
      </c>
      <c r="H645" s="6" t="str">
        <f>VLOOKUP(B:B, _holidays!A:C, 3, FALSE)</f>
        <v>N</v>
      </c>
      <c r="I645" s="6">
        <v>8</v>
      </c>
      <c r="J645" s="6">
        <v>17.100000000000001</v>
      </c>
      <c r="K645" s="6">
        <v>7.5</v>
      </c>
      <c r="L645" s="6">
        <v>2.8</v>
      </c>
      <c r="M645" s="10">
        <v>128558.38499999999</v>
      </c>
      <c r="N645" s="8">
        <v>41.115132719999998</v>
      </c>
      <c r="O645" s="8">
        <f t="shared" si="54"/>
        <v>5285695.0615438567</v>
      </c>
    </row>
    <row r="646" spans="2:15" x14ac:dyDescent="0.3">
      <c r="B646" s="30">
        <v>42649</v>
      </c>
      <c r="C646" s="6" t="str">
        <f t="shared" si="50"/>
        <v>Thursday</v>
      </c>
      <c r="D646" s="6" t="str">
        <f t="shared" si="51"/>
        <v>October</v>
      </c>
      <c r="E646" s="6" t="str">
        <f t="shared" si="52"/>
        <v>2016</v>
      </c>
      <c r="F646" s="6">
        <f t="shared" si="53"/>
        <v>41</v>
      </c>
      <c r="G646" s="6" t="str">
        <f>VLOOKUP(B:B, _holidays!A:C, 2, FALSE)</f>
        <v>Y</v>
      </c>
      <c r="H646" s="6" t="str">
        <f>VLOOKUP(B:B, _holidays!A:C, 3, FALSE)</f>
        <v>N</v>
      </c>
      <c r="I646" s="6">
        <v>9.6999999999999993</v>
      </c>
      <c r="J646" s="6">
        <v>27.2</v>
      </c>
      <c r="K646" s="6">
        <v>22.6</v>
      </c>
      <c r="L646" s="6">
        <v>0</v>
      </c>
      <c r="M646" s="10">
        <v>115898.54</v>
      </c>
      <c r="N646" s="8">
        <v>30.189572800000001</v>
      </c>
      <c r="O646" s="8">
        <f t="shared" si="54"/>
        <v>3498927.410743712</v>
      </c>
    </row>
    <row r="647" spans="2:15" x14ac:dyDescent="0.3">
      <c r="B647" s="30">
        <v>42650</v>
      </c>
      <c r="C647" s="6" t="str">
        <f t="shared" si="50"/>
        <v>Friday</v>
      </c>
      <c r="D647" s="6" t="str">
        <f t="shared" si="51"/>
        <v>October</v>
      </c>
      <c r="E647" s="6" t="str">
        <f t="shared" si="52"/>
        <v>2016</v>
      </c>
      <c r="F647" s="6">
        <f t="shared" si="53"/>
        <v>41</v>
      </c>
      <c r="G647" s="6" t="str">
        <f>VLOOKUP(B:B, _holidays!A:C, 2, FALSE)</f>
        <v>Y</v>
      </c>
      <c r="H647" s="6" t="str">
        <f>VLOOKUP(B:B, _holidays!A:C, 3, FALSE)</f>
        <v>N</v>
      </c>
      <c r="I647" s="6">
        <v>14.1</v>
      </c>
      <c r="J647" s="6">
        <v>22.5</v>
      </c>
      <c r="K647" s="6">
        <v>7.8</v>
      </c>
      <c r="L647" s="6">
        <v>0</v>
      </c>
      <c r="M647" s="10">
        <v>116197.73</v>
      </c>
      <c r="N647" s="8">
        <v>37.339104300000002</v>
      </c>
      <c r="O647" s="8">
        <f t="shared" si="54"/>
        <v>4338719.1598932389</v>
      </c>
    </row>
    <row r="648" spans="2:15" x14ac:dyDescent="0.3">
      <c r="B648" s="30">
        <v>42651</v>
      </c>
      <c r="C648" s="6" t="str">
        <f t="shared" si="50"/>
        <v>Saturday</v>
      </c>
      <c r="D648" s="6" t="str">
        <f t="shared" si="51"/>
        <v>October</v>
      </c>
      <c r="E648" s="6" t="str">
        <f t="shared" si="52"/>
        <v>2016</v>
      </c>
      <c r="F648" s="6">
        <f t="shared" si="53"/>
        <v>41</v>
      </c>
      <c r="G648" s="6" t="str">
        <f>VLOOKUP(B:B, _holidays!A:C, 2, FALSE)</f>
        <v>Y</v>
      </c>
      <c r="H648" s="6" t="str">
        <f>VLOOKUP(B:B, _holidays!A:C, 3, FALSE)</f>
        <v>N</v>
      </c>
      <c r="I648" s="6">
        <v>9.6999999999999993</v>
      </c>
      <c r="J648" s="6">
        <v>16.899999999999999</v>
      </c>
      <c r="K648" s="6">
        <v>23</v>
      </c>
      <c r="L648" s="6">
        <v>0</v>
      </c>
      <c r="M648" s="10">
        <v>101300.77499999999</v>
      </c>
      <c r="N648" s="8">
        <v>35.210343819999999</v>
      </c>
      <c r="O648" s="8">
        <f t="shared" si="54"/>
        <v>3566835.11698246</v>
      </c>
    </row>
    <row r="649" spans="2:15" x14ac:dyDescent="0.3">
      <c r="B649" s="30">
        <v>42652</v>
      </c>
      <c r="C649" s="6" t="str">
        <f t="shared" si="50"/>
        <v>Sunday</v>
      </c>
      <c r="D649" s="6" t="str">
        <f t="shared" si="51"/>
        <v>October</v>
      </c>
      <c r="E649" s="6" t="str">
        <f t="shared" si="52"/>
        <v>2016</v>
      </c>
      <c r="F649" s="6">
        <f t="shared" si="53"/>
        <v>42</v>
      </c>
      <c r="G649" s="6" t="str">
        <f>VLOOKUP(B:B, _holidays!A:C, 2, FALSE)</f>
        <v>Y</v>
      </c>
      <c r="H649" s="6" t="str">
        <f>VLOOKUP(B:B, _holidays!A:C, 3, FALSE)</f>
        <v>N</v>
      </c>
      <c r="I649" s="6">
        <v>9.5</v>
      </c>
      <c r="J649" s="6">
        <v>22</v>
      </c>
      <c r="K649" s="6">
        <v>14.1</v>
      </c>
      <c r="L649" s="6">
        <v>0</v>
      </c>
      <c r="M649" s="10">
        <v>94954.16</v>
      </c>
      <c r="N649" s="8">
        <v>15.90301462</v>
      </c>
      <c r="O649" s="8">
        <f t="shared" si="54"/>
        <v>1510057.3947098192</v>
      </c>
    </row>
    <row r="650" spans="2:15" x14ac:dyDescent="0.3">
      <c r="B650" s="30">
        <v>42653</v>
      </c>
      <c r="C650" s="6" t="str">
        <f t="shared" si="50"/>
        <v>Monday</v>
      </c>
      <c r="D650" s="6" t="str">
        <f t="shared" si="51"/>
        <v>October</v>
      </c>
      <c r="E650" s="6" t="str">
        <f t="shared" si="52"/>
        <v>2016</v>
      </c>
      <c r="F650" s="6">
        <f t="shared" si="53"/>
        <v>42</v>
      </c>
      <c r="G650" s="6" t="str">
        <f>VLOOKUP(B:B, _holidays!A:C, 2, FALSE)</f>
        <v>Y</v>
      </c>
      <c r="H650" s="6" t="str">
        <f>VLOOKUP(B:B, _holidays!A:C, 3, FALSE)</f>
        <v>N</v>
      </c>
      <c r="I650" s="6">
        <v>13</v>
      </c>
      <c r="J650" s="6">
        <v>16.8</v>
      </c>
      <c r="K650" s="6">
        <v>18.399999999999999</v>
      </c>
      <c r="L650" s="6">
        <v>0.8</v>
      </c>
      <c r="M650" s="10">
        <v>116831.43</v>
      </c>
      <c r="N650" s="8">
        <v>27.654717770000001</v>
      </c>
      <c r="O650" s="8">
        <f t="shared" si="54"/>
        <v>3230940.2233155109</v>
      </c>
    </row>
    <row r="651" spans="2:15" x14ac:dyDescent="0.3">
      <c r="B651" s="30">
        <v>42654</v>
      </c>
      <c r="C651" s="6" t="str">
        <f t="shared" si="50"/>
        <v>Tuesday</v>
      </c>
      <c r="D651" s="6" t="str">
        <f t="shared" si="51"/>
        <v>October</v>
      </c>
      <c r="E651" s="6" t="str">
        <f t="shared" si="52"/>
        <v>2016</v>
      </c>
      <c r="F651" s="6">
        <f t="shared" si="53"/>
        <v>42</v>
      </c>
      <c r="G651" s="6" t="str">
        <f>VLOOKUP(B:B, _holidays!A:C, 2, FALSE)</f>
        <v>Y</v>
      </c>
      <c r="H651" s="6" t="str">
        <f>VLOOKUP(B:B, _holidays!A:C, 3, FALSE)</f>
        <v>N</v>
      </c>
      <c r="I651" s="6">
        <v>7.5</v>
      </c>
      <c r="J651" s="6">
        <v>15.1</v>
      </c>
      <c r="K651" s="6">
        <v>16.7</v>
      </c>
      <c r="L651" s="6">
        <v>1.4</v>
      </c>
      <c r="M651" s="10">
        <v>124665.82</v>
      </c>
      <c r="N651" s="8">
        <v>38.199945730000003</v>
      </c>
      <c r="O651" s="8">
        <f t="shared" si="54"/>
        <v>4762227.5583859496</v>
      </c>
    </row>
    <row r="652" spans="2:15" x14ac:dyDescent="0.3">
      <c r="B652" s="30">
        <v>42655</v>
      </c>
      <c r="C652" s="6" t="str">
        <f t="shared" si="50"/>
        <v>Wednesday</v>
      </c>
      <c r="D652" s="6" t="str">
        <f t="shared" si="51"/>
        <v>October</v>
      </c>
      <c r="E652" s="6" t="str">
        <f t="shared" si="52"/>
        <v>2016</v>
      </c>
      <c r="F652" s="6">
        <f t="shared" si="53"/>
        <v>42</v>
      </c>
      <c r="G652" s="6" t="str">
        <f>VLOOKUP(B:B, _holidays!A:C, 2, FALSE)</f>
        <v>Y</v>
      </c>
      <c r="H652" s="6" t="str">
        <f>VLOOKUP(B:B, _holidays!A:C, 3, FALSE)</f>
        <v>N</v>
      </c>
      <c r="I652" s="6">
        <v>10.199999999999999</v>
      </c>
      <c r="J652" s="6">
        <v>15.4</v>
      </c>
      <c r="K652" s="6">
        <v>12.9</v>
      </c>
      <c r="L652" s="6">
        <v>0</v>
      </c>
      <c r="M652" s="10">
        <v>128612.3</v>
      </c>
      <c r="N652" s="8">
        <v>44.770645539999997</v>
      </c>
      <c r="O652" s="8">
        <f t="shared" si="54"/>
        <v>5758055.695384142</v>
      </c>
    </row>
    <row r="653" spans="2:15" x14ac:dyDescent="0.3">
      <c r="B653" s="30">
        <v>42656</v>
      </c>
      <c r="C653" s="6" t="str">
        <f t="shared" si="50"/>
        <v>Thursday</v>
      </c>
      <c r="D653" s="6" t="str">
        <f t="shared" si="51"/>
        <v>October</v>
      </c>
      <c r="E653" s="6" t="str">
        <f t="shared" si="52"/>
        <v>2016</v>
      </c>
      <c r="F653" s="6">
        <f t="shared" si="53"/>
        <v>42</v>
      </c>
      <c r="G653" s="6" t="str">
        <f>VLOOKUP(B:B, _holidays!A:C, 2, FALSE)</f>
        <v>Y</v>
      </c>
      <c r="H653" s="6" t="str">
        <f>VLOOKUP(B:B, _holidays!A:C, 3, FALSE)</f>
        <v>N</v>
      </c>
      <c r="I653" s="6">
        <v>6.8</v>
      </c>
      <c r="J653" s="6">
        <v>14.6</v>
      </c>
      <c r="K653" s="6">
        <v>22.8</v>
      </c>
      <c r="L653" s="6">
        <v>4.2</v>
      </c>
      <c r="M653" s="10">
        <v>128242.765</v>
      </c>
      <c r="N653" s="8">
        <v>58.353085180000001</v>
      </c>
      <c r="O653" s="8">
        <f t="shared" si="54"/>
        <v>7483360.9897637228</v>
      </c>
    </row>
    <row r="654" spans="2:15" x14ac:dyDescent="0.3">
      <c r="B654" s="30">
        <v>42657</v>
      </c>
      <c r="C654" s="6" t="str">
        <f t="shared" si="50"/>
        <v>Friday</v>
      </c>
      <c r="D654" s="6" t="str">
        <f t="shared" si="51"/>
        <v>October</v>
      </c>
      <c r="E654" s="6" t="str">
        <f t="shared" si="52"/>
        <v>2016</v>
      </c>
      <c r="F654" s="6">
        <f t="shared" si="53"/>
        <v>42</v>
      </c>
      <c r="G654" s="6" t="str">
        <f>VLOOKUP(B:B, _holidays!A:C, 2, FALSE)</f>
        <v>Y</v>
      </c>
      <c r="H654" s="6" t="str">
        <f>VLOOKUP(B:B, _holidays!A:C, 3, FALSE)</f>
        <v>N</v>
      </c>
      <c r="I654" s="6">
        <v>5.2</v>
      </c>
      <c r="J654" s="6">
        <v>22.7</v>
      </c>
      <c r="K654" s="6">
        <v>24.5</v>
      </c>
      <c r="L654" s="6">
        <v>0.2</v>
      </c>
      <c r="M654" s="10">
        <v>121731.485</v>
      </c>
      <c r="N654" s="8">
        <v>43.966506600000002</v>
      </c>
      <c r="O654" s="8">
        <f t="shared" si="54"/>
        <v>5352108.1386803016</v>
      </c>
    </row>
    <row r="655" spans="2:15" x14ac:dyDescent="0.3">
      <c r="B655" s="30">
        <v>42658</v>
      </c>
      <c r="C655" s="6" t="str">
        <f t="shared" si="50"/>
        <v>Saturday</v>
      </c>
      <c r="D655" s="6" t="str">
        <f t="shared" si="51"/>
        <v>October</v>
      </c>
      <c r="E655" s="6" t="str">
        <f t="shared" si="52"/>
        <v>2016</v>
      </c>
      <c r="F655" s="6">
        <f t="shared" si="53"/>
        <v>42</v>
      </c>
      <c r="G655" s="6" t="str">
        <f>VLOOKUP(B:B, _holidays!A:C, 2, FALSE)</f>
        <v>Y</v>
      </c>
      <c r="H655" s="6" t="str">
        <f>VLOOKUP(B:B, _holidays!A:C, 3, FALSE)</f>
        <v>N</v>
      </c>
      <c r="I655" s="6">
        <v>9.4</v>
      </c>
      <c r="J655" s="6">
        <v>24.8</v>
      </c>
      <c r="K655" s="6">
        <v>21.8</v>
      </c>
      <c r="L655" s="6">
        <v>0</v>
      </c>
      <c r="M655" s="10">
        <v>97887.485000000001</v>
      </c>
      <c r="N655" s="8">
        <v>12.698328739999999</v>
      </c>
      <c r="O655" s="8">
        <f t="shared" si="54"/>
        <v>1243007.4640618188</v>
      </c>
    </row>
    <row r="656" spans="2:15" x14ac:dyDescent="0.3">
      <c r="B656" s="30">
        <v>42659</v>
      </c>
      <c r="C656" s="6" t="str">
        <f t="shared" si="50"/>
        <v>Sunday</v>
      </c>
      <c r="D656" s="6" t="str">
        <f t="shared" si="51"/>
        <v>October</v>
      </c>
      <c r="E656" s="6" t="str">
        <f t="shared" si="52"/>
        <v>2016</v>
      </c>
      <c r="F656" s="6">
        <f t="shared" si="53"/>
        <v>43</v>
      </c>
      <c r="G656" s="6" t="str">
        <f>VLOOKUP(B:B, _holidays!A:C, 2, FALSE)</f>
        <v>Y</v>
      </c>
      <c r="H656" s="6" t="str">
        <f>VLOOKUP(B:B, _holidays!A:C, 3, FALSE)</f>
        <v>N</v>
      </c>
      <c r="I656" s="6">
        <v>17.399999999999999</v>
      </c>
      <c r="J656" s="6">
        <v>23.1</v>
      </c>
      <c r="K656" s="6">
        <v>8</v>
      </c>
      <c r="L656" s="6">
        <v>0</v>
      </c>
      <c r="M656" s="10">
        <v>101793.035</v>
      </c>
      <c r="N656" s="8">
        <v>22.029095420000001</v>
      </c>
      <c r="O656" s="8">
        <f t="shared" si="54"/>
        <v>2242408.4811064</v>
      </c>
    </row>
    <row r="657" spans="2:15" x14ac:dyDescent="0.3">
      <c r="B657" s="30">
        <v>42660</v>
      </c>
      <c r="C657" s="6" t="str">
        <f t="shared" si="50"/>
        <v>Monday</v>
      </c>
      <c r="D657" s="6" t="str">
        <f t="shared" si="51"/>
        <v>October</v>
      </c>
      <c r="E657" s="6" t="str">
        <f t="shared" si="52"/>
        <v>2016</v>
      </c>
      <c r="F657" s="6">
        <f t="shared" si="53"/>
        <v>43</v>
      </c>
      <c r="G657" s="6" t="str">
        <f>VLOOKUP(B:B, _holidays!A:C, 2, FALSE)</f>
        <v>Y</v>
      </c>
      <c r="H657" s="6" t="str">
        <f>VLOOKUP(B:B, _holidays!A:C, 3, FALSE)</f>
        <v>N</v>
      </c>
      <c r="I657" s="6">
        <v>9.8000000000000007</v>
      </c>
      <c r="J657" s="6">
        <v>18.899999999999999</v>
      </c>
      <c r="K657" s="6">
        <v>14.8</v>
      </c>
      <c r="L657" s="6">
        <v>9.8000000000000007</v>
      </c>
      <c r="M657" s="10">
        <v>116042.845</v>
      </c>
      <c r="N657" s="8">
        <v>29.59668164</v>
      </c>
      <c r="O657" s="8">
        <f t="shared" si="54"/>
        <v>3434483.1400648658</v>
      </c>
    </row>
    <row r="658" spans="2:15" x14ac:dyDescent="0.3">
      <c r="B658" s="30">
        <v>42661</v>
      </c>
      <c r="C658" s="6" t="str">
        <f t="shared" si="50"/>
        <v>Tuesday</v>
      </c>
      <c r="D658" s="6" t="str">
        <f t="shared" si="51"/>
        <v>October</v>
      </c>
      <c r="E658" s="6" t="str">
        <f t="shared" si="52"/>
        <v>2016</v>
      </c>
      <c r="F658" s="6">
        <f t="shared" si="53"/>
        <v>43</v>
      </c>
      <c r="G658" s="6" t="str">
        <f>VLOOKUP(B:B, _holidays!A:C, 2, FALSE)</f>
        <v>Y</v>
      </c>
      <c r="H658" s="6" t="str">
        <f>VLOOKUP(B:B, _holidays!A:C, 3, FALSE)</f>
        <v>N</v>
      </c>
      <c r="I658" s="6">
        <v>9.6</v>
      </c>
      <c r="J658" s="6">
        <v>16.600000000000001</v>
      </c>
      <c r="K658" s="6">
        <v>16.5</v>
      </c>
      <c r="L658" s="6">
        <v>1</v>
      </c>
      <c r="M658" s="10">
        <v>123265.44</v>
      </c>
      <c r="N658" s="8">
        <v>36.721212710000003</v>
      </c>
      <c r="O658" s="8">
        <f t="shared" si="54"/>
        <v>4526456.442031743</v>
      </c>
    </row>
    <row r="659" spans="2:15" x14ac:dyDescent="0.3">
      <c r="B659" s="30">
        <v>42662</v>
      </c>
      <c r="C659" s="6" t="str">
        <f t="shared" si="50"/>
        <v>Wednesday</v>
      </c>
      <c r="D659" s="6" t="str">
        <f t="shared" si="51"/>
        <v>October</v>
      </c>
      <c r="E659" s="6" t="str">
        <f t="shared" si="52"/>
        <v>2016</v>
      </c>
      <c r="F659" s="6">
        <f t="shared" si="53"/>
        <v>43</v>
      </c>
      <c r="G659" s="6" t="str">
        <f>VLOOKUP(B:B, _holidays!A:C, 2, FALSE)</f>
        <v>Y</v>
      </c>
      <c r="H659" s="6" t="str">
        <f>VLOOKUP(B:B, _holidays!A:C, 3, FALSE)</f>
        <v>N</v>
      </c>
      <c r="I659" s="6">
        <v>7.5</v>
      </c>
      <c r="J659" s="6">
        <v>16.5</v>
      </c>
      <c r="K659" s="6">
        <v>22.1</v>
      </c>
      <c r="L659" s="6">
        <v>2.6</v>
      </c>
      <c r="M659" s="10">
        <v>126362.045</v>
      </c>
      <c r="N659" s="8">
        <v>60.68302782</v>
      </c>
      <c r="O659" s="8">
        <f t="shared" si="54"/>
        <v>7668031.4921270916</v>
      </c>
    </row>
    <row r="660" spans="2:15" x14ac:dyDescent="0.3">
      <c r="B660" s="30">
        <v>42663</v>
      </c>
      <c r="C660" s="6" t="str">
        <f t="shared" si="50"/>
        <v>Thursday</v>
      </c>
      <c r="D660" s="6" t="str">
        <f t="shared" si="51"/>
        <v>October</v>
      </c>
      <c r="E660" s="6" t="str">
        <f t="shared" si="52"/>
        <v>2016</v>
      </c>
      <c r="F660" s="6">
        <f t="shared" si="53"/>
        <v>43</v>
      </c>
      <c r="G660" s="6" t="str">
        <f>VLOOKUP(B:B, _holidays!A:C, 2, FALSE)</f>
        <v>Y</v>
      </c>
      <c r="H660" s="6" t="str">
        <f>VLOOKUP(B:B, _holidays!A:C, 3, FALSE)</f>
        <v>N</v>
      </c>
      <c r="I660" s="6">
        <v>6.8</v>
      </c>
      <c r="J660" s="6">
        <v>21.8</v>
      </c>
      <c r="K660" s="6">
        <v>25.6</v>
      </c>
      <c r="L660" s="6">
        <v>0</v>
      </c>
      <c r="M660" s="10">
        <v>114867.16</v>
      </c>
      <c r="N660" s="8">
        <v>27.425826229999998</v>
      </c>
      <c r="O660" s="8">
        <f t="shared" si="54"/>
        <v>3150326.7696936065</v>
      </c>
    </row>
    <row r="661" spans="2:15" x14ac:dyDescent="0.3">
      <c r="B661" s="30">
        <v>42664</v>
      </c>
      <c r="C661" s="6" t="str">
        <f t="shared" si="50"/>
        <v>Friday</v>
      </c>
      <c r="D661" s="6" t="str">
        <f t="shared" si="51"/>
        <v>October</v>
      </c>
      <c r="E661" s="6" t="str">
        <f t="shared" si="52"/>
        <v>2016</v>
      </c>
      <c r="F661" s="6">
        <f t="shared" si="53"/>
        <v>43</v>
      </c>
      <c r="G661" s="6" t="str">
        <f>VLOOKUP(B:B, _holidays!A:C, 2, FALSE)</f>
        <v>Y</v>
      </c>
      <c r="H661" s="6" t="str">
        <f>VLOOKUP(B:B, _holidays!A:C, 3, FALSE)</f>
        <v>N</v>
      </c>
      <c r="I661" s="6">
        <v>14.8</v>
      </c>
      <c r="J661" s="6">
        <v>17.600000000000001</v>
      </c>
      <c r="K661" s="6">
        <v>1.9</v>
      </c>
      <c r="L661" s="6">
        <v>0</v>
      </c>
      <c r="M661" s="10">
        <v>122975.285</v>
      </c>
      <c r="N661" s="8">
        <v>43.244732259999999</v>
      </c>
      <c r="O661" s="8">
        <f t="shared" si="54"/>
        <v>5318033.2744221939</v>
      </c>
    </row>
    <row r="662" spans="2:15" x14ac:dyDescent="0.3">
      <c r="B662" s="30">
        <v>42665</v>
      </c>
      <c r="C662" s="6" t="str">
        <f t="shared" si="50"/>
        <v>Saturday</v>
      </c>
      <c r="D662" s="6" t="str">
        <f t="shared" si="51"/>
        <v>October</v>
      </c>
      <c r="E662" s="6" t="str">
        <f t="shared" si="52"/>
        <v>2016</v>
      </c>
      <c r="F662" s="6">
        <f t="shared" si="53"/>
        <v>43</v>
      </c>
      <c r="G662" s="6" t="str">
        <f>VLOOKUP(B:B, _holidays!A:C, 2, FALSE)</f>
        <v>Y</v>
      </c>
      <c r="H662" s="6" t="str">
        <f>VLOOKUP(B:B, _holidays!A:C, 3, FALSE)</f>
        <v>N</v>
      </c>
      <c r="I662" s="6">
        <v>6.9</v>
      </c>
      <c r="J662" s="6">
        <v>13.2</v>
      </c>
      <c r="K662" s="6">
        <v>16.899999999999999</v>
      </c>
      <c r="L662" s="6">
        <v>16.399999999999999</v>
      </c>
      <c r="M662" s="10">
        <v>114184.19500000001</v>
      </c>
      <c r="N662" s="8">
        <v>38.711130760000003</v>
      </c>
      <c r="O662" s="8">
        <f t="shared" si="54"/>
        <v>4420199.3033703389</v>
      </c>
    </row>
    <row r="663" spans="2:15" x14ac:dyDescent="0.3">
      <c r="B663" s="30">
        <v>42666</v>
      </c>
      <c r="C663" s="6" t="str">
        <f t="shared" si="50"/>
        <v>Sunday</v>
      </c>
      <c r="D663" s="6" t="str">
        <f t="shared" si="51"/>
        <v>October</v>
      </c>
      <c r="E663" s="6" t="str">
        <f t="shared" si="52"/>
        <v>2016</v>
      </c>
      <c r="F663" s="6">
        <f t="shared" si="53"/>
        <v>44</v>
      </c>
      <c r="G663" s="6" t="str">
        <f>VLOOKUP(B:B, _holidays!A:C, 2, FALSE)</f>
        <v>Y</v>
      </c>
      <c r="H663" s="6" t="str">
        <f>VLOOKUP(B:B, _holidays!A:C, 3, FALSE)</f>
        <v>N</v>
      </c>
      <c r="I663" s="6">
        <v>7.9</v>
      </c>
      <c r="J663" s="6">
        <v>14.1</v>
      </c>
      <c r="K663" s="6">
        <v>18.7</v>
      </c>
      <c r="L663" s="6">
        <v>8.8000000000000007</v>
      </c>
      <c r="M663" s="10">
        <v>111289</v>
      </c>
      <c r="N663" s="8">
        <v>40.91855691</v>
      </c>
      <c r="O663" s="8">
        <f t="shared" si="54"/>
        <v>4553785.2799569899</v>
      </c>
    </row>
    <row r="664" spans="2:15" x14ac:dyDescent="0.3">
      <c r="B664" s="30">
        <v>42667</v>
      </c>
      <c r="C664" s="6" t="str">
        <f t="shared" si="50"/>
        <v>Monday</v>
      </c>
      <c r="D664" s="6" t="str">
        <f t="shared" si="51"/>
        <v>October</v>
      </c>
      <c r="E664" s="6" t="str">
        <f t="shared" si="52"/>
        <v>2016</v>
      </c>
      <c r="F664" s="6">
        <f t="shared" si="53"/>
        <v>44</v>
      </c>
      <c r="G664" s="6" t="str">
        <f>VLOOKUP(B:B, _holidays!A:C, 2, FALSE)</f>
        <v>Y</v>
      </c>
      <c r="H664" s="6" t="str">
        <f>VLOOKUP(B:B, _holidays!A:C, 3, FALSE)</f>
        <v>N</v>
      </c>
      <c r="I664" s="6">
        <v>9.4</v>
      </c>
      <c r="J664" s="6">
        <v>17.100000000000001</v>
      </c>
      <c r="K664" s="6">
        <v>20.3</v>
      </c>
      <c r="L664" s="6">
        <v>0.4</v>
      </c>
      <c r="M664" s="10">
        <v>125270.16499999999</v>
      </c>
      <c r="N664" s="8">
        <v>66.513366149999996</v>
      </c>
      <c r="O664" s="8">
        <f t="shared" si="54"/>
        <v>8332140.3523159139</v>
      </c>
    </row>
    <row r="665" spans="2:15" x14ac:dyDescent="0.3">
      <c r="B665" s="30">
        <v>42668</v>
      </c>
      <c r="C665" s="6" t="str">
        <f t="shared" si="50"/>
        <v>Tuesday</v>
      </c>
      <c r="D665" s="6" t="str">
        <f t="shared" si="51"/>
        <v>October</v>
      </c>
      <c r="E665" s="6" t="str">
        <f t="shared" si="52"/>
        <v>2016</v>
      </c>
      <c r="F665" s="6">
        <f t="shared" si="53"/>
        <v>44</v>
      </c>
      <c r="G665" s="6" t="str">
        <f>VLOOKUP(B:B, _holidays!A:C, 2, FALSE)</f>
        <v>Y</v>
      </c>
      <c r="H665" s="6" t="str">
        <f>VLOOKUP(B:B, _holidays!A:C, 3, FALSE)</f>
        <v>N</v>
      </c>
      <c r="I665" s="6">
        <v>9.6</v>
      </c>
      <c r="J665" s="6">
        <v>25.7</v>
      </c>
      <c r="K665" s="6">
        <v>23.1</v>
      </c>
      <c r="L665" s="6">
        <v>0.2</v>
      </c>
      <c r="M665" s="10">
        <v>117138.355</v>
      </c>
      <c r="N665" s="8">
        <v>37.022146409999998</v>
      </c>
      <c r="O665" s="8">
        <f t="shared" si="54"/>
        <v>4336713.3290365553</v>
      </c>
    </row>
    <row r="666" spans="2:15" x14ac:dyDescent="0.3">
      <c r="B666" s="30">
        <v>42669</v>
      </c>
      <c r="C666" s="6" t="str">
        <f t="shared" si="50"/>
        <v>Wednesday</v>
      </c>
      <c r="D666" s="6" t="str">
        <f t="shared" si="51"/>
        <v>October</v>
      </c>
      <c r="E666" s="6" t="str">
        <f t="shared" si="52"/>
        <v>2016</v>
      </c>
      <c r="F666" s="6">
        <f t="shared" si="53"/>
        <v>44</v>
      </c>
      <c r="G666" s="6" t="str">
        <f>VLOOKUP(B:B, _holidays!A:C, 2, FALSE)</f>
        <v>Y</v>
      </c>
      <c r="H666" s="6" t="str">
        <f>VLOOKUP(B:B, _holidays!A:C, 3, FALSE)</f>
        <v>N</v>
      </c>
      <c r="I666" s="6">
        <v>16.5</v>
      </c>
      <c r="J666" s="6">
        <v>18.5</v>
      </c>
      <c r="K666" s="6">
        <v>9</v>
      </c>
      <c r="L666" s="6">
        <v>0</v>
      </c>
      <c r="M666" s="10">
        <v>121605.395</v>
      </c>
      <c r="N666" s="8">
        <v>55.416352840000002</v>
      </c>
      <c r="O666" s="8">
        <f t="shared" si="54"/>
        <v>6738927.476567572</v>
      </c>
    </row>
    <row r="667" spans="2:15" x14ac:dyDescent="0.3">
      <c r="B667" s="30">
        <v>42670</v>
      </c>
      <c r="C667" s="6" t="str">
        <f t="shared" si="50"/>
        <v>Thursday</v>
      </c>
      <c r="D667" s="6" t="str">
        <f t="shared" si="51"/>
        <v>October</v>
      </c>
      <c r="E667" s="6" t="str">
        <f t="shared" si="52"/>
        <v>2016</v>
      </c>
      <c r="F667" s="6">
        <f t="shared" si="53"/>
        <v>44</v>
      </c>
      <c r="G667" s="6" t="str">
        <f>VLOOKUP(B:B, _holidays!A:C, 2, FALSE)</f>
        <v>Y</v>
      </c>
      <c r="H667" s="6" t="str">
        <f>VLOOKUP(B:B, _holidays!A:C, 3, FALSE)</f>
        <v>N</v>
      </c>
      <c r="I667" s="6">
        <v>10.1</v>
      </c>
      <c r="J667" s="6">
        <v>15.4</v>
      </c>
      <c r="K667" s="6">
        <v>25.8</v>
      </c>
      <c r="L667" s="6">
        <v>0.2</v>
      </c>
      <c r="M667" s="10">
        <v>120142.43</v>
      </c>
      <c r="N667" s="8">
        <v>43.480540499999996</v>
      </c>
      <c r="O667" s="8">
        <f t="shared" si="54"/>
        <v>5223857.7933834139</v>
      </c>
    </row>
    <row r="668" spans="2:15" x14ac:dyDescent="0.3">
      <c r="B668" s="30">
        <v>42671</v>
      </c>
      <c r="C668" s="6" t="str">
        <f t="shared" si="50"/>
        <v>Friday</v>
      </c>
      <c r="D668" s="6" t="str">
        <f t="shared" si="51"/>
        <v>October</v>
      </c>
      <c r="E668" s="6" t="str">
        <f t="shared" si="52"/>
        <v>2016</v>
      </c>
      <c r="F668" s="6">
        <f t="shared" si="53"/>
        <v>44</v>
      </c>
      <c r="G668" s="6" t="str">
        <f>VLOOKUP(B:B, _holidays!A:C, 2, FALSE)</f>
        <v>Y</v>
      </c>
      <c r="H668" s="6" t="str">
        <f>VLOOKUP(B:B, _holidays!A:C, 3, FALSE)</f>
        <v>N</v>
      </c>
      <c r="I668" s="6">
        <v>6.3</v>
      </c>
      <c r="J668" s="6">
        <v>16.600000000000001</v>
      </c>
      <c r="K668" s="6">
        <v>26.5</v>
      </c>
      <c r="L668" s="6">
        <v>0</v>
      </c>
      <c r="M668" s="10">
        <v>119820.71</v>
      </c>
      <c r="N668" s="8">
        <v>54.509745119999998</v>
      </c>
      <c r="O668" s="8">
        <f t="shared" si="54"/>
        <v>6531396.3621974355</v>
      </c>
    </row>
    <row r="669" spans="2:15" x14ac:dyDescent="0.3">
      <c r="B669" s="30">
        <v>42672</v>
      </c>
      <c r="C669" s="6" t="str">
        <f t="shared" si="50"/>
        <v>Saturday</v>
      </c>
      <c r="D669" s="6" t="str">
        <f t="shared" si="51"/>
        <v>October</v>
      </c>
      <c r="E669" s="6" t="str">
        <f t="shared" si="52"/>
        <v>2016</v>
      </c>
      <c r="F669" s="6">
        <f t="shared" si="53"/>
        <v>44</v>
      </c>
      <c r="G669" s="6" t="str">
        <f>VLOOKUP(B:B, _holidays!A:C, 2, FALSE)</f>
        <v>Y</v>
      </c>
      <c r="H669" s="6" t="str">
        <f>VLOOKUP(B:B, _holidays!A:C, 3, FALSE)</f>
        <v>N</v>
      </c>
      <c r="I669" s="6">
        <v>9.3000000000000007</v>
      </c>
      <c r="J669" s="6">
        <v>25.6</v>
      </c>
      <c r="K669" s="6">
        <v>25.8</v>
      </c>
      <c r="L669" s="6">
        <v>0</v>
      </c>
      <c r="M669" s="10">
        <v>104191.105</v>
      </c>
      <c r="N669" s="8">
        <v>21.28564824</v>
      </c>
      <c r="O669" s="8">
        <f t="shared" si="54"/>
        <v>2217775.210766905</v>
      </c>
    </row>
    <row r="670" spans="2:15" x14ac:dyDescent="0.3">
      <c r="B670" s="30">
        <v>42673</v>
      </c>
      <c r="C670" s="6" t="str">
        <f t="shared" si="50"/>
        <v>Sunday</v>
      </c>
      <c r="D670" s="6" t="str">
        <f t="shared" si="51"/>
        <v>October</v>
      </c>
      <c r="E670" s="6" t="str">
        <f t="shared" si="52"/>
        <v>2016</v>
      </c>
      <c r="F670" s="6">
        <f t="shared" si="53"/>
        <v>45</v>
      </c>
      <c r="G670" s="6" t="str">
        <f>VLOOKUP(B:B, _holidays!A:C, 2, FALSE)</f>
        <v>Y</v>
      </c>
      <c r="H670" s="6" t="str">
        <f>VLOOKUP(B:B, _holidays!A:C, 3, FALSE)</f>
        <v>N</v>
      </c>
      <c r="I670" s="6">
        <v>12.7</v>
      </c>
      <c r="J670" s="6">
        <v>28</v>
      </c>
      <c r="K670" s="6">
        <v>19.5</v>
      </c>
      <c r="L670" s="6">
        <v>0</v>
      </c>
      <c r="M670" s="10">
        <v>94325.72</v>
      </c>
      <c r="N670" s="8">
        <v>6.8691345049999999</v>
      </c>
      <c r="O670" s="8">
        <f t="shared" si="54"/>
        <v>647936.05796096858</v>
      </c>
    </row>
    <row r="671" spans="2:15" x14ac:dyDescent="0.3">
      <c r="B671" s="30">
        <v>42674</v>
      </c>
      <c r="C671" s="6" t="str">
        <f t="shared" si="50"/>
        <v>Monday</v>
      </c>
      <c r="D671" s="6" t="str">
        <f t="shared" si="51"/>
        <v>October</v>
      </c>
      <c r="E671" s="6" t="str">
        <f t="shared" si="52"/>
        <v>2016</v>
      </c>
      <c r="F671" s="6">
        <f t="shared" si="53"/>
        <v>45</v>
      </c>
      <c r="G671" s="6" t="str">
        <f>VLOOKUP(B:B, _holidays!A:C, 2, FALSE)</f>
        <v>Y</v>
      </c>
      <c r="H671" s="6" t="str">
        <f>VLOOKUP(B:B, _holidays!A:C, 3, FALSE)</f>
        <v>N</v>
      </c>
      <c r="I671" s="6">
        <v>7.9</v>
      </c>
      <c r="J671" s="6">
        <v>17.5</v>
      </c>
      <c r="K671" s="6">
        <v>19</v>
      </c>
      <c r="L671" s="6">
        <v>1.8</v>
      </c>
      <c r="M671" s="10">
        <v>110661.43</v>
      </c>
      <c r="N671" s="8">
        <v>19.08090112</v>
      </c>
      <c r="O671" s="8">
        <f t="shared" si="54"/>
        <v>2111519.8036278016</v>
      </c>
    </row>
    <row r="672" spans="2:15" x14ac:dyDescent="0.3">
      <c r="B672" s="30">
        <v>42675</v>
      </c>
      <c r="C672" s="6" t="str">
        <f t="shared" si="50"/>
        <v>Tuesday</v>
      </c>
      <c r="D672" s="6" t="str">
        <f t="shared" si="51"/>
        <v>November</v>
      </c>
      <c r="E672" s="6" t="str">
        <f t="shared" si="52"/>
        <v>2016</v>
      </c>
      <c r="F672" s="6">
        <f t="shared" si="53"/>
        <v>45</v>
      </c>
      <c r="G672" s="6" t="str">
        <f>VLOOKUP(B:B, _holidays!A:C, 2, FALSE)</f>
        <v>Y</v>
      </c>
      <c r="H672" s="6" t="str">
        <f>VLOOKUP(B:B, _holidays!A:C, 3, FALSE)</f>
        <v>Y</v>
      </c>
      <c r="I672" s="6">
        <v>9.4</v>
      </c>
      <c r="J672" s="6">
        <v>18.399999999999999</v>
      </c>
      <c r="K672" s="6">
        <v>17.7</v>
      </c>
      <c r="L672" s="6">
        <v>0.4</v>
      </c>
      <c r="M672" s="10">
        <v>104976.21</v>
      </c>
      <c r="N672" s="8">
        <v>17.418201960000001</v>
      </c>
      <c r="O672" s="8">
        <f t="shared" si="54"/>
        <v>1828496.8267753718</v>
      </c>
    </row>
    <row r="673" spans="2:15" x14ac:dyDescent="0.3">
      <c r="B673" s="30">
        <v>42676</v>
      </c>
      <c r="C673" s="6" t="str">
        <f t="shared" si="50"/>
        <v>Wednesday</v>
      </c>
      <c r="D673" s="6" t="str">
        <f t="shared" si="51"/>
        <v>November</v>
      </c>
      <c r="E673" s="6" t="str">
        <f t="shared" si="52"/>
        <v>2016</v>
      </c>
      <c r="F673" s="6">
        <f t="shared" si="53"/>
        <v>45</v>
      </c>
      <c r="G673" s="6" t="str">
        <f>VLOOKUP(B:B, _holidays!A:C, 2, FALSE)</f>
        <v>Y</v>
      </c>
      <c r="H673" s="6" t="str">
        <f>VLOOKUP(B:B, _holidays!A:C, 3, FALSE)</f>
        <v>N</v>
      </c>
      <c r="I673" s="6">
        <v>9.6999999999999993</v>
      </c>
      <c r="J673" s="6">
        <v>18.5</v>
      </c>
      <c r="K673" s="6">
        <v>13.3</v>
      </c>
      <c r="L673" s="6">
        <v>0.4</v>
      </c>
      <c r="M673" s="10">
        <v>119904.48</v>
      </c>
      <c r="N673" s="8">
        <v>46.645669009999999</v>
      </c>
      <c r="O673" s="8">
        <f t="shared" si="54"/>
        <v>5593024.6868961649</v>
      </c>
    </row>
    <row r="674" spans="2:15" x14ac:dyDescent="0.3">
      <c r="B674" s="30">
        <v>42677</v>
      </c>
      <c r="C674" s="6" t="str">
        <f t="shared" si="50"/>
        <v>Thursday</v>
      </c>
      <c r="D674" s="6" t="str">
        <f t="shared" si="51"/>
        <v>November</v>
      </c>
      <c r="E674" s="6" t="str">
        <f t="shared" si="52"/>
        <v>2016</v>
      </c>
      <c r="F674" s="6">
        <f t="shared" si="53"/>
        <v>45</v>
      </c>
      <c r="G674" s="6" t="str">
        <f>VLOOKUP(B:B, _holidays!A:C, 2, FALSE)</f>
        <v>Y</v>
      </c>
      <c r="H674" s="6" t="str">
        <f>VLOOKUP(B:B, _holidays!A:C, 3, FALSE)</f>
        <v>N</v>
      </c>
      <c r="I674" s="6">
        <v>10</v>
      </c>
      <c r="J674" s="6">
        <v>19.100000000000001</v>
      </c>
      <c r="K674" s="6">
        <v>28</v>
      </c>
      <c r="L674" s="6">
        <v>0</v>
      </c>
      <c r="M674" s="10">
        <v>118677.495</v>
      </c>
      <c r="N674" s="8">
        <v>60.221047589999998</v>
      </c>
      <c r="O674" s="8">
        <f t="shared" si="54"/>
        <v>7146883.0742569864</v>
      </c>
    </row>
    <row r="675" spans="2:15" x14ac:dyDescent="0.3">
      <c r="B675" s="30">
        <v>42678</v>
      </c>
      <c r="C675" s="6" t="str">
        <f t="shared" si="50"/>
        <v>Friday</v>
      </c>
      <c r="D675" s="6" t="str">
        <f t="shared" si="51"/>
        <v>November</v>
      </c>
      <c r="E675" s="6" t="str">
        <f t="shared" si="52"/>
        <v>2016</v>
      </c>
      <c r="F675" s="6">
        <f t="shared" si="53"/>
        <v>45</v>
      </c>
      <c r="G675" s="6" t="str">
        <f>VLOOKUP(B:B, _holidays!A:C, 2, FALSE)</f>
        <v>Y</v>
      </c>
      <c r="H675" s="6" t="str">
        <f>VLOOKUP(B:B, _holidays!A:C, 3, FALSE)</f>
        <v>N</v>
      </c>
      <c r="I675" s="6">
        <v>10.199999999999999</v>
      </c>
      <c r="J675" s="6">
        <v>29.2</v>
      </c>
      <c r="K675" s="6">
        <v>24.9</v>
      </c>
      <c r="L675" s="6">
        <v>0</v>
      </c>
      <c r="M675" s="10">
        <v>113666.485</v>
      </c>
      <c r="N675" s="8">
        <v>25.952350200000001</v>
      </c>
      <c r="O675" s="8">
        <f t="shared" si="54"/>
        <v>2949912.4247230473</v>
      </c>
    </row>
    <row r="676" spans="2:15" x14ac:dyDescent="0.3">
      <c r="B676" s="30">
        <v>42679</v>
      </c>
      <c r="C676" s="6" t="str">
        <f t="shared" si="50"/>
        <v>Saturday</v>
      </c>
      <c r="D676" s="6" t="str">
        <f t="shared" si="51"/>
        <v>November</v>
      </c>
      <c r="E676" s="6" t="str">
        <f t="shared" si="52"/>
        <v>2016</v>
      </c>
      <c r="F676" s="6">
        <f t="shared" si="53"/>
        <v>45</v>
      </c>
      <c r="G676" s="6" t="str">
        <f>VLOOKUP(B:B, _holidays!A:C, 2, FALSE)</f>
        <v>Y</v>
      </c>
      <c r="H676" s="6" t="str">
        <f>VLOOKUP(B:B, _holidays!A:C, 3, FALSE)</f>
        <v>N</v>
      </c>
      <c r="I676" s="6">
        <v>10</v>
      </c>
      <c r="J676" s="6">
        <v>16.8</v>
      </c>
      <c r="K676" s="6">
        <v>10.8</v>
      </c>
      <c r="L676" s="6">
        <v>0</v>
      </c>
      <c r="M676" s="10">
        <v>101810.75</v>
      </c>
      <c r="N676" s="8">
        <v>15.26468717</v>
      </c>
      <c r="O676" s="8">
        <f t="shared" si="54"/>
        <v>1554109.2492930775</v>
      </c>
    </row>
    <row r="677" spans="2:15" x14ac:dyDescent="0.3">
      <c r="B677" s="30">
        <v>42680</v>
      </c>
      <c r="C677" s="6" t="str">
        <f t="shared" si="50"/>
        <v>Sunday</v>
      </c>
      <c r="D677" s="6" t="str">
        <f t="shared" si="51"/>
        <v>November</v>
      </c>
      <c r="E677" s="6" t="str">
        <f t="shared" si="52"/>
        <v>2016</v>
      </c>
      <c r="F677" s="6">
        <f t="shared" si="53"/>
        <v>46</v>
      </c>
      <c r="G677" s="6" t="str">
        <f>VLOOKUP(B:B, _holidays!A:C, 2, FALSE)</f>
        <v>Y</v>
      </c>
      <c r="H677" s="6" t="str">
        <f>VLOOKUP(B:B, _holidays!A:C, 3, FALSE)</f>
        <v>N</v>
      </c>
      <c r="I677" s="6">
        <v>11.5</v>
      </c>
      <c r="J677" s="6">
        <v>21.4</v>
      </c>
      <c r="K677" s="6">
        <v>25.2</v>
      </c>
      <c r="L677" s="6">
        <v>0</v>
      </c>
      <c r="M677" s="10">
        <v>96934.925000000003</v>
      </c>
      <c r="N677" s="8">
        <v>24.15876196</v>
      </c>
      <c r="O677" s="8">
        <f t="shared" si="54"/>
        <v>2341827.7786854529</v>
      </c>
    </row>
    <row r="678" spans="2:15" x14ac:dyDescent="0.3">
      <c r="B678" s="30">
        <v>42681</v>
      </c>
      <c r="C678" s="6" t="str">
        <f t="shared" si="50"/>
        <v>Monday</v>
      </c>
      <c r="D678" s="6" t="str">
        <f t="shared" si="51"/>
        <v>November</v>
      </c>
      <c r="E678" s="6" t="str">
        <f t="shared" si="52"/>
        <v>2016</v>
      </c>
      <c r="F678" s="6">
        <f t="shared" si="53"/>
        <v>46</v>
      </c>
      <c r="G678" s="6" t="str">
        <f>VLOOKUP(B:B, _holidays!A:C, 2, FALSE)</f>
        <v>Y</v>
      </c>
      <c r="H678" s="6" t="str">
        <f>VLOOKUP(B:B, _holidays!A:C, 3, FALSE)</f>
        <v>N</v>
      </c>
      <c r="I678" s="6">
        <v>14.6</v>
      </c>
      <c r="J678" s="6">
        <v>25.9</v>
      </c>
      <c r="K678" s="6">
        <v>15.9</v>
      </c>
      <c r="L678" s="6">
        <v>0</v>
      </c>
      <c r="M678" s="10">
        <v>116230.34</v>
      </c>
      <c r="N678" s="8">
        <v>30.36705791</v>
      </c>
      <c r="O678" s="8">
        <f t="shared" si="54"/>
        <v>3529573.4656789894</v>
      </c>
    </row>
    <row r="679" spans="2:15" x14ac:dyDescent="0.3">
      <c r="B679" s="30">
        <v>42682</v>
      </c>
      <c r="C679" s="6" t="str">
        <f t="shared" si="50"/>
        <v>Tuesday</v>
      </c>
      <c r="D679" s="6" t="str">
        <f t="shared" si="51"/>
        <v>November</v>
      </c>
      <c r="E679" s="6" t="str">
        <f t="shared" si="52"/>
        <v>2016</v>
      </c>
      <c r="F679" s="6">
        <f t="shared" si="53"/>
        <v>46</v>
      </c>
      <c r="G679" s="6" t="str">
        <f>VLOOKUP(B:B, _holidays!A:C, 2, FALSE)</f>
        <v>Y</v>
      </c>
      <c r="H679" s="6" t="str">
        <f>VLOOKUP(B:B, _holidays!A:C, 3, FALSE)</f>
        <v>N</v>
      </c>
      <c r="I679" s="6">
        <v>11</v>
      </c>
      <c r="J679" s="6">
        <v>18.2</v>
      </c>
      <c r="K679" s="6">
        <v>28.9</v>
      </c>
      <c r="L679" s="6">
        <v>0.2</v>
      </c>
      <c r="M679" s="10">
        <v>117794.595</v>
      </c>
      <c r="N679" s="8">
        <v>53.922003029999999</v>
      </c>
      <c r="O679" s="8">
        <f t="shared" si="54"/>
        <v>6351720.5085076224</v>
      </c>
    </row>
    <row r="680" spans="2:15" x14ac:dyDescent="0.3">
      <c r="B680" s="30">
        <v>42683</v>
      </c>
      <c r="C680" s="6" t="str">
        <f t="shared" si="50"/>
        <v>Wednesday</v>
      </c>
      <c r="D680" s="6" t="str">
        <f t="shared" si="51"/>
        <v>November</v>
      </c>
      <c r="E680" s="6" t="str">
        <f t="shared" si="52"/>
        <v>2016</v>
      </c>
      <c r="F680" s="6">
        <f t="shared" si="53"/>
        <v>46</v>
      </c>
      <c r="G680" s="6" t="str">
        <f>VLOOKUP(B:B, _holidays!A:C, 2, FALSE)</f>
        <v>Y</v>
      </c>
      <c r="H680" s="6" t="str">
        <f>VLOOKUP(B:B, _holidays!A:C, 3, FALSE)</f>
        <v>N</v>
      </c>
      <c r="I680" s="6">
        <v>9.1999999999999993</v>
      </c>
      <c r="J680" s="6">
        <v>17.399999999999999</v>
      </c>
      <c r="K680" s="6">
        <v>22</v>
      </c>
      <c r="L680" s="6">
        <v>0</v>
      </c>
      <c r="M680" s="10">
        <v>122131.11500000001</v>
      </c>
      <c r="N680" s="8">
        <v>55.662203390000002</v>
      </c>
      <c r="O680" s="8">
        <f t="shared" si="54"/>
        <v>6798086.9633774804</v>
      </c>
    </row>
    <row r="681" spans="2:15" x14ac:dyDescent="0.3">
      <c r="B681" s="30">
        <v>42684</v>
      </c>
      <c r="C681" s="6" t="str">
        <f t="shared" si="50"/>
        <v>Thursday</v>
      </c>
      <c r="D681" s="6" t="str">
        <f t="shared" si="51"/>
        <v>November</v>
      </c>
      <c r="E681" s="6" t="str">
        <f t="shared" si="52"/>
        <v>2016</v>
      </c>
      <c r="F681" s="6">
        <f t="shared" si="53"/>
        <v>46</v>
      </c>
      <c r="G681" s="6" t="str">
        <f>VLOOKUP(B:B, _holidays!A:C, 2, FALSE)</f>
        <v>Y</v>
      </c>
      <c r="H681" s="6" t="str">
        <f>VLOOKUP(B:B, _holidays!A:C, 3, FALSE)</f>
        <v>N</v>
      </c>
      <c r="I681" s="6">
        <v>11.9</v>
      </c>
      <c r="J681" s="6">
        <v>17.5</v>
      </c>
      <c r="K681" s="6">
        <v>20.3</v>
      </c>
      <c r="L681" s="6">
        <v>0</v>
      </c>
      <c r="M681" s="10">
        <v>122634.53</v>
      </c>
      <c r="N681" s="8">
        <v>48.706971459999998</v>
      </c>
      <c r="O681" s="8">
        <f t="shared" si="54"/>
        <v>5973156.5527205132</v>
      </c>
    </row>
    <row r="682" spans="2:15" x14ac:dyDescent="0.3">
      <c r="B682" s="30">
        <v>42685</v>
      </c>
      <c r="C682" s="6" t="str">
        <f t="shared" si="50"/>
        <v>Friday</v>
      </c>
      <c r="D682" s="6" t="str">
        <f t="shared" si="51"/>
        <v>November</v>
      </c>
      <c r="E682" s="6" t="str">
        <f t="shared" si="52"/>
        <v>2016</v>
      </c>
      <c r="F682" s="6">
        <f t="shared" si="53"/>
        <v>46</v>
      </c>
      <c r="G682" s="6" t="str">
        <f>VLOOKUP(B:B, _holidays!A:C, 2, FALSE)</f>
        <v>Y</v>
      </c>
      <c r="H682" s="6" t="str">
        <f>VLOOKUP(B:B, _holidays!A:C, 3, FALSE)</f>
        <v>N</v>
      </c>
      <c r="I682" s="6">
        <v>8.4</v>
      </c>
      <c r="J682" s="6">
        <v>23.8</v>
      </c>
      <c r="K682" s="6">
        <v>29.1</v>
      </c>
      <c r="L682" s="6">
        <v>0</v>
      </c>
      <c r="M682" s="10">
        <v>117953.88499999999</v>
      </c>
      <c r="N682" s="8">
        <v>26.823982910000002</v>
      </c>
      <c r="O682" s="8">
        <f t="shared" si="54"/>
        <v>3163992.9954081052</v>
      </c>
    </row>
    <row r="683" spans="2:15" x14ac:dyDescent="0.3">
      <c r="B683" s="30">
        <v>42686</v>
      </c>
      <c r="C683" s="6" t="str">
        <f t="shared" si="50"/>
        <v>Saturday</v>
      </c>
      <c r="D683" s="6" t="str">
        <f t="shared" si="51"/>
        <v>November</v>
      </c>
      <c r="E683" s="6" t="str">
        <f t="shared" si="52"/>
        <v>2016</v>
      </c>
      <c r="F683" s="6">
        <f t="shared" si="53"/>
        <v>46</v>
      </c>
      <c r="G683" s="6" t="str">
        <f>VLOOKUP(B:B, _holidays!A:C, 2, FALSE)</f>
        <v>Y</v>
      </c>
      <c r="H683" s="6" t="str">
        <f>VLOOKUP(B:B, _holidays!A:C, 3, FALSE)</f>
        <v>N</v>
      </c>
      <c r="I683" s="6">
        <v>13.2</v>
      </c>
      <c r="J683" s="6">
        <v>25.5</v>
      </c>
      <c r="K683" s="6">
        <v>17</v>
      </c>
      <c r="L683" s="6">
        <v>2</v>
      </c>
      <c r="M683" s="10">
        <v>99907.32</v>
      </c>
      <c r="N683" s="8">
        <v>10.832116259999999</v>
      </c>
      <c r="O683" s="8">
        <f t="shared" si="54"/>
        <v>1082207.7054650232</v>
      </c>
    </row>
    <row r="684" spans="2:15" x14ac:dyDescent="0.3">
      <c r="B684" s="30">
        <v>42687</v>
      </c>
      <c r="C684" s="6" t="str">
        <f t="shared" si="50"/>
        <v>Sunday</v>
      </c>
      <c r="D684" s="6" t="str">
        <f t="shared" si="51"/>
        <v>November</v>
      </c>
      <c r="E684" s="6" t="str">
        <f t="shared" si="52"/>
        <v>2016</v>
      </c>
      <c r="F684" s="6">
        <f t="shared" si="53"/>
        <v>47</v>
      </c>
      <c r="G684" s="6" t="str">
        <f>VLOOKUP(B:B, _holidays!A:C, 2, FALSE)</f>
        <v>Y</v>
      </c>
      <c r="H684" s="6" t="str">
        <f>VLOOKUP(B:B, _holidays!A:C, 3, FALSE)</f>
        <v>N</v>
      </c>
      <c r="I684" s="6">
        <v>11.7</v>
      </c>
      <c r="J684" s="6">
        <v>19</v>
      </c>
      <c r="K684" s="6">
        <v>9.6999999999999993</v>
      </c>
      <c r="L684" s="6">
        <v>2</v>
      </c>
      <c r="M684" s="10">
        <v>96805.925000000003</v>
      </c>
      <c r="N684" s="8">
        <v>10.725641830000001</v>
      </c>
      <c r="O684" s="8">
        <f t="shared" si="54"/>
        <v>1038305.6785718428</v>
      </c>
    </row>
    <row r="685" spans="2:15" x14ac:dyDescent="0.3">
      <c r="B685" s="30">
        <v>42688</v>
      </c>
      <c r="C685" s="6" t="str">
        <f t="shared" si="50"/>
        <v>Monday</v>
      </c>
      <c r="D685" s="6" t="str">
        <f t="shared" si="51"/>
        <v>November</v>
      </c>
      <c r="E685" s="6" t="str">
        <f t="shared" si="52"/>
        <v>2016</v>
      </c>
      <c r="F685" s="6">
        <f t="shared" si="53"/>
        <v>47</v>
      </c>
      <c r="G685" s="6" t="str">
        <f>VLOOKUP(B:B, _holidays!A:C, 2, FALSE)</f>
        <v>Y</v>
      </c>
      <c r="H685" s="6" t="str">
        <f>VLOOKUP(B:B, _holidays!A:C, 3, FALSE)</f>
        <v>N</v>
      </c>
      <c r="I685" s="6">
        <v>11.5</v>
      </c>
      <c r="J685" s="6">
        <v>15.9</v>
      </c>
      <c r="K685" s="6">
        <v>14.8</v>
      </c>
      <c r="L685" s="6">
        <v>8.6</v>
      </c>
      <c r="M685" s="10">
        <v>116817.15</v>
      </c>
      <c r="N685" s="8">
        <v>39.499737830000001</v>
      </c>
      <c r="O685" s="8">
        <f t="shared" si="54"/>
        <v>4614246.7990477839</v>
      </c>
    </row>
    <row r="686" spans="2:15" x14ac:dyDescent="0.3">
      <c r="B686" s="30">
        <v>42689</v>
      </c>
      <c r="C686" s="6" t="str">
        <f t="shared" si="50"/>
        <v>Tuesday</v>
      </c>
      <c r="D686" s="6" t="str">
        <f t="shared" si="51"/>
        <v>November</v>
      </c>
      <c r="E686" s="6" t="str">
        <f t="shared" si="52"/>
        <v>2016</v>
      </c>
      <c r="F686" s="6">
        <f t="shared" si="53"/>
        <v>47</v>
      </c>
      <c r="G686" s="6" t="str">
        <f>VLOOKUP(B:B, _holidays!A:C, 2, FALSE)</f>
        <v>Y</v>
      </c>
      <c r="H686" s="6" t="str">
        <f>VLOOKUP(B:B, _holidays!A:C, 3, FALSE)</f>
        <v>N</v>
      </c>
      <c r="I686" s="6">
        <v>11</v>
      </c>
      <c r="J686" s="6">
        <v>19.2</v>
      </c>
      <c r="K686" s="6">
        <v>17.100000000000001</v>
      </c>
      <c r="L686" s="6">
        <v>0</v>
      </c>
      <c r="M686" s="10">
        <v>119905.59</v>
      </c>
      <c r="N686" s="8">
        <v>26.908387489999999</v>
      </c>
      <c r="O686" s="8">
        <f t="shared" si="54"/>
        <v>3226466.0779370689</v>
      </c>
    </row>
    <row r="687" spans="2:15" x14ac:dyDescent="0.3">
      <c r="B687" s="30">
        <v>42690</v>
      </c>
      <c r="C687" s="6" t="str">
        <f t="shared" si="50"/>
        <v>Wednesday</v>
      </c>
      <c r="D687" s="6" t="str">
        <f t="shared" si="51"/>
        <v>November</v>
      </c>
      <c r="E687" s="6" t="str">
        <f t="shared" si="52"/>
        <v>2016</v>
      </c>
      <c r="F687" s="6">
        <f t="shared" si="53"/>
        <v>47</v>
      </c>
      <c r="G687" s="6" t="str">
        <f>VLOOKUP(B:B, _holidays!A:C, 2, FALSE)</f>
        <v>Y</v>
      </c>
      <c r="H687" s="6" t="str">
        <f>VLOOKUP(B:B, _holidays!A:C, 3, FALSE)</f>
        <v>N</v>
      </c>
      <c r="I687" s="6">
        <v>11.9</v>
      </c>
      <c r="J687" s="6">
        <v>21.6</v>
      </c>
      <c r="K687" s="6">
        <v>25.8</v>
      </c>
      <c r="L687" s="6">
        <v>0</v>
      </c>
      <c r="M687" s="10">
        <v>122146.66</v>
      </c>
      <c r="N687" s="8">
        <v>35.630684420000001</v>
      </c>
      <c r="O687" s="8">
        <f t="shared" si="54"/>
        <v>4352169.0954170376</v>
      </c>
    </row>
    <row r="688" spans="2:15" x14ac:dyDescent="0.3">
      <c r="B688" s="30">
        <v>42691</v>
      </c>
      <c r="C688" s="6" t="str">
        <f t="shared" si="50"/>
        <v>Thursday</v>
      </c>
      <c r="D688" s="6" t="str">
        <f t="shared" si="51"/>
        <v>November</v>
      </c>
      <c r="E688" s="6" t="str">
        <f t="shared" si="52"/>
        <v>2016</v>
      </c>
      <c r="F688" s="6">
        <f t="shared" si="53"/>
        <v>47</v>
      </c>
      <c r="G688" s="6" t="str">
        <f>VLOOKUP(B:B, _holidays!A:C, 2, FALSE)</f>
        <v>Y</v>
      </c>
      <c r="H688" s="6" t="str">
        <f>VLOOKUP(B:B, _holidays!A:C, 3, FALSE)</f>
        <v>N</v>
      </c>
      <c r="I688" s="6">
        <v>12</v>
      </c>
      <c r="J688" s="6">
        <v>31.4</v>
      </c>
      <c r="K688" s="6">
        <v>28.8</v>
      </c>
      <c r="L688" s="6">
        <v>0</v>
      </c>
      <c r="M688" s="10">
        <v>122464.645</v>
      </c>
      <c r="N688" s="8">
        <v>28.55507656</v>
      </c>
      <c r="O688" s="8">
        <f t="shared" si="54"/>
        <v>3496987.3138682214</v>
      </c>
    </row>
    <row r="689" spans="2:15" x14ac:dyDescent="0.3">
      <c r="B689" s="30">
        <v>42692</v>
      </c>
      <c r="C689" s="6" t="str">
        <f t="shared" si="50"/>
        <v>Friday</v>
      </c>
      <c r="D689" s="6" t="str">
        <f t="shared" si="51"/>
        <v>November</v>
      </c>
      <c r="E689" s="6" t="str">
        <f t="shared" si="52"/>
        <v>2016</v>
      </c>
      <c r="F689" s="6">
        <f t="shared" si="53"/>
        <v>47</v>
      </c>
      <c r="G689" s="6" t="str">
        <f>VLOOKUP(B:B, _holidays!A:C, 2, FALSE)</f>
        <v>Y</v>
      </c>
      <c r="H689" s="6" t="str">
        <f>VLOOKUP(B:B, _holidays!A:C, 3, FALSE)</f>
        <v>N</v>
      </c>
      <c r="I689" s="6">
        <v>15.3</v>
      </c>
      <c r="J689" s="6">
        <v>18.899999999999999</v>
      </c>
      <c r="K689" s="6">
        <v>15.6</v>
      </c>
      <c r="L689" s="6">
        <v>0</v>
      </c>
      <c r="M689" s="10">
        <v>121441.05</v>
      </c>
      <c r="N689" s="8">
        <v>31.775799320000001</v>
      </c>
      <c r="O689" s="8">
        <f t="shared" si="54"/>
        <v>3858886.4340100861</v>
      </c>
    </row>
    <row r="690" spans="2:15" x14ac:dyDescent="0.3">
      <c r="B690" s="30">
        <v>42693</v>
      </c>
      <c r="C690" s="6" t="str">
        <f t="shared" si="50"/>
        <v>Saturday</v>
      </c>
      <c r="D690" s="6" t="str">
        <f t="shared" si="51"/>
        <v>November</v>
      </c>
      <c r="E690" s="6" t="str">
        <f t="shared" si="52"/>
        <v>2016</v>
      </c>
      <c r="F690" s="6">
        <f t="shared" si="53"/>
        <v>47</v>
      </c>
      <c r="G690" s="6" t="str">
        <f>VLOOKUP(B:B, _holidays!A:C, 2, FALSE)</f>
        <v>Y</v>
      </c>
      <c r="H690" s="6" t="str">
        <f>VLOOKUP(B:B, _holidays!A:C, 3, FALSE)</f>
        <v>N</v>
      </c>
      <c r="I690" s="6">
        <v>11.7</v>
      </c>
      <c r="J690" s="6">
        <v>19.399999999999999</v>
      </c>
      <c r="K690" s="6">
        <v>29.9</v>
      </c>
      <c r="L690" s="6">
        <v>0</v>
      </c>
      <c r="M690" s="10">
        <v>106868.5</v>
      </c>
      <c r="N690" s="8">
        <v>24.655993039999998</v>
      </c>
      <c r="O690" s="8">
        <f t="shared" si="54"/>
        <v>2634948.9921952398</v>
      </c>
    </row>
    <row r="691" spans="2:15" x14ac:dyDescent="0.3">
      <c r="B691" s="30">
        <v>42694</v>
      </c>
      <c r="C691" s="6" t="str">
        <f t="shared" si="50"/>
        <v>Sunday</v>
      </c>
      <c r="D691" s="6" t="str">
        <f t="shared" si="51"/>
        <v>November</v>
      </c>
      <c r="E691" s="6" t="str">
        <f t="shared" si="52"/>
        <v>2016</v>
      </c>
      <c r="F691" s="6">
        <f t="shared" si="53"/>
        <v>48</v>
      </c>
      <c r="G691" s="6" t="str">
        <f>VLOOKUP(B:B, _holidays!A:C, 2, FALSE)</f>
        <v>Y</v>
      </c>
      <c r="H691" s="6" t="str">
        <f>VLOOKUP(B:B, _holidays!A:C, 3, FALSE)</f>
        <v>N</v>
      </c>
      <c r="I691" s="6">
        <v>11.9</v>
      </c>
      <c r="J691" s="6">
        <v>33.299999999999997</v>
      </c>
      <c r="K691" s="6">
        <v>22.1</v>
      </c>
      <c r="L691" s="6">
        <v>0</v>
      </c>
      <c r="M691" s="10">
        <v>112098.33500000001</v>
      </c>
      <c r="N691" s="8">
        <v>43.08594969</v>
      </c>
      <c r="O691" s="8">
        <f t="shared" si="54"/>
        <v>4829863.2221427662</v>
      </c>
    </row>
    <row r="692" spans="2:15" x14ac:dyDescent="0.3">
      <c r="B692" s="30">
        <v>42695</v>
      </c>
      <c r="C692" s="6" t="str">
        <f t="shared" si="50"/>
        <v>Monday</v>
      </c>
      <c r="D692" s="6" t="str">
        <f t="shared" si="51"/>
        <v>November</v>
      </c>
      <c r="E692" s="6" t="str">
        <f t="shared" si="52"/>
        <v>2016</v>
      </c>
      <c r="F692" s="6">
        <f t="shared" si="53"/>
        <v>48</v>
      </c>
      <c r="G692" s="6" t="str">
        <f>VLOOKUP(B:B, _holidays!A:C, 2, FALSE)</f>
        <v>Y</v>
      </c>
      <c r="H692" s="6" t="str">
        <f>VLOOKUP(B:B, _holidays!A:C, 3, FALSE)</f>
        <v>N</v>
      </c>
      <c r="I692" s="6">
        <v>17.899999999999999</v>
      </c>
      <c r="J692" s="6">
        <v>35</v>
      </c>
      <c r="K692" s="6">
        <v>19.8</v>
      </c>
      <c r="L692" s="6">
        <v>0</v>
      </c>
      <c r="M692" s="10">
        <v>138681.815</v>
      </c>
      <c r="N692" s="8">
        <v>51.0352654</v>
      </c>
      <c r="O692" s="8">
        <f t="shared" si="54"/>
        <v>7077663.2346787015</v>
      </c>
    </row>
    <row r="693" spans="2:15" x14ac:dyDescent="0.3">
      <c r="B693" s="30">
        <v>42696</v>
      </c>
      <c r="C693" s="6" t="str">
        <f t="shared" si="50"/>
        <v>Tuesday</v>
      </c>
      <c r="D693" s="6" t="str">
        <f t="shared" si="51"/>
        <v>November</v>
      </c>
      <c r="E693" s="6" t="str">
        <f t="shared" si="52"/>
        <v>2016</v>
      </c>
      <c r="F693" s="6">
        <f t="shared" si="53"/>
        <v>48</v>
      </c>
      <c r="G693" s="6" t="str">
        <f>VLOOKUP(B:B, _holidays!A:C, 2, FALSE)</f>
        <v>Y</v>
      </c>
      <c r="H693" s="6" t="str">
        <f>VLOOKUP(B:B, _holidays!A:C, 3, FALSE)</f>
        <v>N</v>
      </c>
      <c r="I693" s="6">
        <v>14.5</v>
      </c>
      <c r="J693" s="6">
        <v>14.9</v>
      </c>
      <c r="K693" s="6">
        <v>1.5</v>
      </c>
      <c r="L693" s="6">
        <v>8.6</v>
      </c>
      <c r="M693" s="10">
        <v>126617.72</v>
      </c>
      <c r="N693" s="8">
        <v>37.021291779999999</v>
      </c>
      <c r="O693" s="8">
        <f t="shared" si="54"/>
        <v>4687551.5566383414</v>
      </c>
    </row>
    <row r="694" spans="2:15" x14ac:dyDescent="0.3">
      <c r="B694" s="30">
        <v>42697</v>
      </c>
      <c r="C694" s="6" t="str">
        <f t="shared" si="50"/>
        <v>Wednesday</v>
      </c>
      <c r="D694" s="6" t="str">
        <f t="shared" si="51"/>
        <v>November</v>
      </c>
      <c r="E694" s="6" t="str">
        <f t="shared" si="52"/>
        <v>2016</v>
      </c>
      <c r="F694" s="6">
        <f t="shared" si="53"/>
        <v>48</v>
      </c>
      <c r="G694" s="6" t="str">
        <f>VLOOKUP(B:B, _holidays!A:C, 2, FALSE)</f>
        <v>Y</v>
      </c>
      <c r="H694" s="6" t="str">
        <f>VLOOKUP(B:B, _holidays!A:C, 3, FALSE)</f>
        <v>N</v>
      </c>
      <c r="I694" s="6">
        <v>11</v>
      </c>
      <c r="J694" s="6">
        <v>16.8</v>
      </c>
      <c r="K694" s="6">
        <v>16.899999999999999</v>
      </c>
      <c r="L694" s="6">
        <v>5.4</v>
      </c>
      <c r="M694" s="10">
        <v>118119.01</v>
      </c>
      <c r="N694" s="8">
        <v>41.912267790000001</v>
      </c>
      <c r="O694" s="8">
        <f t="shared" si="54"/>
        <v>4950635.578209688</v>
      </c>
    </row>
    <row r="695" spans="2:15" x14ac:dyDescent="0.3">
      <c r="B695" s="30">
        <v>42698</v>
      </c>
      <c r="C695" s="6" t="str">
        <f t="shared" si="50"/>
        <v>Thursday</v>
      </c>
      <c r="D695" s="6" t="str">
        <f t="shared" si="51"/>
        <v>November</v>
      </c>
      <c r="E695" s="6" t="str">
        <f t="shared" si="52"/>
        <v>2016</v>
      </c>
      <c r="F695" s="6">
        <f t="shared" si="53"/>
        <v>48</v>
      </c>
      <c r="G695" s="6" t="str">
        <f>VLOOKUP(B:B, _holidays!A:C, 2, FALSE)</f>
        <v>Y</v>
      </c>
      <c r="H695" s="6" t="str">
        <f>VLOOKUP(B:B, _holidays!A:C, 3, FALSE)</f>
        <v>N</v>
      </c>
      <c r="I695" s="6">
        <v>10.3</v>
      </c>
      <c r="J695" s="6">
        <v>17</v>
      </c>
      <c r="K695" s="6">
        <v>21.6</v>
      </c>
      <c r="L695" s="6">
        <v>2.2000000000000002</v>
      </c>
      <c r="M695" s="10">
        <v>120308.545</v>
      </c>
      <c r="N695" s="8">
        <v>38.059403269999997</v>
      </c>
      <c r="O695" s="8">
        <f t="shared" si="54"/>
        <v>4578871.4309819415</v>
      </c>
    </row>
    <row r="696" spans="2:15" x14ac:dyDescent="0.3">
      <c r="B696" s="30">
        <v>42699</v>
      </c>
      <c r="C696" s="6" t="str">
        <f t="shared" si="50"/>
        <v>Friday</v>
      </c>
      <c r="D696" s="6" t="str">
        <f t="shared" si="51"/>
        <v>November</v>
      </c>
      <c r="E696" s="6" t="str">
        <f t="shared" si="52"/>
        <v>2016</v>
      </c>
      <c r="F696" s="6">
        <f t="shared" si="53"/>
        <v>48</v>
      </c>
      <c r="G696" s="6" t="str">
        <f>VLOOKUP(B:B, _holidays!A:C, 2, FALSE)</f>
        <v>Y</v>
      </c>
      <c r="H696" s="6" t="str">
        <f>VLOOKUP(B:B, _holidays!A:C, 3, FALSE)</f>
        <v>N</v>
      </c>
      <c r="I696" s="6">
        <v>10.9</v>
      </c>
      <c r="J696" s="6">
        <v>17.899999999999999</v>
      </c>
      <c r="K696" s="6">
        <v>15.7</v>
      </c>
      <c r="L696" s="6">
        <v>0.8</v>
      </c>
      <c r="M696" s="10">
        <v>116011.565</v>
      </c>
      <c r="N696" s="8">
        <v>27.61649096</v>
      </c>
      <c r="O696" s="8">
        <f t="shared" si="54"/>
        <v>3203832.3360779523</v>
      </c>
    </row>
    <row r="697" spans="2:15" x14ac:dyDescent="0.3">
      <c r="B697" s="30">
        <v>42700</v>
      </c>
      <c r="C697" s="6" t="str">
        <f t="shared" si="50"/>
        <v>Saturday</v>
      </c>
      <c r="D697" s="6" t="str">
        <f t="shared" si="51"/>
        <v>November</v>
      </c>
      <c r="E697" s="6" t="str">
        <f t="shared" si="52"/>
        <v>2016</v>
      </c>
      <c r="F697" s="6">
        <f t="shared" si="53"/>
        <v>48</v>
      </c>
      <c r="G697" s="6" t="str">
        <f>VLOOKUP(B:B, _holidays!A:C, 2, FALSE)</f>
        <v>Y</v>
      </c>
      <c r="H697" s="6" t="str">
        <f>VLOOKUP(B:B, _holidays!A:C, 3, FALSE)</f>
        <v>N</v>
      </c>
      <c r="I697" s="6">
        <v>12.2</v>
      </c>
      <c r="J697" s="6">
        <v>17.399999999999999</v>
      </c>
      <c r="K697" s="6">
        <v>18.8</v>
      </c>
      <c r="L697" s="6">
        <v>0</v>
      </c>
      <c r="M697" s="10">
        <v>104700.05499999999</v>
      </c>
      <c r="N697" s="8">
        <v>23.790582969999999</v>
      </c>
      <c r="O697" s="8">
        <f t="shared" si="54"/>
        <v>2490875.3454410629</v>
      </c>
    </row>
    <row r="698" spans="2:15" x14ac:dyDescent="0.3">
      <c r="B698" s="30">
        <v>42701</v>
      </c>
      <c r="C698" s="6" t="str">
        <f t="shared" si="50"/>
        <v>Sunday</v>
      </c>
      <c r="D698" s="6" t="str">
        <f t="shared" si="51"/>
        <v>November</v>
      </c>
      <c r="E698" s="6" t="str">
        <f t="shared" si="52"/>
        <v>2016</v>
      </c>
      <c r="F698" s="6">
        <f t="shared" si="53"/>
        <v>49</v>
      </c>
      <c r="G698" s="6" t="str">
        <f>VLOOKUP(B:B, _holidays!A:C, 2, FALSE)</f>
        <v>Y</v>
      </c>
      <c r="H698" s="6" t="str">
        <f>VLOOKUP(B:B, _holidays!A:C, 3, FALSE)</f>
        <v>N</v>
      </c>
      <c r="I698" s="6">
        <v>11.6</v>
      </c>
      <c r="J698" s="6">
        <v>16.3</v>
      </c>
      <c r="K698" s="6">
        <v>10.1</v>
      </c>
      <c r="L698" s="6">
        <v>0.4</v>
      </c>
      <c r="M698" s="10">
        <v>102718.9</v>
      </c>
      <c r="N698" s="8">
        <v>37.00394515</v>
      </c>
      <c r="O698" s="8">
        <f t="shared" si="54"/>
        <v>3801004.5414683348</v>
      </c>
    </row>
    <row r="699" spans="2:15" x14ac:dyDescent="0.3">
      <c r="B699" s="30">
        <v>42702</v>
      </c>
      <c r="C699" s="6" t="str">
        <f t="shared" si="50"/>
        <v>Monday</v>
      </c>
      <c r="D699" s="6" t="str">
        <f t="shared" si="51"/>
        <v>November</v>
      </c>
      <c r="E699" s="6" t="str">
        <f t="shared" si="52"/>
        <v>2016</v>
      </c>
      <c r="F699" s="6">
        <f t="shared" si="53"/>
        <v>49</v>
      </c>
      <c r="G699" s="6" t="str">
        <f>VLOOKUP(B:B, _holidays!A:C, 2, FALSE)</f>
        <v>Y</v>
      </c>
      <c r="H699" s="6" t="str">
        <f>VLOOKUP(B:B, _holidays!A:C, 3, FALSE)</f>
        <v>N</v>
      </c>
      <c r="I699" s="6">
        <v>12.2</v>
      </c>
      <c r="J699" s="6">
        <v>19.600000000000001</v>
      </c>
      <c r="K699" s="6">
        <v>24.4</v>
      </c>
      <c r="L699" s="6">
        <v>0.2</v>
      </c>
      <c r="M699" s="10">
        <v>118666.37</v>
      </c>
      <c r="N699" s="8">
        <v>65.392779020000006</v>
      </c>
      <c r="O699" s="8">
        <f t="shared" si="54"/>
        <v>7759923.7105155578</v>
      </c>
    </row>
    <row r="700" spans="2:15" x14ac:dyDescent="0.3">
      <c r="B700" s="30">
        <v>42703</v>
      </c>
      <c r="C700" s="6" t="str">
        <f t="shared" si="50"/>
        <v>Tuesday</v>
      </c>
      <c r="D700" s="6" t="str">
        <f t="shared" si="51"/>
        <v>November</v>
      </c>
      <c r="E700" s="6" t="str">
        <f t="shared" si="52"/>
        <v>2016</v>
      </c>
      <c r="F700" s="6">
        <f t="shared" si="53"/>
        <v>49</v>
      </c>
      <c r="G700" s="6" t="str">
        <f>VLOOKUP(B:B, _holidays!A:C, 2, FALSE)</f>
        <v>Y</v>
      </c>
      <c r="H700" s="6" t="str">
        <f>VLOOKUP(B:B, _holidays!A:C, 3, FALSE)</f>
        <v>N</v>
      </c>
      <c r="I700" s="6">
        <v>10.4</v>
      </c>
      <c r="J700" s="6">
        <v>20</v>
      </c>
      <c r="K700" s="6">
        <v>31</v>
      </c>
      <c r="L700" s="6">
        <v>0.2</v>
      </c>
      <c r="M700" s="10">
        <v>119169.17</v>
      </c>
      <c r="N700" s="8">
        <v>63.429964150000004</v>
      </c>
      <c r="O700" s="8">
        <f t="shared" si="54"/>
        <v>7558896.1808852563</v>
      </c>
    </row>
    <row r="701" spans="2:15" x14ac:dyDescent="0.3">
      <c r="B701" s="30">
        <v>42704</v>
      </c>
      <c r="C701" s="6" t="str">
        <f t="shared" si="50"/>
        <v>Wednesday</v>
      </c>
      <c r="D701" s="6" t="str">
        <f t="shared" si="51"/>
        <v>November</v>
      </c>
      <c r="E701" s="6" t="str">
        <f t="shared" si="52"/>
        <v>2016</v>
      </c>
      <c r="F701" s="6">
        <f t="shared" si="53"/>
        <v>49</v>
      </c>
      <c r="G701" s="6" t="str">
        <f>VLOOKUP(B:B, _holidays!A:C, 2, FALSE)</f>
        <v>Y</v>
      </c>
      <c r="H701" s="6" t="str">
        <f>VLOOKUP(B:B, _holidays!A:C, 3, FALSE)</f>
        <v>N</v>
      </c>
      <c r="I701" s="6">
        <v>13.3</v>
      </c>
      <c r="J701" s="6">
        <v>18.899999999999999</v>
      </c>
      <c r="K701" s="6">
        <v>9.6</v>
      </c>
      <c r="L701" s="6">
        <v>0</v>
      </c>
      <c r="M701" s="10">
        <v>121067.59</v>
      </c>
      <c r="N701" s="8">
        <v>76.02598021</v>
      </c>
      <c r="O701" s="8">
        <f t="shared" si="54"/>
        <v>9204282.2014123928</v>
      </c>
    </row>
    <row r="702" spans="2:15" x14ac:dyDescent="0.3">
      <c r="B702" s="30">
        <v>42705</v>
      </c>
      <c r="C702" s="6" t="str">
        <f t="shared" si="50"/>
        <v>Thursday</v>
      </c>
      <c r="D702" s="6" t="str">
        <f t="shared" si="51"/>
        <v>December</v>
      </c>
      <c r="E702" s="6" t="str">
        <f t="shared" si="52"/>
        <v>2016</v>
      </c>
      <c r="F702" s="6">
        <f t="shared" si="53"/>
        <v>49</v>
      </c>
      <c r="G702" s="6" t="str">
        <f>VLOOKUP(B:B, _holidays!A:C, 2, FALSE)</f>
        <v>Y</v>
      </c>
      <c r="H702" s="6" t="str">
        <f>VLOOKUP(B:B, _holidays!A:C, 3, FALSE)</f>
        <v>N</v>
      </c>
      <c r="I702" s="6">
        <v>12.9</v>
      </c>
      <c r="J702" s="6">
        <v>21.9</v>
      </c>
      <c r="K702" s="6">
        <v>28</v>
      </c>
      <c r="L702" s="6">
        <v>0</v>
      </c>
      <c r="M702" s="10">
        <v>113024.02</v>
      </c>
      <c r="N702" s="8">
        <v>56.012306840000001</v>
      </c>
      <c r="O702" s="8">
        <f t="shared" si="54"/>
        <v>6330736.0885302974</v>
      </c>
    </row>
    <row r="703" spans="2:15" x14ac:dyDescent="0.3">
      <c r="B703" s="30">
        <v>42706</v>
      </c>
      <c r="C703" s="6" t="str">
        <f t="shared" si="50"/>
        <v>Friday</v>
      </c>
      <c r="D703" s="6" t="str">
        <f t="shared" si="51"/>
        <v>December</v>
      </c>
      <c r="E703" s="6" t="str">
        <f t="shared" si="52"/>
        <v>2016</v>
      </c>
      <c r="F703" s="6">
        <f t="shared" si="53"/>
        <v>49</v>
      </c>
      <c r="G703" s="6" t="str">
        <f>VLOOKUP(B:B, _holidays!A:C, 2, FALSE)</f>
        <v>Y</v>
      </c>
      <c r="H703" s="6" t="str">
        <f>VLOOKUP(B:B, _holidays!A:C, 3, FALSE)</f>
        <v>N</v>
      </c>
      <c r="I703" s="6">
        <v>13</v>
      </c>
      <c r="J703" s="6">
        <v>21.6</v>
      </c>
      <c r="K703" s="6">
        <v>29.7</v>
      </c>
      <c r="L703" s="6">
        <v>0</v>
      </c>
      <c r="M703" s="10">
        <v>109318.355</v>
      </c>
      <c r="N703" s="8">
        <v>41.499436780000003</v>
      </c>
      <c r="O703" s="8">
        <f t="shared" si="54"/>
        <v>4536650.1622160971</v>
      </c>
    </row>
    <row r="704" spans="2:15" x14ac:dyDescent="0.3">
      <c r="B704" s="30">
        <v>42707</v>
      </c>
      <c r="C704" s="6" t="str">
        <f t="shared" si="50"/>
        <v>Saturday</v>
      </c>
      <c r="D704" s="6" t="str">
        <f t="shared" si="51"/>
        <v>December</v>
      </c>
      <c r="E704" s="6" t="str">
        <f t="shared" si="52"/>
        <v>2016</v>
      </c>
      <c r="F704" s="6">
        <f t="shared" si="53"/>
        <v>49</v>
      </c>
      <c r="G704" s="6" t="str">
        <f>VLOOKUP(B:B, _holidays!A:C, 2, FALSE)</f>
        <v>Y</v>
      </c>
      <c r="H704" s="6" t="str">
        <f>VLOOKUP(B:B, _holidays!A:C, 3, FALSE)</f>
        <v>N</v>
      </c>
      <c r="I704" s="6">
        <v>9.9</v>
      </c>
      <c r="J704" s="6">
        <v>23.9</v>
      </c>
      <c r="K704" s="6">
        <v>31.2</v>
      </c>
      <c r="L704" s="6">
        <v>0</v>
      </c>
      <c r="M704" s="10">
        <v>98899.494999999995</v>
      </c>
      <c r="N704" s="8">
        <v>29.20305213</v>
      </c>
      <c r="O704" s="8">
        <f t="shared" si="54"/>
        <v>2888167.108115674</v>
      </c>
    </row>
    <row r="705" spans="2:15" x14ac:dyDescent="0.3">
      <c r="B705" s="30">
        <v>42708</v>
      </c>
      <c r="C705" s="6" t="str">
        <f t="shared" si="50"/>
        <v>Sunday</v>
      </c>
      <c r="D705" s="6" t="str">
        <f t="shared" si="51"/>
        <v>December</v>
      </c>
      <c r="E705" s="6" t="str">
        <f t="shared" si="52"/>
        <v>2016</v>
      </c>
      <c r="F705" s="6">
        <f t="shared" si="53"/>
        <v>50</v>
      </c>
      <c r="G705" s="6" t="str">
        <f>VLOOKUP(B:B, _holidays!A:C, 2, FALSE)</f>
        <v>Y</v>
      </c>
      <c r="H705" s="6" t="str">
        <f>VLOOKUP(B:B, _holidays!A:C, 3, FALSE)</f>
        <v>N</v>
      </c>
      <c r="I705" s="6">
        <v>12.7</v>
      </c>
      <c r="J705" s="6">
        <v>31.7</v>
      </c>
      <c r="K705" s="6">
        <v>14.1</v>
      </c>
      <c r="L705" s="6">
        <v>0</v>
      </c>
      <c r="M705" s="10">
        <v>97300.36</v>
      </c>
      <c r="N705" s="8">
        <v>43.732741949999998</v>
      </c>
      <c r="O705" s="8">
        <f t="shared" si="54"/>
        <v>4255211.5355221014</v>
      </c>
    </row>
    <row r="706" spans="2:15" x14ac:dyDescent="0.3">
      <c r="B706" s="30">
        <v>42709</v>
      </c>
      <c r="C706" s="6" t="str">
        <f t="shared" ref="C706:C769" si="55">TEXT(B706,"dddd")</f>
        <v>Monday</v>
      </c>
      <c r="D706" s="6" t="str">
        <f t="shared" ref="D706:D769" si="56">TEXT(B706,"mmmm")</f>
        <v>December</v>
      </c>
      <c r="E706" s="6" t="str">
        <f t="shared" ref="E706:E769" si="57">TEXT(B706,"yyyy")</f>
        <v>2016</v>
      </c>
      <c r="F706" s="6">
        <f t="shared" ref="F706:F769" si="58">WEEKNUM(B706,1)</f>
        <v>50</v>
      </c>
      <c r="G706" s="6" t="str">
        <f>VLOOKUP(B:B, _holidays!A:C, 2, FALSE)</f>
        <v>Y</v>
      </c>
      <c r="H706" s="6" t="str">
        <f>VLOOKUP(B:B, _holidays!A:C, 3, FALSE)</f>
        <v>N</v>
      </c>
      <c r="I706" s="6">
        <v>16.899999999999999</v>
      </c>
      <c r="J706" s="6">
        <v>21.5</v>
      </c>
      <c r="K706" s="6">
        <v>21.6</v>
      </c>
      <c r="L706" s="6">
        <v>2.4</v>
      </c>
      <c r="M706" s="10">
        <v>109670</v>
      </c>
      <c r="N706" s="8">
        <v>25.294384869999998</v>
      </c>
      <c r="O706" s="8">
        <f t="shared" ref="O706:O769" si="59">M706*N706</f>
        <v>2774035.1886928999</v>
      </c>
    </row>
    <row r="707" spans="2:15" x14ac:dyDescent="0.3">
      <c r="B707" s="30">
        <v>42710</v>
      </c>
      <c r="C707" s="6" t="str">
        <f t="shared" si="55"/>
        <v>Tuesday</v>
      </c>
      <c r="D707" s="6" t="str">
        <f t="shared" si="56"/>
        <v>December</v>
      </c>
      <c r="E707" s="6" t="str">
        <f t="shared" si="57"/>
        <v>2016</v>
      </c>
      <c r="F707" s="6">
        <f t="shared" si="58"/>
        <v>50</v>
      </c>
      <c r="G707" s="6" t="str">
        <f>VLOOKUP(B:B, _holidays!A:C, 2, FALSE)</f>
        <v>Y</v>
      </c>
      <c r="H707" s="6" t="str">
        <f>VLOOKUP(B:B, _holidays!A:C, 3, FALSE)</f>
        <v>N</v>
      </c>
      <c r="I707" s="6">
        <v>12.8</v>
      </c>
      <c r="J707" s="6">
        <v>20.8</v>
      </c>
      <c r="K707" s="6">
        <v>24.2</v>
      </c>
      <c r="L707" s="6">
        <v>0</v>
      </c>
      <c r="M707" s="10">
        <v>111228.06</v>
      </c>
      <c r="N707" s="8">
        <v>48.412487810000002</v>
      </c>
      <c r="O707" s="8">
        <f t="shared" si="59"/>
        <v>5384827.0988799483</v>
      </c>
    </row>
    <row r="708" spans="2:15" x14ac:dyDescent="0.3">
      <c r="B708" s="30">
        <v>42711</v>
      </c>
      <c r="C708" s="6" t="str">
        <f t="shared" si="55"/>
        <v>Wednesday</v>
      </c>
      <c r="D708" s="6" t="str">
        <f t="shared" si="56"/>
        <v>December</v>
      </c>
      <c r="E708" s="6" t="str">
        <f t="shared" si="57"/>
        <v>2016</v>
      </c>
      <c r="F708" s="6">
        <f t="shared" si="58"/>
        <v>50</v>
      </c>
      <c r="G708" s="6" t="str">
        <f>VLOOKUP(B:B, _holidays!A:C, 2, FALSE)</f>
        <v>Y</v>
      </c>
      <c r="H708" s="6" t="str">
        <f>VLOOKUP(B:B, _holidays!A:C, 3, FALSE)</f>
        <v>N</v>
      </c>
      <c r="I708" s="6">
        <v>10.5</v>
      </c>
      <c r="J708" s="6">
        <v>28.3</v>
      </c>
      <c r="K708" s="6">
        <v>30.8</v>
      </c>
      <c r="L708" s="6">
        <v>0</v>
      </c>
      <c r="M708" s="10">
        <v>112738.08</v>
      </c>
      <c r="N708" s="8">
        <v>44.722059059999999</v>
      </c>
      <c r="O708" s="8">
        <f t="shared" si="59"/>
        <v>5041879.0720710047</v>
      </c>
    </row>
    <row r="709" spans="2:15" x14ac:dyDescent="0.3">
      <c r="B709" s="30">
        <v>42712</v>
      </c>
      <c r="C709" s="6" t="str">
        <f t="shared" si="55"/>
        <v>Thursday</v>
      </c>
      <c r="D709" s="6" t="str">
        <f t="shared" si="56"/>
        <v>December</v>
      </c>
      <c r="E709" s="6" t="str">
        <f t="shared" si="57"/>
        <v>2016</v>
      </c>
      <c r="F709" s="6">
        <f t="shared" si="58"/>
        <v>50</v>
      </c>
      <c r="G709" s="6" t="str">
        <f>VLOOKUP(B:B, _holidays!A:C, 2, FALSE)</f>
        <v>Y</v>
      </c>
      <c r="H709" s="6" t="str">
        <f>VLOOKUP(B:B, _holidays!A:C, 3, FALSE)</f>
        <v>N</v>
      </c>
      <c r="I709" s="6">
        <v>15.4</v>
      </c>
      <c r="J709" s="6">
        <v>23.2</v>
      </c>
      <c r="K709" s="6">
        <v>11.6</v>
      </c>
      <c r="L709" s="6">
        <v>2.2000000000000002</v>
      </c>
      <c r="M709" s="10">
        <v>105445.65</v>
      </c>
      <c r="N709" s="8">
        <v>25.853861729999998</v>
      </c>
      <c r="O709" s="8">
        <f t="shared" si="59"/>
        <v>2726177.2551299743</v>
      </c>
    </row>
    <row r="710" spans="2:15" x14ac:dyDescent="0.3">
      <c r="B710" s="30">
        <v>42713</v>
      </c>
      <c r="C710" s="6" t="str">
        <f t="shared" si="55"/>
        <v>Friday</v>
      </c>
      <c r="D710" s="6" t="str">
        <f t="shared" si="56"/>
        <v>December</v>
      </c>
      <c r="E710" s="6" t="str">
        <f t="shared" si="57"/>
        <v>2016</v>
      </c>
      <c r="F710" s="6">
        <f t="shared" si="58"/>
        <v>50</v>
      </c>
      <c r="G710" s="6" t="str">
        <f>VLOOKUP(B:B, _holidays!A:C, 2, FALSE)</f>
        <v>Y</v>
      </c>
      <c r="H710" s="6" t="str">
        <f>VLOOKUP(B:B, _holidays!A:C, 3, FALSE)</f>
        <v>N</v>
      </c>
      <c r="I710" s="6">
        <v>10</v>
      </c>
      <c r="J710" s="6">
        <v>17.3</v>
      </c>
      <c r="K710" s="6">
        <v>23.2</v>
      </c>
      <c r="L710" s="6">
        <v>6.6</v>
      </c>
      <c r="M710" s="10">
        <v>105664.09</v>
      </c>
      <c r="N710" s="8">
        <v>25.118195310000001</v>
      </c>
      <c r="O710" s="8">
        <f t="shared" si="59"/>
        <v>2654091.2498734179</v>
      </c>
    </row>
    <row r="711" spans="2:15" x14ac:dyDescent="0.3">
      <c r="B711" s="30">
        <v>42714</v>
      </c>
      <c r="C711" s="6" t="str">
        <f t="shared" si="55"/>
        <v>Saturday</v>
      </c>
      <c r="D711" s="6" t="str">
        <f t="shared" si="56"/>
        <v>December</v>
      </c>
      <c r="E711" s="6" t="str">
        <f t="shared" si="57"/>
        <v>2016</v>
      </c>
      <c r="F711" s="6">
        <f t="shared" si="58"/>
        <v>50</v>
      </c>
      <c r="G711" s="6" t="str">
        <f>VLOOKUP(B:B, _holidays!A:C, 2, FALSE)</f>
        <v>Y</v>
      </c>
      <c r="H711" s="6" t="str">
        <f>VLOOKUP(B:B, _holidays!A:C, 3, FALSE)</f>
        <v>N</v>
      </c>
      <c r="I711" s="6">
        <v>11.2</v>
      </c>
      <c r="J711" s="6">
        <v>18.8</v>
      </c>
      <c r="K711" s="6">
        <v>24.2</v>
      </c>
      <c r="L711" s="6">
        <v>0.2</v>
      </c>
      <c r="M711" s="10">
        <v>98622.865000000005</v>
      </c>
      <c r="N711" s="8">
        <v>19.31166859</v>
      </c>
      <c r="O711" s="8">
        <f t="shared" si="59"/>
        <v>1904572.0842763104</v>
      </c>
    </row>
    <row r="712" spans="2:15" x14ac:dyDescent="0.3">
      <c r="B712" s="30">
        <v>42715</v>
      </c>
      <c r="C712" s="6" t="str">
        <f t="shared" si="55"/>
        <v>Sunday</v>
      </c>
      <c r="D712" s="6" t="str">
        <f t="shared" si="56"/>
        <v>December</v>
      </c>
      <c r="E712" s="6" t="str">
        <f t="shared" si="57"/>
        <v>2016</v>
      </c>
      <c r="F712" s="6">
        <f t="shared" si="58"/>
        <v>51</v>
      </c>
      <c r="G712" s="6" t="str">
        <f>VLOOKUP(B:B, _holidays!A:C, 2, FALSE)</f>
        <v>Y</v>
      </c>
      <c r="H712" s="6" t="str">
        <f>VLOOKUP(B:B, _holidays!A:C, 3, FALSE)</f>
        <v>N</v>
      </c>
      <c r="I712" s="6">
        <v>12.9</v>
      </c>
      <c r="J712" s="6">
        <v>19.3</v>
      </c>
      <c r="K712" s="6">
        <v>27</v>
      </c>
      <c r="L712" s="6">
        <v>1</v>
      </c>
      <c r="M712" s="10">
        <v>93673.19</v>
      </c>
      <c r="N712" s="8">
        <v>16.396687880000002</v>
      </c>
      <c r="O712" s="8">
        <f t="shared" si="59"/>
        <v>1535930.0591539375</v>
      </c>
    </row>
    <row r="713" spans="2:15" x14ac:dyDescent="0.3">
      <c r="B713" s="30">
        <v>42716</v>
      </c>
      <c r="C713" s="6" t="str">
        <f t="shared" si="55"/>
        <v>Monday</v>
      </c>
      <c r="D713" s="6" t="str">
        <f t="shared" si="56"/>
        <v>December</v>
      </c>
      <c r="E713" s="6" t="str">
        <f t="shared" si="57"/>
        <v>2016</v>
      </c>
      <c r="F713" s="6">
        <f t="shared" si="58"/>
        <v>51</v>
      </c>
      <c r="G713" s="6" t="str">
        <f>VLOOKUP(B:B, _holidays!A:C, 2, FALSE)</f>
        <v>Y</v>
      </c>
      <c r="H713" s="6" t="str">
        <f>VLOOKUP(B:B, _holidays!A:C, 3, FALSE)</f>
        <v>N</v>
      </c>
      <c r="I713" s="6">
        <v>10.7</v>
      </c>
      <c r="J713" s="6">
        <v>32.799999999999997</v>
      </c>
      <c r="K713" s="6">
        <v>30</v>
      </c>
      <c r="L713" s="6">
        <v>0</v>
      </c>
      <c r="M713" s="10">
        <v>120390.11</v>
      </c>
      <c r="N713" s="8">
        <v>45.157572940000001</v>
      </c>
      <c r="O713" s="8">
        <f t="shared" si="59"/>
        <v>5436525.1735796239</v>
      </c>
    </row>
    <row r="714" spans="2:15" x14ac:dyDescent="0.3">
      <c r="B714" s="30">
        <v>42717</v>
      </c>
      <c r="C714" s="6" t="str">
        <f t="shared" si="55"/>
        <v>Tuesday</v>
      </c>
      <c r="D714" s="6" t="str">
        <f t="shared" si="56"/>
        <v>December</v>
      </c>
      <c r="E714" s="6" t="str">
        <f t="shared" si="57"/>
        <v>2016</v>
      </c>
      <c r="F714" s="6">
        <f t="shared" si="58"/>
        <v>51</v>
      </c>
      <c r="G714" s="6" t="str">
        <f>VLOOKUP(B:B, _holidays!A:C, 2, FALSE)</f>
        <v>Y</v>
      </c>
      <c r="H714" s="6" t="str">
        <f>VLOOKUP(B:B, _holidays!A:C, 3, FALSE)</f>
        <v>N</v>
      </c>
      <c r="I714" s="6">
        <v>16.5</v>
      </c>
      <c r="J714" s="6">
        <v>36.299999999999997</v>
      </c>
      <c r="K714" s="6">
        <v>14.1</v>
      </c>
      <c r="L714" s="6">
        <v>0</v>
      </c>
      <c r="M714" s="10">
        <v>128831.65</v>
      </c>
      <c r="N714" s="8">
        <v>44.693023539999999</v>
      </c>
      <c r="O714" s="8">
        <f t="shared" si="59"/>
        <v>5757875.9661470409</v>
      </c>
    </row>
    <row r="715" spans="2:15" x14ac:dyDescent="0.3">
      <c r="B715" s="30">
        <v>42718</v>
      </c>
      <c r="C715" s="6" t="str">
        <f t="shared" si="55"/>
        <v>Wednesday</v>
      </c>
      <c r="D715" s="6" t="str">
        <f t="shared" si="56"/>
        <v>December</v>
      </c>
      <c r="E715" s="6" t="str">
        <f t="shared" si="57"/>
        <v>2016</v>
      </c>
      <c r="F715" s="6">
        <f t="shared" si="58"/>
        <v>51</v>
      </c>
      <c r="G715" s="6" t="str">
        <f>VLOOKUP(B:B, _holidays!A:C, 2, FALSE)</f>
        <v>Y</v>
      </c>
      <c r="H715" s="6" t="str">
        <f>VLOOKUP(B:B, _holidays!A:C, 3, FALSE)</f>
        <v>N</v>
      </c>
      <c r="I715" s="6">
        <v>15.7</v>
      </c>
      <c r="J715" s="6">
        <v>19.3</v>
      </c>
      <c r="K715" s="6">
        <v>21.3</v>
      </c>
      <c r="L715" s="6">
        <v>0</v>
      </c>
      <c r="M715" s="10">
        <v>111423.765</v>
      </c>
      <c r="N715" s="8">
        <v>19.919106330000002</v>
      </c>
      <c r="O715" s="8">
        <f t="shared" si="59"/>
        <v>2219461.8227239326</v>
      </c>
    </row>
    <row r="716" spans="2:15" x14ac:dyDescent="0.3">
      <c r="B716" s="30">
        <v>42719</v>
      </c>
      <c r="C716" s="6" t="str">
        <f t="shared" si="55"/>
        <v>Thursday</v>
      </c>
      <c r="D716" s="6" t="str">
        <f t="shared" si="56"/>
        <v>December</v>
      </c>
      <c r="E716" s="6" t="str">
        <f t="shared" si="57"/>
        <v>2016</v>
      </c>
      <c r="F716" s="6">
        <f t="shared" si="58"/>
        <v>51</v>
      </c>
      <c r="G716" s="6" t="str">
        <f>VLOOKUP(B:B, _holidays!A:C, 2, FALSE)</f>
        <v>Y</v>
      </c>
      <c r="H716" s="6" t="str">
        <f>VLOOKUP(B:B, _holidays!A:C, 3, FALSE)</f>
        <v>N</v>
      </c>
      <c r="I716" s="6">
        <v>11.7</v>
      </c>
      <c r="J716" s="6">
        <v>18.600000000000001</v>
      </c>
      <c r="K716" s="6">
        <v>30.8</v>
      </c>
      <c r="L716" s="6">
        <v>0</v>
      </c>
      <c r="M716" s="10">
        <v>107072.36</v>
      </c>
      <c r="N716" s="8">
        <v>31.145308459999999</v>
      </c>
      <c r="O716" s="8">
        <f t="shared" si="59"/>
        <v>3334801.6797401654</v>
      </c>
    </row>
    <row r="717" spans="2:15" x14ac:dyDescent="0.3">
      <c r="B717" s="30">
        <v>42720</v>
      </c>
      <c r="C717" s="6" t="str">
        <f t="shared" si="55"/>
        <v>Friday</v>
      </c>
      <c r="D717" s="6" t="str">
        <f t="shared" si="56"/>
        <v>December</v>
      </c>
      <c r="E717" s="6" t="str">
        <f t="shared" si="57"/>
        <v>2016</v>
      </c>
      <c r="F717" s="6">
        <f t="shared" si="58"/>
        <v>51</v>
      </c>
      <c r="G717" s="6" t="str">
        <f>VLOOKUP(B:B, _holidays!A:C, 2, FALSE)</f>
        <v>Y</v>
      </c>
      <c r="H717" s="6" t="str">
        <f>VLOOKUP(B:B, _holidays!A:C, 3, FALSE)</f>
        <v>N</v>
      </c>
      <c r="I717" s="6">
        <v>9.6999999999999993</v>
      </c>
      <c r="J717" s="6">
        <v>25.5</v>
      </c>
      <c r="K717" s="6">
        <v>20.5</v>
      </c>
      <c r="L717" s="6">
        <v>0</v>
      </c>
      <c r="M717" s="10">
        <v>113698.06</v>
      </c>
      <c r="N717" s="8">
        <v>48.856884800000003</v>
      </c>
      <c r="O717" s="8">
        <f t="shared" si="59"/>
        <v>5554933.0194034884</v>
      </c>
    </row>
    <row r="718" spans="2:15" x14ac:dyDescent="0.3">
      <c r="B718" s="30">
        <v>42721</v>
      </c>
      <c r="C718" s="6" t="str">
        <f t="shared" si="55"/>
        <v>Saturday</v>
      </c>
      <c r="D718" s="6" t="str">
        <f t="shared" si="56"/>
        <v>December</v>
      </c>
      <c r="E718" s="6" t="str">
        <f t="shared" si="57"/>
        <v>2016</v>
      </c>
      <c r="F718" s="6">
        <f t="shared" si="58"/>
        <v>51</v>
      </c>
      <c r="G718" s="6" t="str">
        <f>VLOOKUP(B:B, _holidays!A:C, 2, FALSE)</f>
        <v>Y</v>
      </c>
      <c r="H718" s="6" t="str">
        <f>VLOOKUP(B:B, _holidays!A:C, 3, FALSE)</f>
        <v>N</v>
      </c>
      <c r="I718" s="6">
        <v>15.1</v>
      </c>
      <c r="J718" s="6">
        <v>20.9</v>
      </c>
      <c r="K718" s="6">
        <v>22.5</v>
      </c>
      <c r="L718" s="6">
        <v>0</v>
      </c>
      <c r="M718" s="10">
        <v>90227.48</v>
      </c>
      <c r="N718" s="8">
        <v>23.576231230000001</v>
      </c>
      <c r="O718" s="8">
        <f t="shared" si="59"/>
        <v>2127223.9317802005</v>
      </c>
    </row>
    <row r="719" spans="2:15" x14ac:dyDescent="0.3">
      <c r="B719" s="30">
        <v>42722</v>
      </c>
      <c r="C719" s="6" t="str">
        <f t="shared" si="55"/>
        <v>Sunday</v>
      </c>
      <c r="D719" s="6" t="str">
        <f t="shared" si="56"/>
        <v>December</v>
      </c>
      <c r="E719" s="6" t="str">
        <f t="shared" si="57"/>
        <v>2016</v>
      </c>
      <c r="F719" s="6">
        <f t="shared" si="58"/>
        <v>52</v>
      </c>
      <c r="G719" s="6" t="str">
        <f>VLOOKUP(B:B, _holidays!A:C, 2, FALSE)</f>
        <v>Y</v>
      </c>
      <c r="H719" s="6" t="str">
        <f>VLOOKUP(B:B, _holidays!A:C, 3, FALSE)</f>
        <v>N</v>
      </c>
      <c r="I719" s="6">
        <v>10</v>
      </c>
      <c r="J719" s="6">
        <v>17.5</v>
      </c>
      <c r="K719" s="6">
        <v>30.3</v>
      </c>
      <c r="L719" s="6">
        <v>0</v>
      </c>
      <c r="M719" s="10">
        <v>90911.085000000006</v>
      </c>
      <c r="N719" s="8">
        <v>26.49359939</v>
      </c>
      <c r="O719" s="8">
        <f t="shared" si="59"/>
        <v>2408561.8661002382</v>
      </c>
    </row>
    <row r="720" spans="2:15" x14ac:dyDescent="0.3">
      <c r="B720" s="30">
        <v>42723</v>
      </c>
      <c r="C720" s="6" t="str">
        <f t="shared" si="55"/>
        <v>Monday</v>
      </c>
      <c r="D720" s="6" t="str">
        <f t="shared" si="56"/>
        <v>December</v>
      </c>
      <c r="E720" s="6" t="str">
        <f t="shared" si="57"/>
        <v>2016</v>
      </c>
      <c r="F720" s="6">
        <f t="shared" si="58"/>
        <v>52</v>
      </c>
      <c r="G720" s="6" t="str">
        <f>VLOOKUP(B:B, _holidays!A:C, 2, FALSE)</f>
        <v>Y</v>
      </c>
      <c r="H720" s="6" t="str">
        <f>VLOOKUP(B:B, _holidays!A:C, 3, FALSE)</f>
        <v>N</v>
      </c>
      <c r="I720" s="6">
        <v>8.8000000000000007</v>
      </c>
      <c r="J720" s="6">
        <v>30.2</v>
      </c>
      <c r="K720" s="6">
        <v>29.3</v>
      </c>
      <c r="L720" s="6">
        <v>0</v>
      </c>
      <c r="M720" s="10">
        <v>109260.30499999999</v>
      </c>
      <c r="N720" s="8">
        <v>28.684832369999999</v>
      </c>
      <c r="O720" s="8">
        <f t="shared" si="59"/>
        <v>3134113.5336200725</v>
      </c>
    </row>
    <row r="721" spans="2:15" x14ac:dyDescent="0.3">
      <c r="B721" s="30">
        <v>42724</v>
      </c>
      <c r="C721" s="6" t="str">
        <f t="shared" si="55"/>
        <v>Tuesday</v>
      </c>
      <c r="D721" s="6" t="str">
        <f t="shared" si="56"/>
        <v>December</v>
      </c>
      <c r="E721" s="6" t="str">
        <f t="shared" si="57"/>
        <v>2016</v>
      </c>
      <c r="F721" s="6">
        <f t="shared" si="58"/>
        <v>52</v>
      </c>
      <c r="G721" s="6" t="str">
        <f>VLOOKUP(B:B, _holidays!A:C, 2, FALSE)</f>
        <v>N</v>
      </c>
      <c r="H721" s="6" t="str">
        <f>VLOOKUP(B:B, _holidays!A:C, 3, FALSE)</f>
        <v>N</v>
      </c>
      <c r="I721" s="6">
        <v>14.4</v>
      </c>
      <c r="J721" s="6">
        <v>21.5</v>
      </c>
      <c r="K721" s="6">
        <v>26</v>
      </c>
      <c r="L721" s="6">
        <v>3</v>
      </c>
      <c r="M721" s="10">
        <v>106451.255</v>
      </c>
      <c r="N721" s="8">
        <v>16.129856849999999</v>
      </c>
      <c r="O721" s="8">
        <f t="shared" si="59"/>
        <v>1717043.5046528468</v>
      </c>
    </row>
    <row r="722" spans="2:15" x14ac:dyDescent="0.3">
      <c r="B722" s="30">
        <v>42725</v>
      </c>
      <c r="C722" s="6" t="str">
        <f t="shared" si="55"/>
        <v>Wednesday</v>
      </c>
      <c r="D722" s="6" t="str">
        <f t="shared" si="56"/>
        <v>December</v>
      </c>
      <c r="E722" s="6" t="str">
        <f t="shared" si="57"/>
        <v>2016</v>
      </c>
      <c r="F722" s="6">
        <f t="shared" si="58"/>
        <v>52</v>
      </c>
      <c r="G722" s="6" t="str">
        <f>VLOOKUP(B:B, _holidays!A:C, 2, FALSE)</f>
        <v>N</v>
      </c>
      <c r="H722" s="6" t="str">
        <f>VLOOKUP(B:B, _holidays!A:C, 3, FALSE)</f>
        <v>N</v>
      </c>
      <c r="I722" s="6">
        <v>13.5</v>
      </c>
      <c r="J722" s="6">
        <v>19.899999999999999</v>
      </c>
      <c r="K722" s="6">
        <v>28.8</v>
      </c>
      <c r="L722" s="6">
        <v>0.2</v>
      </c>
      <c r="M722" s="10">
        <v>104389.51</v>
      </c>
      <c r="N722" s="8">
        <v>21.34587505</v>
      </c>
      <c r="O722" s="8">
        <f t="shared" si="59"/>
        <v>2228285.4369907253</v>
      </c>
    </row>
    <row r="723" spans="2:15" x14ac:dyDescent="0.3">
      <c r="B723" s="30">
        <v>42726</v>
      </c>
      <c r="C723" s="6" t="str">
        <f t="shared" si="55"/>
        <v>Thursday</v>
      </c>
      <c r="D723" s="6" t="str">
        <f t="shared" si="56"/>
        <v>December</v>
      </c>
      <c r="E723" s="6" t="str">
        <f t="shared" si="57"/>
        <v>2016</v>
      </c>
      <c r="F723" s="6">
        <f t="shared" si="58"/>
        <v>52</v>
      </c>
      <c r="G723" s="6" t="str">
        <f>VLOOKUP(B:B, _holidays!A:C, 2, FALSE)</f>
        <v>N</v>
      </c>
      <c r="H723" s="6" t="str">
        <f>VLOOKUP(B:B, _holidays!A:C, 3, FALSE)</f>
        <v>N</v>
      </c>
      <c r="I723" s="6">
        <v>14.6</v>
      </c>
      <c r="J723" s="6">
        <v>20</v>
      </c>
      <c r="K723" s="6">
        <v>29.6</v>
      </c>
      <c r="L723" s="6">
        <v>0</v>
      </c>
      <c r="M723" s="10">
        <v>105513.235</v>
      </c>
      <c r="N723" s="8">
        <v>20.97623583</v>
      </c>
      <c r="O723" s="8">
        <f t="shared" si="59"/>
        <v>2213270.50054621</v>
      </c>
    </row>
    <row r="724" spans="2:15" x14ac:dyDescent="0.3">
      <c r="B724" s="30">
        <v>42727</v>
      </c>
      <c r="C724" s="6" t="str">
        <f t="shared" si="55"/>
        <v>Friday</v>
      </c>
      <c r="D724" s="6" t="str">
        <f t="shared" si="56"/>
        <v>December</v>
      </c>
      <c r="E724" s="6" t="str">
        <f t="shared" si="57"/>
        <v>2016</v>
      </c>
      <c r="F724" s="6">
        <f t="shared" si="58"/>
        <v>52</v>
      </c>
      <c r="G724" s="6" t="str">
        <f>VLOOKUP(B:B, _holidays!A:C, 2, FALSE)</f>
        <v>N</v>
      </c>
      <c r="H724" s="6" t="str">
        <f>VLOOKUP(B:B, _holidays!A:C, 3, FALSE)</f>
        <v>N</v>
      </c>
      <c r="I724" s="6">
        <v>12.5</v>
      </c>
      <c r="J724" s="6">
        <v>26.3</v>
      </c>
      <c r="K724" s="6">
        <v>28.7</v>
      </c>
      <c r="L724" s="6">
        <v>0</v>
      </c>
      <c r="M724" s="10">
        <v>112247.94500000001</v>
      </c>
      <c r="N724" s="8">
        <v>24.329345190000002</v>
      </c>
      <c r="O724" s="8">
        <f t="shared" si="59"/>
        <v>2730919.0007731351</v>
      </c>
    </row>
    <row r="725" spans="2:15" x14ac:dyDescent="0.3">
      <c r="B725" s="30">
        <v>42728</v>
      </c>
      <c r="C725" s="6" t="str">
        <f t="shared" si="55"/>
        <v>Saturday</v>
      </c>
      <c r="D725" s="6" t="str">
        <f t="shared" si="56"/>
        <v>December</v>
      </c>
      <c r="E725" s="6" t="str">
        <f t="shared" si="57"/>
        <v>2016</v>
      </c>
      <c r="F725" s="6">
        <f t="shared" si="58"/>
        <v>52</v>
      </c>
      <c r="G725" s="6" t="str">
        <f>VLOOKUP(B:B, _holidays!A:C, 2, FALSE)</f>
        <v>N</v>
      </c>
      <c r="H725" s="6" t="str">
        <f>VLOOKUP(B:B, _holidays!A:C, 3, FALSE)</f>
        <v>N</v>
      </c>
      <c r="I725" s="6">
        <v>16.2</v>
      </c>
      <c r="J725" s="6">
        <v>34.9</v>
      </c>
      <c r="K725" s="6">
        <v>26.3</v>
      </c>
      <c r="L725" s="6">
        <v>0.8</v>
      </c>
      <c r="M725" s="10">
        <v>114843.875</v>
      </c>
      <c r="N725" s="8">
        <v>34.693111190000003</v>
      </c>
      <c r="O725" s="8">
        <f t="shared" si="59"/>
        <v>3984291.3248654618</v>
      </c>
    </row>
    <row r="726" spans="2:15" x14ac:dyDescent="0.3">
      <c r="B726" s="30">
        <v>42729</v>
      </c>
      <c r="C726" s="6" t="str">
        <f t="shared" si="55"/>
        <v>Sunday</v>
      </c>
      <c r="D726" s="6" t="str">
        <f t="shared" si="56"/>
        <v>December</v>
      </c>
      <c r="E726" s="6" t="str">
        <f t="shared" si="57"/>
        <v>2016</v>
      </c>
      <c r="F726" s="6">
        <f t="shared" si="58"/>
        <v>53</v>
      </c>
      <c r="G726" s="6" t="str">
        <f>VLOOKUP(B:B, _holidays!A:C, 2, FALSE)</f>
        <v>N</v>
      </c>
      <c r="H726" s="6" t="str">
        <f>VLOOKUP(B:B, _holidays!A:C, 3, FALSE)</f>
        <v>N</v>
      </c>
      <c r="I726" s="6">
        <v>16.399999999999999</v>
      </c>
      <c r="J726" s="6">
        <v>36.299999999999997</v>
      </c>
      <c r="K726" s="6">
        <v>32.299999999999997</v>
      </c>
      <c r="L726" s="6">
        <v>0.2</v>
      </c>
      <c r="M726" s="10">
        <v>114468.17</v>
      </c>
      <c r="N726" s="8">
        <v>28.64742992</v>
      </c>
      <c r="O726" s="8">
        <f t="shared" si="59"/>
        <v>3279218.8781456463</v>
      </c>
    </row>
    <row r="727" spans="2:15" x14ac:dyDescent="0.3">
      <c r="B727" s="30">
        <v>42730</v>
      </c>
      <c r="C727" s="6" t="str">
        <f t="shared" si="55"/>
        <v>Monday</v>
      </c>
      <c r="D727" s="6" t="str">
        <f t="shared" si="56"/>
        <v>December</v>
      </c>
      <c r="E727" s="6" t="str">
        <f t="shared" si="57"/>
        <v>2016</v>
      </c>
      <c r="F727" s="6">
        <f t="shared" si="58"/>
        <v>53</v>
      </c>
      <c r="G727" s="6" t="str">
        <f>VLOOKUP(B:B, _holidays!A:C, 2, FALSE)</f>
        <v>N</v>
      </c>
      <c r="H727" s="6" t="str">
        <f>VLOOKUP(B:B, _holidays!A:C, 3, FALSE)</f>
        <v>Y</v>
      </c>
      <c r="I727" s="6">
        <v>25.4</v>
      </c>
      <c r="J727" s="6">
        <v>29.3</v>
      </c>
      <c r="K727" s="6">
        <v>10.199999999999999</v>
      </c>
      <c r="L727" s="6">
        <v>0</v>
      </c>
      <c r="M727" s="10">
        <v>106284.83</v>
      </c>
      <c r="N727" s="8">
        <v>22.910355590000002</v>
      </c>
      <c r="O727" s="8">
        <f t="shared" si="59"/>
        <v>2435023.2491226997</v>
      </c>
    </row>
    <row r="728" spans="2:15" x14ac:dyDescent="0.3">
      <c r="B728" s="30">
        <v>42731</v>
      </c>
      <c r="C728" s="6" t="str">
        <f t="shared" si="55"/>
        <v>Tuesday</v>
      </c>
      <c r="D728" s="6" t="str">
        <f t="shared" si="56"/>
        <v>December</v>
      </c>
      <c r="E728" s="6" t="str">
        <f t="shared" si="57"/>
        <v>2016</v>
      </c>
      <c r="F728" s="6">
        <f t="shared" si="58"/>
        <v>53</v>
      </c>
      <c r="G728" s="6" t="str">
        <f>VLOOKUP(B:B, _holidays!A:C, 2, FALSE)</f>
        <v>N</v>
      </c>
      <c r="H728" s="6" t="str">
        <f>VLOOKUP(B:B, _holidays!A:C, 3, FALSE)</f>
        <v>Y</v>
      </c>
      <c r="I728" s="6">
        <v>18</v>
      </c>
      <c r="J728" s="6">
        <v>29.8</v>
      </c>
      <c r="K728" s="6">
        <v>5.8</v>
      </c>
      <c r="L728" s="6">
        <v>1.6</v>
      </c>
      <c r="M728" s="10">
        <v>99701.43</v>
      </c>
      <c r="N728" s="8">
        <v>23.813537400000001</v>
      </c>
      <c r="O728" s="8">
        <f t="shared" si="59"/>
        <v>2374243.7321384819</v>
      </c>
    </row>
    <row r="729" spans="2:15" x14ac:dyDescent="0.3">
      <c r="B729" s="30">
        <v>42732</v>
      </c>
      <c r="C729" s="6" t="str">
        <f t="shared" si="55"/>
        <v>Wednesday</v>
      </c>
      <c r="D729" s="6" t="str">
        <f t="shared" si="56"/>
        <v>December</v>
      </c>
      <c r="E729" s="6" t="str">
        <f t="shared" si="57"/>
        <v>2016</v>
      </c>
      <c r="F729" s="6">
        <f t="shared" si="58"/>
        <v>53</v>
      </c>
      <c r="G729" s="6" t="str">
        <f>VLOOKUP(B:B, _holidays!A:C, 2, FALSE)</f>
        <v>N</v>
      </c>
      <c r="H729" s="6" t="str">
        <f>VLOOKUP(B:B, _holidays!A:C, 3, FALSE)</f>
        <v>N</v>
      </c>
      <c r="I729" s="6">
        <v>20.3</v>
      </c>
      <c r="J729" s="6">
        <v>38.200000000000003</v>
      </c>
      <c r="K729" s="6">
        <v>15.1</v>
      </c>
      <c r="L729" s="6">
        <v>1</v>
      </c>
      <c r="M729" s="10">
        <v>123693.52</v>
      </c>
      <c r="N729" s="8">
        <v>40.282509820000001</v>
      </c>
      <c r="O729" s="8">
        <f t="shared" si="59"/>
        <v>4982685.4340703664</v>
      </c>
    </row>
    <row r="730" spans="2:15" x14ac:dyDescent="0.3">
      <c r="B730" s="30">
        <v>42733</v>
      </c>
      <c r="C730" s="6" t="str">
        <f t="shared" si="55"/>
        <v>Thursday</v>
      </c>
      <c r="D730" s="6" t="str">
        <f t="shared" si="56"/>
        <v>December</v>
      </c>
      <c r="E730" s="6" t="str">
        <f t="shared" si="57"/>
        <v>2016</v>
      </c>
      <c r="F730" s="6">
        <f t="shared" si="58"/>
        <v>53</v>
      </c>
      <c r="G730" s="6" t="str">
        <f>VLOOKUP(B:B, _holidays!A:C, 2, FALSE)</f>
        <v>N</v>
      </c>
      <c r="H730" s="6" t="str">
        <f>VLOOKUP(B:B, _holidays!A:C, 3, FALSE)</f>
        <v>N</v>
      </c>
      <c r="I730" s="6">
        <v>27</v>
      </c>
      <c r="J730" s="6">
        <v>33.5</v>
      </c>
      <c r="K730" s="6">
        <v>15.7</v>
      </c>
      <c r="L730" s="6">
        <v>0</v>
      </c>
      <c r="M730" s="10">
        <v>135571.79500000001</v>
      </c>
      <c r="N730" s="8">
        <v>47.145005580000003</v>
      </c>
      <c r="O730" s="8">
        <f t="shared" si="59"/>
        <v>6391533.0317656174</v>
      </c>
    </row>
    <row r="731" spans="2:15" x14ac:dyDescent="0.3">
      <c r="B731" s="30">
        <v>42734</v>
      </c>
      <c r="C731" s="6" t="str">
        <f t="shared" si="55"/>
        <v>Friday</v>
      </c>
      <c r="D731" s="6" t="str">
        <f t="shared" si="56"/>
        <v>December</v>
      </c>
      <c r="E731" s="6" t="str">
        <f t="shared" si="57"/>
        <v>2016</v>
      </c>
      <c r="F731" s="6">
        <f t="shared" si="58"/>
        <v>53</v>
      </c>
      <c r="G731" s="6" t="str">
        <f>VLOOKUP(B:B, _holidays!A:C, 2, FALSE)</f>
        <v>N</v>
      </c>
      <c r="H731" s="6" t="str">
        <f>VLOOKUP(B:B, _holidays!A:C, 3, FALSE)</f>
        <v>N</v>
      </c>
      <c r="I731" s="6">
        <v>20.100000000000001</v>
      </c>
      <c r="J731" s="6">
        <v>27.8</v>
      </c>
      <c r="K731" s="6">
        <v>28.8</v>
      </c>
      <c r="L731" s="6">
        <v>20.399999999999999</v>
      </c>
      <c r="M731" s="10">
        <v>112141.83</v>
      </c>
      <c r="N731" s="8">
        <v>24.065077649999999</v>
      </c>
      <c r="O731" s="8">
        <f t="shared" si="59"/>
        <v>2698701.8467630995</v>
      </c>
    </row>
    <row r="732" spans="2:15" x14ac:dyDescent="0.3">
      <c r="B732" s="30">
        <v>42735</v>
      </c>
      <c r="C732" s="6" t="str">
        <f t="shared" si="55"/>
        <v>Saturday</v>
      </c>
      <c r="D732" s="6" t="str">
        <f t="shared" si="56"/>
        <v>December</v>
      </c>
      <c r="E732" s="6" t="str">
        <f t="shared" si="57"/>
        <v>2016</v>
      </c>
      <c r="F732" s="6">
        <f t="shared" si="58"/>
        <v>53</v>
      </c>
      <c r="G732" s="6" t="str">
        <f>VLOOKUP(B:B, _holidays!A:C, 2, FALSE)</f>
        <v>N</v>
      </c>
      <c r="H732" s="6" t="str">
        <f>VLOOKUP(B:B, _holidays!A:C, 3, FALSE)</f>
        <v>N</v>
      </c>
      <c r="I732" s="6">
        <v>17.3</v>
      </c>
      <c r="J732" s="6">
        <v>23.8</v>
      </c>
      <c r="K732" s="6">
        <v>30.8</v>
      </c>
      <c r="L732" s="6">
        <v>0</v>
      </c>
      <c r="M732" s="10">
        <v>95728.15</v>
      </c>
      <c r="N732" s="8">
        <v>17.59822922</v>
      </c>
      <c r="O732" s="8">
        <f t="shared" si="59"/>
        <v>1684645.9265065428</v>
      </c>
    </row>
    <row r="733" spans="2:15" x14ac:dyDescent="0.3">
      <c r="B733" s="30">
        <v>42736</v>
      </c>
      <c r="C733" s="6" t="str">
        <f t="shared" si="55"/>
        <v>Sunday</v>
      </c>
      <c r="D733" s="6" t="str">
        <f t="shared" si="56"/>
        <v>January</v>
      </c>
      <c r="E733" s="6" t="str">
        <f t="shared" si="57"/>
        <v>2017</v>
      </c>
      <c r="F733" s="6">
        <f t="shared" si="58"/>
        <v>1</v>
      </c>
      <c r="G733" s="6" t="str">
        <f>VLOOKUP(B:B, _holidays!A:C, 2, FALSE)</f>
        <v>N</v>
      </c>
      <c r="H733" s="6" t="str">
        <f>VLOOKUP(B:B, _holidays!A:C, 3, FALSE)</f>
        <v>Y</v>
      </c>
      <c r="I733" s="6">
        <v>16.8</v>
      </c>
      <c r="J733" s="6">
        <v>21.1</v>
      </c>
      <c r="K733" s="6">
        <v>8.5</v>
      </c>
      <c r="L733" s="6">
        <v>0</v>
      </c>
      <c r="M733" s="10">
        <v>89403.145000000004</v>
      </c>
      <c r="N733" s="8">
        <v>25.846761099999998</v>
      </c>
      <c r="O733" s="8">
        <f t="shared" si="59"/>
        <v>2310781.7304036594</v>
      </c>
    </row>
    <row r="734" spans="2:15" x14ac:dyDescent="0.3">
      <c r="B734" s="30">
        <v>42737</v>
      </c>
      <c r="C734" s="6" t="str">
        <f t="shared" si="55"/>
        <v>Monday</v>
      </c>
      <c r="D734" s="6" t="str">
        <f t="shared" si="56"/>
        <v>January</v>
      </c>
      <c r="E734" s="6" t="str">
        <f t="shared" si="57"/>
        <v>2017</v>
      </c>
      <c r="F734" s="6">
        <f t="shared" si="58"/>
        <v>1</v>
      </c>
      <c r="G734" s="6" t="str">
        <f>VLOOKUP(B:B, _holidays!A:C, 2, FALSE)</f>
        <v>N</v>
      </c>
      <c r="H734" s="6" t="str">
        <f>VLOOKUP(B:B, _holidays!A:C, 3, FALSE)</f>
        <v>Y</v>
      </c>
      <c r="I734" s="6">
        <v>14.8</v>
      </c>
      <c r="J734" s="6">
        <v>17.8</v>
      </c>
      <c r="K734" s="6">
        <v>7.8</v>
      </c>
      <c r="L734" s="6">
        <v>0.4</v>
      </c>
      <c r="M734" s="10">
        <v>86507.47</v>
      </c>
      <c r="N734" s="8">
        <v>30.618702880000001</v>
      </c>
      <c r="O734" s="8">
        <f t="shared" si="59"/>
        <v>2648746.5208305139</v>
      </c>
    </row>
    <row r="735" spans="2:15" x14ac:dyDescent="0.3">
      <c r="B735" s="30">
        <v>42738</v>
      </c>
      <c r="C735" s="6" t="str">
        <f t="shared" si="55"/>
        <v>Tuesday</v>
      </c>
      <c r="D735" s="6" t="str">
        <f t="shared" si="56"/>
        <v>January</v>
      </c>
      <c r="E735" s="6" t="str">
        <f t="shared" si="57"/>
        <v>2017</v>
      </c>
      <c r="F735" s="6">
        <f t="shared" si="58"/>
        <v>1</v>
      </c>
      <c r="G735" s="6" t="str">
        <f>VLOOKUP(B:B, _holidays!A:C, 2, FALSE)</f>
        <v>N</v>
      </c>
      <c r="H735" s="6" t="str">
        <f>VLOOKUP(B:B, _holidays!A:C, 3, FALSE)</f>
        <v>N</v>
      </c>
      <c r="I735" s="6">
        <v>14.6</v>
      </c>
      <c r="J735" s="6">
        <v>19.5</v>
      </c>
      <c r="K735" s="6">
        <v>25.9</v>
      </c>
      <c r="L735" s="6">
        <v>0.4</v>
      </c>
      <c r="M735" s="10">
        <v>97564.744999999995</v>
      </c>
      <c r="N735" s="8">
        <v>28.68695469</v>
      </c>
      <c r="O735" s="8">
        <f t="shared" si="59"/>
        <v>2798835.4191564037</v>
      </c>
    </row>
    <row r="736" spans="2:15" x14ac:dyDescent="0.3">
      <c r="B736" s="30">
        <v>42739</v>
      </c>
      <c r="C736" s="6" t="str">
        <f t="shared" si="55"/>
        <v>Wednesday</v>
      </c>
      <c r="D736" s="6" t="str">
        <f t="shared" si="56"/>
        <v>January</v>
      </c>
      <c r="E736" s="6" t="str">
        <f t="shared" si="57"/>
        <v>2017</v>
      </c>
      <c r="F736" s="6">
        <f t="shared" si="58"/>
        <v>1</v>
      </c>
      <c r="G736" s="6" t="str">
        <f>VLOOKUP(B:B, _holidays!A:C, 2, FALSE)</f>
        <v>N</v>
      </c>
      <c r="H736" s="6" t="str">
        <f>VLOOKUP(B:B, _holidays!A:C, 3, FALSE)</f>
        <v>N</v>
      </c>
      <c r="I736" s="6">
        <v>13.3</v>
      </c>
      <c r="J736" s="6">
        <v>29.3</v>
      </c>
      <c r="K736" s="6">
        <v>31.6</v>
      </c>
      <c r="L736" s="6">
        <v>0</v>
      </c>
      <c r="M736" s="10">
        <v>116606.795</v>
      </c>
      <c r="N736" s="8">
        <v>56.972780710000002</v>
      </c>
      <c r="O736" s="8">
        <f t="shared" si="59"/>
        <v>6643413.3608309245</v>
      </c>
    </row>
    <row r="737" spans="2:15" x14ac:dyDescent="0.3">
      <c r="B737" s="30">
        <v>42740</v>
      </c>
      <c r="C737" s="6" t="str">
        <f t="shared" si="55"/>
        <v>Thursday</v>
      </c>
      <c r="D737" s="6" t="str">
        <f t="shared" si="56"/>
        <v>January</v>
      </c>
      <c r="E737" s="6" t="str">
        <f t="shared" si="57"/>
        <v>2017</v>
      </c>
      <c r="F737" s="6">
        <f t="shared" si="58"/>
        <v>1</v>
      </c>
      <c r="G737" s="6" t="str">
        <f>VLOOKUP(B:B, _holidays!A:C, 2, FALSE)</f>
        <v>N</v>
      </c>
      <c r="H737" s="6" t="str">
        <f>VLOOKUP(B:B, _holidays!A:C, 3, FALSE)</f>
        <v>N</v>
      </c>
      <c r="I737" s="6">
        <v>18.5</v>
      </c>
      <c r="J737" s="6">
        <v>31.7</v>
      </c>
      <c r="K737" s="6">
        <v>29.7</v>
      </c>
      <c r="L737" s="6">
        <v>0</v>
      </c>
      <c r="M737" s="10">
        <v>128079.845</v>
      </c>
      <c r="N737" s="8">
        <v>73.458259870000006</v>
      </c>
      <c r="O737" s="8">
        <f t="shared" si="59"/>
        <v>9408522.5381193217</v>
      </c>
    </row>
    <row r="738" spans="2:15" x14ac:dyDescent="0.3">
      <c r="B738" s="30">
        <v>42741</v>
      </c>
      <c r="C738" s="6" t="str">
        <f t="shared" si="55"/>
        <v>Friday</v>
      </c>
      <c r="D738" s="6" t="str">
        <f t="shared" si="56"/>
        <v>January</v>
      </c>
      <c r="E738" s="6" t="str">
        <f t="shared" si="57"/>
        <v>2017</v>
      </c>
      <c r="F738" s="6">
        <f t="shared" si="58"/>
        <v>1</v>
      </c>
      <c r="G738" s="6" t="str">
        <f>VLOOKUP(B:B, _holidays!A:C, 2, FALSE)</f>
        <v>N</v>
      </c>
      <c r="H738" s="6" t="str">
        <f>VLOOKUP(B:B, _holidays!A:C, 3, FALSE)</f>
        <v>N</v>
      </c>
      <c r="I738" s="6">
        <v>18.3</v>
      </c>
      <c r="J738" s="6">
        <v>35.200000000000003</v>
      </c>
      <c r="K738" s="6">
        <v>30.1</v>
      </c>
      <c r="L738" s="6">
        <v>0</v>
      </c>
      <c r="M738" s="10">
        <v>136308.73499999999</v>
      </c>
      <c r="N738" s="8">
        <v>97.699200840000003</v>
      </c>
      <c r="O738" s="8">
        <f t="shared" si="59"/>
        <v>13317254.477011336</v>
      </c>
    </row>
    <row r="739" spans="2:15" x14ac:dyDescent="0.3">
      <c r="B739" s="30">
        <v>42742</v>
      </c>
      <c r="C739" s="6" t="str">
        <f t="shared" si="55"/>
        <v>Saturday</v>
      </c>
      <c r="D739" s="6" t="str">
        <f t="shared" si="56"/>
        <v>January</v>
      </c>
      <c r="E739" s="6" t="str">
        <f t="shared" si="57"/>
        <v>2017</v>
      </c>
      <c r="F739" s="6">
        <f t="shared" si="58"/>
        <v>1</v>
      </c>
      <c r="G739" s="6" t="str">
        <f>VLOOKUP(B:B, _holidays!A:C, 2, FALSE)</f>
        <v>N</v>
      </c>
      <c r="H739" s="6" t="str">
        <f>VLOOKUP(B:B, _holidays!A:C, 3, FALSE)</f>
        <v>N</v>
      </c>
      <c r="I739" s="6">
        <v>20.9</v>
      </c>
      <c r="J739" s="6">
        <v>36.700000000000003</v>
      </c>
      <c r="K739" s="6">
        <v>28.5</v>
      </c>
      <c r="L739" s="6">
        <v>0</v>
      </c>
      <c r="M739" s="10">
        <v>134955.01999999999</v>
      </c>
      <c r="N739" s="8">
        <v>77.602997990000006</v>
      </c>
      <c r="O739" s="8">
        <f t="shared" si="59"/>
        <v>10472914.14580041</v>
      </c>
    </row>
    <row r="740" spans="2:15" x14ac:dyDescent="0.3">
      <c r="B740" s="30">
        <v>42743</v>
      </c>
      <c r="C740" s="6" t="str">
        <f t="shared" si="55"/>
        <v>Sunday</v>
      </c>
      <c r="D740" s="6" t="str">
        <f t="shared" si="56"/>
        <v>January</v>
      </c>
      <c r="E740" s="6" t="str">
        <f t="shared" si="57"/>
        <v>2017</v>
      </c>
      <c r="F740" s="6">
        <f t="shared" si="58"/>
        <v>2</v>
      </c>
      <c r="G740" s="6" t="str">
        <f>VLOOKUP(B:B, _holidays!A:C, 2, FALSE)</f>
        <v>N</v>
      </c>
      <c r="H740" s="6" t="str">
        <f>VLOOKUP(B:B, _holidays!A:C, 3, FALSE)</f>
        <v>N</v>
      </c>
      <c r="I740" s="6">
        <v>28</v>
      </c>
      <c r="J740" s="6">
        <v>33.1</v>
      </c>
      <c r="K740" s="6">
        <v>29.3</v>
      </c>
      <c r="L740" s="6">
        <v>0</v>
      </c>
      <c r="M740" s="10">
        <v>122777.02499999999</v>
      </c>
      <c r="N740" s="8">
        <v>69.224810730000002</v>
      </c>
      <c r="O740" s="8">
        <f t="shared" si="59"/>
        <v>8499216.3176174778</v>
      </c>
    </row>
    <row r="741" spans="2:15" x14ac:dyDescent="0.3">
      <c r="B741" s="30">
        <v>42744</v>
      </c>
      <c r="C741" s="6" t="str">
        <f t="shared" si="55"/>
        <v>Monday</v>
      </c>
      <c r="D741" s="6" t="str">
        <f t="shared" si="56"/>
        <v>January</v>
      </c>
      <c r="E741" s="6" t="str">
        <f t="shared" si="57"/>
        <v>2017</v>
      </c>
      <c r="F741" s="6">
        <f t="shared" si="58"/>
        <v>2</v>
      </c>
      <c r="G741" s="6" t="str">
        <f>VLOOKUP(B:B, _holidays!A:C, 2, FALSE)</f>
        <v>N</v>
      </c>
      <c r="H741" s="6" t="str">
        <f>VLOOKUP(B:B, _holidays!A:C, 3, FALSE)</f>
        <v>N</v>
      </c>
      <c r="I741" s="6">
        <v>18.5</v>
      </c>
      <c r="J741" s="6">
        <v>24.4</v>
      </c>
      <c r="K741" s="6">
        <v>14.3</v>
      </c>
      <c r="L741" s="6">
        <v>0</v>
      </c>
      <c r="M741" s="10">
        <v>116211.99</v>
      </c>
      <c r="N741" s="8">
        <v>68.099525220000004</v>
      </c>
      <c r="O741" s="8">
        <f t="shared" si="59"/>
        <v>7913981.3438713886</v>
      </c>
    </row>
    <row r="742" spans="2:15" x14ac:dyDescent="0.3">
      <c r="B742" s="30">
        <v>42745</v>
      </c>
      <c r="C742" s="6" t="str">
        <f t="shared" si="55"/>
        <v>Tuesday</v>
      </c>
      <c r="D742" s="6" t="str">
        <f t="shared" si="56"/>
        <v>January</v>
      </c>
      <c r="E742" s="6" t="str">
        <f t="shared" si="57"/>
        <v>2017</v>
      </c>
      <c r="F742" s="6">
        <f t="shared" si="58"/>
        <v>2</v>
      </c>
      <c r="G742" s="6" t="str">
        <f>VLOOKUP(B:B, _holidays!A:C, 2, FALSE)</f>
        <v>N</v>
      </c>
      <c r="H742" s="6" t="str">
        <f>VLOOKUP(B:B, _holidays!A:C, 3, FALSE)</f>
        <v>N</v>
      </c>
      <c r="I742" s="6">
        <v>17.7</v>
      </c>
      <c r="J742" s="6">
        <v>26.2</v>
      </c>
      <c r="K742" s="6">
        <v>28.6</v>
      </c>
      <c r="L742" s="6">
        <v>0</v>
      </c>
      <c r="M742" s="10">
        <v>120366.32</v>
      </c>
      <c r="N742" s="8">
        <v>72.813056849999995</v>
      </c>
      <c r="O742" s="8">
        <f t="shared" si="59"/>
        <v>8764239.700985292</v>
      </c>
    </row>
    <row r="743" spans="2:15" x14ac:dyDescent="0.3">
      <c r="B743" s="30">
        <v>42746</v>
      </c>
      <c r="C743" s="6" t="str">
        <f t="shared" si="55"/>
        <v>Wednesday</v>
      </c>
      <c r="D743" s="6" t="str">
        <f t="shared" si="56"/>
        <v>January</v>
      </c>
      <c r="E743" s="6" t="str">
        <f t="shared" si="57"/>
        <v>2017</v>
      </c>
      <c r="F743" s="6">
        <f t="shared" si="58"/>
        <v>2</v>
      </c>
      <c r="G743" s="6" t="str">
        <f>VLOOKUP(B:B, _holidays!A:C, 2, FALSE)</f>
        <v>N</v>
      </c>
      <c r="H743" s="6" t="str">
        <f>VLOOKUP(B:B, _holidays!A:C, 3, FALSE)</f>
        <v>N</v>
      </c>
      <c r="I743" s="6">
        <v>16.600000000000001</v>
      </c>
      <c r="J743" s="6">
        <v>24.3</v>
      </c>
      <c r="K743" s="6">
        <v>25.9</v>
      </c>
      <c r="L743" s="6">
        <v>0</v>
      </c>
      <c r="M743" s="10">
        <v>111595.855</v>
      </c>
      <c r="N743" s="8">
        <v>65.744510939999998</v>
      </c>
      <c r="O743" s="8">
        <f t="shared" si="59"/>
        <v>7336814.9099061536</v>
      </c>
    </row>
    <row r="744" spans="2:15" x14ac:dyDescent="0.3">
      <c r="B744" s="30">
        <v>42747</v>
      </c>
      <c r="C744" s="6" t="str">
        <f t="shared" si="55"/>
        <v>Thursday</v>
      </c>
      <c r="D744" s="6" t="str">
        <f t="shared" si="56"/>
        <v>January</v>
      </c>
      <c r="E744" s="6" t="str">
        <f t="shared" si="57"/>
        <v>2017</v>
      </c>
      <c r="F744" s="6">
        <f t="shared" si="58"/>
        <v>2</v>
      </c>
      <c r="G744" s="6" t="str">
        <f>VLOOKUP(B:B, _holidays!A:C, 2, FALSE)</f>
        <v>N</v>
      </c>
      <c r="H744" s="6" t="str">
        <f>VLOOKUP(B:B, _holidays!A:C, 3, FALSE)</f>
        <v>N</v>
      </c>
      <c r="I744" s="6">
        <v>14.9</v>
      </c>
      <c r="J744" s="6">
        <v>26.5</v>
      </c>
      <c r="K744" s="6">
        <v>30.7</v>
      </c>
      <c r="L744" s="6">
        <v>0</v>
      </c>
      <c r="M744" s="10">
        <v>118783.94500000001</v>
      </c>
      <c r="N744" s="8">
        <v>70.490405460000005</v>
      </c>
      <c r="O744" s="8">
        <f t="shared" si="59"/>
        <v>8373128.4451883407</v>
      </c>
    </row>
    <row r="745" spans="2:15" x14ac:dyDescent="0.3">
      <c r="B745" s="30">
        <v>42748</v>
      </c>
      <c r="C745" s="6" t="str">
        <f t="shared" si="55"/>
        <v>Friday</v>
      </c>
      <c r="D745" s="6" t="str">
        <f t="shared" si="56"/>
        <v>January</v>
      </c>
      <c r="E745" s="6" t="str">
        <f t="shared" si="57"/>
        <v>2017</v>
      </c>
      <c r="F745" s="6">
        <f t="shared" si="58"/>
        <v>2</v>
      </c>
      <c r="G745" s="6" t="str">
        <f>VLOOKUP(B:B, _holidays!A:C, 2, FALSE)</f>
        <v>N</v>
      </c>
      <c r="H745" s="6" t="str">
        <f>VLOOKUP(B:B, _holidays!A:C, 3, FALSE)</f>
        <v>N</v>
      </c>
      <c r="I745" s="6">
        <v>17.5</v>
      </c>
      <c r="J745" s="6">
        <v>28.8</v>
      </c>
      <c r="K745" s="6">
        <v>1.3</v>
      </c>
      <c r="L745" s="6">
        <v>1.4</v>
      </c>
      <c r="M745" s="10">
        <v>111341.675</v>
      </c>
      <c r="N745" s="8">
        <v>70.012194559999998</v>
      </c>
      <c r="O745" s="8">
        <f t="shared" si="59"/>
        <v>7795275.0127362879</v>
      </c>
    </row>
    <row r="746" spans="2:15" x14ac:dyDescent="0.3">
      <c r="B746" s="30">
        <v>42749</v>
      </c>
      <c r="C746" s="6" t="str">
        <f t="shared" si="55"/>
        <v>Saturday</v>
      </c>
      <c r="D746" s="6" t="str">
        <f t="shared" si="56"/>
        <v>January</v>
      </c>
      <c r="E746" s="6" t="str">
        <f t="shared" si="57"/>
        <v>2017</v>
      </c>
      <c r="F746" s="6">
        <f t="shared" si="58"/>
        <v>2</v>
      </c>
      <c r="G746" s="6" t="str">
        <f>VLOOKUP(B:B, _holidays!A:C, 2, FALSE)</f>
        <v>N</v>
      </c>
      <c r="H746" s="6" t="str">
        <f>VLOOKUP(B:B, _holidays!A:C, 3, FALSE)</f>
        <v>N</v>
      </c>
      <c r="I746" s="6">
        <v>15.2</v>
      </c>
      <c r="J746" s="6">
        <v>23.5</v>
      </c>
      <c r="K746" s="6">
        <v>16.5</v>
      </c>
      <c r="L746" s="6">
        <v>2.6</v>
      </c>
      <c r="M746" s="10">
        <v>88996.625</v>
      </c>
      <c r="N746" s="8">
        <v>42.294834850000001</v>
      </c>
      <c r="O746" s="8">
        <f t="shared" si="59"/>
        <v>3764097.5565823815</v>
      </c>
    </row>
    <row r="747" spans="2:15" x14ac:dyDescent="0.3">
      <c r="B747" s="30">
        <v>42750</v>
      </c>
      <c r="C747" s="6" t="str">
        <f t="shared" si="55"/>
        <v>Sunday</v>
      </c>
      <c r="D747" s="6" t="str">
        <f t="shared" si="56"/>
        <v>January</v>
      </c>
      <c r="E747" s="6" t="str">
        <f t="shared" si="57"/>
        <v>2017</v>
      </c>
      <c r="F747" s="6">
        <f t="shared" si="58"/>
        <v>3</v>
      </c>
      <c r="G747" s="6" t="str">
        <f>VLOOKUP(B:B, _holidays!A:C, 2, FALSE)</f>
        <v>N</v>
      </c>
      <c r="H747" s="6" t="str">
        <f>VLOOKUP(B:B, _holidays!A:C, 3, FALSE)</f>
        <v>N</v>
      </c>
      <c r="I747" s="6">
        <v>15.2</v>
      </c>
      <c r="J747" s="6">
        <v>21.5</v>
      </c>
      <c r="K747" s="6">
        <v>22.7</v>
      </c>
      <c r="L747" s="6">
        <v>0</v>
      </c>
      <c r="M747" s="10">
        <v>90294</v>
      </c>
      <c r="N747" s="8">
        <v>55.444296340000001</v>
      </c>
      <c r="O747" s="8">
        <f t="shared" si="59"/>
        <v>5006287.2937239604</v>
      </c>
    </row>
    <row r="748" spans="2:15" x14ac:dyDescent="0.3">
      <c r="B748" s="30">
        <v>42751</v>
      </c>
      <c r="C748" s="6" t="str">
        <f t="shared" si="55"/>
        <v>Monday</v>
      </c>
      <c r="D748" s="6" t="str">
        <f t="shared" si="56"/>
        <v>January</v>
      </c>
      <c r="E748" s="6" t="str">
        <f t="shared" si="57"/>
        <v>2017</v>
      </c>
      <c r="F748" s="6">
        <f t="shared" si="58"/>
        <v>3</v>
      </c>
      <c r="G748" s="6" t="str">
        <f>VLOOKUP(B:B, _holidays!A:C, 2, FALSE)</f>
        <v>N</v>
      </c>
      <c r="H748" s="6" t="str">
        <f>VLOOKUP(B:B, _holidays!A:C, 3, FALSE)</f>
        <v>N</v>
      </c>
      <c r="I748" s="6">
        <v>12.2</v>
      </c>
      <c r="J748" s="6">
        <v>32.700000000000003</v>
      </c>
      <c r="K748" s="6">
        <v>30.5</v>
      </c>
      <c r="L748" s="6">
        <v>0</v>
      </c>
      <c r="M748" s="10">
        <v>120928.705</v>
      </c>
      <c r="N748" s="8">
        <v>108.1670628</v>
      </c>
      <c r="O748" s="8">
        <f t="shared" si="59"/>
        <v>13080502.828057675</v>
      </c>
    </row>
    <row r="749" spans="2:15" x14ac:dyDescent="0.3">
      <c r="B749" s="30">
        <v>42752</v>
      </c>
      <c r="C749" s="6" t="str">
        <f t="shared" si="55"/>
        <v>Tuesday</v>
      </c>
      <c r="D749" s="6" t="str">
        <f t="shared" si="56"/>
        <v>January</v>
      </c>
      <c r="E749" s="6" t="str">
        <f t="shared" si="57"/>
        <v>2017</v>
      </c>
      <c r="F749" s="6">
        <f t="shared" si="58"/>
        <v>3</v>
      </c>
      <c r="G749" s="6" t="str">
        <f>VLOOKUP(B:B, _holidays!A:C, 2, FALSE)</f>
        <v>N</v>
      </c>
      <c r="H749" s="6" t="str">
        <f>VLOOKUP(B:B, _holidays!A:C, 3, FALSE)</f>
        <v>N</v>
      </c>
      <c r="I749" s="6">
        <v>16.399999999999999</v>
      </c>
      <c r="J749" s="6">
        <v>37.799999999999997</v>
      </c>
      <c r="K749" s="6">
        <v>25.5</v>
      </c>
      <c r="L749" s="6">
        <v>0</v>
      </c>
      <c r="M749" s="10">
        <v>140517.65</v>
      </c>
      <c r="N749" s="8">
        <v>129.23765750000001</v>
      </c>
      <c r="O749" s="8">
        <f t="shared" si="59"/>
        <v>18160171.923404876</v>
      </c>
    </row>
    <row r="750" spans="2:15" x14ac:dyDescent="0.3">
      <c r="B750" s="30">
        <v>42753</v>
      </c>
      <c r="C750" s="6" t="str">
        <f t="shared" si="55"/>
        <v>Wednesday</v>
      </c>
      <c r="D750" s="6" t="str">
        <f t="shared" si="56"/>
        <v>January</v>
      </c>
      <c r="E750" s="6" t="str">
        <f t="shared" si="57"/>
        <v>2017</v>
      </c>
      <c r="F750" s="6">
        <f t="shared" si="58"/>
        <v>3</v>
      </c>
      <c r="G750" s="6" t="str">
        <f>VLOOKUP(B:B, _holidays!A:C, 2, FALSE)</f>
        <v>N</v>
      </c>
      <c r="H750" s="6" t="str">
        <f>VLOOKUP(B:B, _holidays!A:C, 3, FALSE)</f>
        <v>N</v>
      </c>
      <c r="I750" s="6">
        <v>15.6</v>
      </c>
      <c r="J750" s="6">
        <v>20.8</v>
      </c>
      <c r="K750" s="6">
        <v>27.5</v>
      </c>
      <c r="L750" s="6">
        <v>0</v>
      </c>
      <c r="M750" s="10">
        <v>111211.35</v>
      </c>
      <c r="N750" s="8">
        <v>75.16561944</v>
      </c>
      <c r="O750" s="8">
        <f t="shared" si="59"/>
        <v>8359270.0115086446</v>
      </c>
    </row>
    <row r="751" spans="2:15" x14ac:dyDescent="0.3">
      <c r="B751" s="30">
        <v>42754</v>
      </c>
      <c r="C751" s="6" t="str">
        <f t="shared" si="55"/>
        <v>Thursday</v>
      </c>
      <c r="D751" s="6" t="str">
        <f t="shared" si="56"/>
        <v>January</v>
      </c>
      <c r="E751" s="6" t="str">
        <f t="shared" si="57"/>
        <v>2017</v>
      </c>
      <c r="F751" s="6">
        <f t="shared" si="58"/>
        <v>3</v>
      </c>
      <c r="G751" s="6" t="str">
        <f>VLOOKUP(B:B, _holidays!A:C, 2, FALSE)</f>
        <v>N</v>
      </c>
      <c r="H751" s="6" t="str">
        <f>VLOOKUP(B:B, _holidays!A:C, 3, FALSE)</f>
        <v>N</v>
      </c>
      <c r="I751" s="6">
        <v>11</v>
      </c>
      <c r="J751" s="6">
        <v>23.4</v>
      </c>
      <c r="K751" s="6">
        <v>29.7</v>
      </c>
      <c r="L751" s="6">
        <v>0</v>
      </c>
      <c r="M751" s="10">
        <v>112371.41</v>
      </c>
      <c r="N751" s="8">
        <v>62.885130349999997</v>
      </c>
      <c r="O751" s="8">
        <f t="shared" si="59"/>
        <v>7066490.7654632935</v>
      </c>
    </row>
    <row r="752" spans="2:15" x14ac:dyDescent="0.3">
      <c r="B752" s="30">
        <v>42755</v>
      </c>
      <c r="C752" s="6" t="str">
        <f t="shared" si="55"/>
        <v>Friday</v>
      </c>
      <c r="D752" s="6" t="str">
        <f t="shared" si="56"/>
        <v>January</v>
      </c>
      <c r="E752" s="6" t="str">
        <f t="shared" si="57"/>
        <v>2017</v>
      </c>
      <c r="F752" s="6">
        <f t="shared" si="58"/>
        <v>3</v>
      </c>
      <c r="G752" s="6" t="str">
        <f>VLOOKUP(B:B, _holidays!A:C, 2, FALSE)</f>
        <v>N</v>
      </c>
      <c r="H752" s="6" t="str">
        <f>VLOOKUP(B:B, _holidays!A:C, 3, FALSE)</f>
        <v>N</v>
      </c>
      <c r="I752" s="6">
        <v>16.100000000000001</v>
      </c>
      <c r="J752" s="6">
        <v>20.8</v>
      </c>
      <c r="K752" s="6">
        <v>13.2</v>
      </c>
      <c r="L752" s="6">
        <v>22.6</v>
      </c>
      <c r="M752" s="10">
        <v>107937.685</v>
      </c>
      <c r="N752" s="8">
        <v>38.993116039999997</v>
      </c>
      <c r="O752" s="8">
        <f t="shared" si="59"/>
        <v>4208826.6762939673</v>
      </c>
    </row>
    <row r="753" spans="2:15" x14ac:dyDescent="0.3">
      <c r="B753" s="30">
        <v>42756</v>
      </c>
      <c r="C753" s="6" t="str">
        <f t="shared" si="55"/>
        <v>Saturday</v>
      </c>
      <c r="D753" s="6" t="str">
        <f t="shared" si="56"/>
        <v>January</v>
      </c>
      <c r="E753" s="6" t="str">
        <f t="shared" si="57"/>
        <v>2017</v>
      </c>
      <c r="F753" s="6">
        <f t="shared" si="58"/>
        <v>3</v>
      </c>
      <c r="G753" s="6" t="str">
        <f>VLOOKUP(B:B, _holidays!A:C, 2, FALSE)</f>
        <v>N</v>
      </c>
      <c r="H753" s="6" t="str">
        <f>VLOOKUP(B:B, _holidays!A:C, 3, FALSE)</f>
        <v>N</v>
      </c>
      <c r="I753" s="6">
        <v>15.3</v>
      </c>
      <c r="J753" s="6">
        <v>22.6</v>
      </c>
      <c r="K753" s="6">
        <v>25.1</v>
      </c>
      <c r="L753" s="6">
        <v>0.6</v>
      </c>
      <c r="M753" s="10">
        <v>96779.07</v>
      </c>
      <c r="N753" s="8">
        <v>46.479114430000003</v>
      </c>
      <c r="O753" s="8">
        <f t="shared" si="59"/>
        <v>4498205.4689589804</v>
      </c>
    </row>
    <row r="754" spans="2:15" x14ac:dyDescent="0.3">
      <c r="B754" s="30">
        <v>42757</v>
      </c>
      <c r="C754" s="6" t="str">
        <f t="shared" si="55"/>
        <v>Sunday</v>
      </c>
      <c r="D754" s="6" t="str">
        <f t="shared" si="56"/>
        <v>January</v>
      </c>
      <c r="E754" s="6" t="str">
        <f t="shared" si="57"/>
        <v>2017</v>
      </c>
      <c r="F754" s="6">
        <f t="shared" si="58"/>
        <v>4</v>
      </c>
      <c r="G754" s="6" t="str">
        <f>VLOOKUP(B:B, _holidays!A:C, 2, FALSE)</f>
        <v>N</v>
      </c>
      <c r="H754" s="6" t="str">
        <f>VLOOKUP(B:B, _holidays!A:C, 3, FALSE)</f>
        <v>N</v>
      </c>
      <c r="I754" s="6">
        <v>12.7</v>
      </c>
      <c r="J754" s="6">
        <v>29.6</v>
      </c>
      <c r="K754" s="6">
        <v>30.3</v>
      </c>
      <c r="L754" s="6">
        <v>0</v>
      </c>
      <c r="M754" s="10">
        <v>103291.61</v>
      </c>
      <c r="N754" s="8">
        <v>60.78453185</v>
      </c>
      <c r="O754" s="8">
        <f t="shared" si="59"/>
        <v>6278532.1578827789</v>
      </c>
    </row>
    <row r="755" spans="2:15" x14ac:dyDescent="0.3">
      <c r="B755" s="30">
        <v>42758</v>
      </c>
      <c r="C755" s="6" t="str">
        <f t="shared" si="55"/>
        <v>Monday</v>
      </c>
      <c r="D755" s="6" t="str">
        <f t="shared" si="56"/>
        <v>January</v>
      </c>
      <c r="E755" s="6" t="str">
        <f t="shared" si="57"/>
        <v>2017</v>
      </c>
      <c r="F755" s="6">
        <f t="shared" si="58"/>
        <v>4</v>
      </c>
      <c r="G755" s="6" t="str">
        <f>VLOOKUP(B:B, _holidays!A:C, 2, FALSE)</f>
        <v>N</v>
      </c>
      <c r="H755" s="6" t="str">
        <f>VLOOKUP(B:B, _holidays!A:C, 3, FALSE)</f>
        <v>N</v>
      </c>
      <c r="I755" s="6">
        <v>17.8</v>
      </c>
      <c r="J755" s="6">
        <v>36.700000000000003</v>
      </c>
      <c r="K755" s="6">
        <v>19.2</v>
      </c>
      <c r="L755" s="6">
        <v>0</v>
      </c>
      <c r="M755" s="10">
        <v>141332.05499999999</v>
      </c>
      <c r="N755" s="8">
        <v>79.114397690000004</v>
      </c>
      <c r="O755" s="8">
        <f t="shared" si="59"/>
        <v>11181400.405614953</v>
      </c>
    </row>
    <row r="756" spans="2:15" x14ac:dyDescent="0.3">
      <c r="B756" s="30">
        <v>42759</v>
      </c>
      <c r="C756" s="6" t="str">
        <f t="shared" si="55"/>
        <v>Tuesday</v>
      </c>
      <c r="D756" s="6" t="str">
        <f t="shared" si="56"/>
        <v>January</v>
      </c>
      <c r="E756" s="6" t="str">
        <f t="shared" si="57"/>
        <v>2017</v>
      </c>
      <c r="F756" s="6">
        <f t="shared" si="58"/>
        <v>4</v>
      </c>
      <c r="G756" s="6" t="str">
        <f>VLOOKUP(B:B, _holidays!A:C, 2, FALSE)</f>
        <v>N</v>
      </c>
      <c r="H756" s="6" t="str">
        <f>VLOOKUP(B:B, _holidays!A:C, 3, FALSE)</f>
        <v>N</v>
      </c>
      <c r="I756" s="6">
        <v>19.100000000000001</v>
      </c>
      <c r="J756" s="6">
        <v>22</v>
      </c>
      <c r="K756" s="6">
        <v>27.6</v>
      </c>
      <c r="L756" s="6">
        <v>0.6</v>
      </c>
      <c r="M756" s="10">
        <v>115664.16</v>
      </c>
      <c r="N756" s="8">
        <v>59.817182150000001</v>
      </c>
      <c r="O756" s="8">
        <f t="shared" si="59"/>
        <v>6918704.1269467445</v>
      </c>
    </row>
    <row r="757" spans="2:15" x14ac:dyDescent="0.3">
      <c r="B757" s="30">
        <v>42760</v>
      </c>
      <c r="C757" s="6" t="str">
        <f t="shared" si="55"/>
        <v>Wednesday</v>
      </c>
      <c r="D757" s="6" t="str">
        <f t="shared" si="56"/>
        <v>January</v>
      </c>
      <c r="E757" s="6" t="str">
        <f t="shared" si="57"/>
        <v>2017</v>
      </c>
      <c r="F757" s="6">
        <f t="shared" si="58"/>
        <v>4</v>
      </c>
      <c r="G757" s="6" t="str">
        <f>VLOOKUP(B:B, _holidays!A:C, 2, FALSE)</f>
        <v>N</v>
      </c>
      <c r="H757" s="6" t="str">
        <f>VLOOKUP(B:B, _holidays!A:C, 3, FALSE)</f>
        <v>N</v>
      </c>
      <c r="I757" s="6">
        <v>13.5</v>
      </c>
      <c r="J757" s="6">
        <v>21.1</v>
      </c>
      <c r="K757" s="6">
        <v>29.8</v>
      </c>
      <c r="L757" s="6">
        <v>0</v>
      </c>
      <c r="M757" s="10">
        <v>111936.7</v>
      </c>
      <c r="N757" s="8">
        <v>58.875132450000002</v>
      </c>
      <c r="O757" s="8">
        <f t="shared" si="59"/>
        <v>6590288.0385159152</v>
      </c>
    </row>
    <row r="758" spans="2:15" x14ac:dyDescent="0.3">
      <c r="B758" s="30">
        <v>42761</v>
      </c>
      <c r="C758" s="6" t="str">
        <f t="shared" si="55"/>
        <v>Thursday</v>
      </c>
      <c r="D758" s="6" t="str">
        <f t="shared" si="56"/>
        <v>January</v>
      </c>
      <c r="E758" s="6" t="str">
        <f t="shared" si="57"/>
        <v>2017</v>
      </c>
      <c r="F758" s="6">
        <f t="shared" si="58"/>
        <v>4</v>
      </c>
      <c r="G758" s="6" t="str">
        <f>VLOOKUP(B:B, _holidays!A:C, 2, FALSE)</f>
        <v>N</v>
      </c>
      <c r="H758" s="6" t="str">
        <f>VLOOKUP(B:B, _holidays!A:C, 3, FALSE)</f>
        <v>Y</v>
      </c>
      <c r="I758" s="6">
        <v>16.399999999999999</v>
      </c>
      <c r="J758" s="6">
        <v>21.2</v>
      </c>
      <c r="K758" s="6">
        <v>16.899999999999999</v>
      </c>
      <c r="L758" s="6">
        <v>0</v>
      </c>
      <c r="M758" s="10">
        <v>98590.06</v>
      </c>
      <c r="N758" s="8">
        <v>37.844897750000001</v>
      </c>
      <c r="O758" s="8">
        <f t="shared" si="59"/>
        <v>3731130.7398663652</v>
      </c>
    </row>
    <row r="759" spans="2:15" x14ac:dyDescent="0.3">
      <c r="B759" s="30">
        <v>42762</v>
      </c>
      <c r="C759" s="6" t="str">
        <f t="shared" si="55"/>
        <v>Friday</v>
      </c>
      <c r="D759" s="6" t="str">
        <f t="shared" si="56"/>
        <v>January</v>
      </c>
      <c r="E759" s="6" t="str">
        <f t="shared" si="57"/>
        <v>2017</v>
      </c>
      <c r="F759" s="6">
        <f t="shared" si="58"/>
        <v>4</v>
      </c>
      <c r="G759" s="6" t="str">
        <f>VLOOKUP(B:B, _holidays!A:C, 2, FALSE)</f>
        <v>N</v>
      </c>
      <c r="H759" s="6" t="str">
        <f>VLOOKUP(B:B, _holidays!A:C, 3, FALSE)</f>
        <v>N</v>
      </c>
      <c r="I759" s="6">
        <v>17</v>
      </c>
      <c r="J759" s="6">
        <v>23.6</v>
      </c>
      <c r="K759" s="6">
        <v>29.3</v>
      </c>
      <c r="L759" s="6">
        <v>0</v>
      </c>
      <c r="M759" s="10">
        <v>112513.82</v>
      </c>
      <c r="N759" s="8">
        <v>69.657181960000003</v>
      </c>
      <c r="O759" s="8">
        <f t="shared" si="59"/>
        <v>7837395.6327546882</v>
      </c>
    </row>
    <row r="760" spans="2:15" x14ac:dyDescent="0.3">
      <c r="B760" s="30">
        <v>42763</v>
      </c>
      <c r="C760" s="6" t="str">
        <f t="shared" si="55"/>
        <v>Saturday</v>
      </c>
      <c r="D760" s="6" t="str">
        <f t="shared" si="56"/>
        <v>January</v>
      </c>
      <c r="E760" s="6" t="str">
        <f t="shared" si="57"/>
        <v>2017</v>
      </c>
      <c r="F760" s="6">
        <f t="shared" si="58"/>
        <v>4</v>
      </c>
      <c r="G760" s="6" t="str">
        <f>VLOOKUP(B:B, _holidays!A:C, 2, FALSE)</f>
        <v>N</v>
      </c>
      <c r="H760" s="6" t="str">
        <f>VLOOKUP(B:B, _holidays!A:C, 3, FALSE)</f>
        <v>N</v>
      </c>
      <c r="I760" s="6">
        <v>15</v>
      </c>
      <c r="J760" s="6">
        <v>29.2</v>
      </c>
      <c r="K760" s="6">
        <v>29.2</v>
      </c>
      <c r="L760" s="6">
        <v>0</v>
      </c>
      <c r="M760" s="10">
        <v>108336.53</v>
      </c>
      <c r="N760" s="8">
        <v>74.062542859999994</v>
      </c>
      <c r="O760" s="8">
        <f t="shared" si="59"/>
        <v>8023678.8964286754</v>
      </c>
    </row>
    <row r="761" spans="2:15" x14ac:dyDescent="0.3">
      <c r="B761" s="30">
        <v>42764</v>
      </c>
      <c r="C761" s="6" t="str">
        <f t="shared" si="55"/>
        <v>Sunday</v>
      </c>
      <c r="D761" s="6" t="str">
        <f t="shared" si="56"/>
        <v>January</v>
      </c>
      <c r="E761" s="6" t="str">
        <f t="shared" si="57"/>
        <v>2017</v>
      </c>
      <c r="F761" s="6">
        <f t="shared" si="58"/>
        <v>5</v>
      </c>
      <c r="G761" s="6" t="str">
        <f>VLOOKUP(B:B, _holidays!A:C, 2, FALSE)</f>
        <v>N</v>
      </c>
      <c r="H761" s="6" t="str">
        <f>VLOOKUP(B:B, _holidays!A:C, 3, FALSE)</f>
        <v>N</v>
      </c>
      <c r="I761" s="6">
        <v>15.1</v>
      </c>
      <c r="J761" s="6">
        <v>27</v>
      </c>
      <c r="K761" s="6">
        <v>29.4</v>
      </c>
      <c r="L761" s="6">
        <v>0</v>
      </c>
      <c r="M761" s="10">
        <v>109020.58</v>
      </c>
      <c r="N761" s="8">
        <v>76.586887250000004</v>
      </c>
      <c r="O761" s="8">
        <f t="shared" si="59"/>
        <v>8349546.8683896055</v>
      </c>
    </row>
    <row r="762" spans="2:15" x14ac:dyDescent="0.3">
      <c r="B762" s="30">
        <v>42765</v>
      </c>
      <c r="C762" s="6" t="str">
        <f t="shared" si="55"/>
        <v>Monday</v>
      </c>
      <c r="D762" s="6" t="str">
        <f t="shared" si="56"/>
        <v>January</v>
      </c>
      <c r="E762" s="6" t="str">
        <f t="shared" si="57"/>
        <v>2017</v>
      </c>
      <c r="F762" s="6">
        <f t="shared" si="58"/>
        <v>5</v>
      </c>
      <c r="G762" s="6" t="str">
        <f>VLOOKUP(B:B, _holidays!A:C, 2, FALSE)</f>
        <v>N</v>
      </c>
      <c r="H762" s="6" t="str">
        <f>VLOOKUP(B:B, _holidays!A:C, 3, FALSE)</f>
        <v>N</v>
      </c>
      <c r="I762" s="6">
        <v>17.8</v>
      </c>
      <c r="J762" s="6">
        <v>30</v>
      </c>
      <c r="K762" s="6">
        <v>3.7</v>
      </c>
      <c r="L762" s="6">
        <v>0</v>
      </c>
      <c r="M762" s="10">
        <v>124292.955</v>
      </c>
      <c r="N762" s="8">
        <v>96.168584289999998</v>
      </c>
      <c r="O762" s="8">
        <f t="shared" si="59"/>
        <v>11953077.519570677</v>
      </c>
    </row>
    <row r="763" spans="2:15" x14ac:dyDescent="0.3">
      <c r="B763" s="30">
        <v>42766</v>
      </c>
      <c r="C763" s="6" t="str">
        <f t="shared" si="55"/>
        <v>Tuesday</v>
      </c>
      <c r="D763" s="6" t="str">
        <f t="shared" si="56"/>
        <v>January</v>
      </c>
      <c r="E763" s="6" t="str">
        <f t="shared" si="57"/>
        <v>2017</v>
      </c>
      <c r="F763" s="6">
        <f t="shared" si="58"/>
        <v>5</v>
      </c>
      <c r="G763" s="6" t="str">
        <f>VLOOKUP(B:B, _holidays!A:C, 2, FALSE)</f>
        <v>Y</v>
      </c>
      <c r="H763" s="6" t="str">
        <f>VLOOKUP(B:B, _holidays!A:C, 3, FALSE)</f>
        <v>N</v>
      </c>
      <c r="I763" s="6">
        <v>16.5</v>
      </c>
      <c r="J763" s="6">
        <v>22.1</v>
      </c>
      <c r="K763" s="6">
        <v>26.8</v>
      </c>
      <c r="L763" s="6">
        <v>3</v>
      </c>
      <c r="M763" s="10">
        <v>112863.01</v>
      </c>
      <c r="N763" s="8">
        <v>58.791267060000003</v>
      </c>
      <c r="O763" s="8">
        <f t="shared" si="59"/>
        <v>6635359.3621054506</v>
      </c>
    </row>
    <row r="764" spans="2:15" x14ac:dyDescent="0.3">
      <c r="B764" s="30">
        <v>42767</v>
      </c>
      <c r="C764" s="6" t="str">
        <f t="shared" si="55"/>
        <v>Wednesday</v>
      </c>
      <c r="D764" s="6" t="str">
        <f t="shared" si="56"/>
        <v>February</v>
      </c>
      <c r="E764" s="6" t="str">
        <f t="shared" si="57"/>
        <v>2017</v>
      </c>
      <c r="F764" s="6">
        <f t="shared" si="58"/>
        <v>5</v>
      </c>
      <c r="G764" s="6" t="str">
        <f>VLOOKUP(B:B, _holidays!A:C, 2, FALSE)</f>
        <v>Y</v>
      </c>
      <c r="H764" s="6" t="str">
        <f>VLOOKUP(B:B, _holidays!A:C, 3, FALSE)</f>
        <v>N</v>
      </c>
      <c r="I764" s="6">
        <v>14.3</v>
      </c>
      <c r="J764" s="6">
        <v>20.6</v>
      </c>
      <c r="K764" s="6">
        <v>9.3000000000000007</v>
      </c>
      <c r="L764" s="6">
        <v>0</v>
      </c>
      <c r="M764" s="10">
        <v>114133.73</v>
      </c>
      <c r="N764" s="8">
        <v>66.863303090000002</v>
      </c>
      <c r="O764" s="8">
        <f t="shared" si="59"/>
        <v>7631358.1817822261</v>
      </c>
    </row>
    <row r="765" spans="2:15" x14ac:dyDescent="0.3">
      <c r="B765" s="30">
        <v>42768</v>
      </c>
      <c r="C765" s="6" t="str">
        <f t="shared" si="55"/>
        <v>Thursday</v>
      </c>
      <c r="D765" s="6" t="str">
        <f t="shared" si="56"/>
        <v>February</v>
      </c>
      <c r="E765" s="6" t="str">
        <f t="shared" si="57"/>
        <v>2017</v>
      </c>
      <c r="F765" s="6">
        <f t="shared" si="58"/>
        <v>5</v>
      </c>
      <c r="G765" s="6" t="str">
        <f>VLOOKUP(B:B, _holidays!A:C, 2, FALSE)</f>
        <v>Y</v>
      </c>
      <c r="H765" s="6" t="str">
        <f>VLOOKUP(B:B, _holidays!A:C, 3, FALSE)</f>
        <v>N</v>
      </c>
      <c r="I765" s="6">
        <v>14.2</v>
      </c>
      <c r="J765" s="6">
        <v>24.1</v>
      </c>
      <c r="K765" s="6">
        <v>28.2</v>
      </c>
      <c r="L765" s="6">
        <v>0</v>
      </c>
      <c r="M765" s="10">
        <v>110669.27</v>
      </c>
      <c r="N765" s="8">
        <v>82.468013690000006</v>
      </c>
      <c r="O765" s="8">
        <f t="shared" si="59"/>
        <v>9126674.8734223079</v>
      </c>
    </row>
    <row r="766" spans="2:15" x14ac:dyDescent="0.3">
      <c r="B766" s="30">
        <v>42769</v>
      </c>
      <c r="C766" s="6" t="str">
        <f t="shared" si="55"/>
        <v>Friday</v>
      </c>
      <c r="D766" s="6" t="str">
        <f t="shared" si="56"/>
        <v>February</v>
      </c>
      <c r="E766" s="6" t="str">
        <f t="shared" si="57"/>
        <v>2017</v>
      </c>
      <c r="F766" s="6">
        <f t="shared" si="58"/>
        <v>5</v>
      </c>
      <c r="G766" s="6" t="str">
        <f>VLOOKUP(B:B, _holidays!A:C, 2, FALSE)</f>
        <v>Y</v>
      </c>
      <c r="H766" s="6" t="str">
        <f>VLOOKUP(B:B, _holidays!A:C, 3, FALSE)</f>
        <v>N</v>
      </c>
      <c r="I766" s="6">
        <v>15.4</v>
      </c>
      <c r="J766" s="6">
        <v>27.6</v>
      </c>
      <c r="K766" s="6">
        <v>28.1</v>
      </c>
      <c r="L766" s="6">
        <v>0</v>
      </c>
      <c r="M766" s="10">
        <v>117452.27</v>
      </c>
      <c r="N766" s="8">
        <v>87.111014569999995</v>
      </c>
      <c r="O766" s="8">
        <f t="shared" si="59"/>
        <v>10231386.403249573</v>
      </c>
    </row>
    <row r="767" spans="2:15" x14ac:dyDescent="0.3">
      <c r="B767" s="30">
        <v>42770</v>
      </c>
      <c r="C767" s="6" t="str">
        <f t="shared" si="55"/>
        <v>Saturday</v>
      </c>
      <c r="D767" s="6" t="str">
        <f t="shared" si="56"/>
        <v>February</v>
      </c>
      <c r="E767" s="6" t="str">
        <f t="shared" si="57"/>
        <v>2017</v>
      </c>
      <c r="F767" s="6">
        <f t="shared" si="58"/>
        <v>5</v>
      </c>
      <c r="G767" s="6" t="str">
        <f>VLOOKUP(B:B, _holidays!A:C, 2, FALSE)</f>
        <v>Y</v>
      </c>
      <c r="H767" s="6" t="str">
        <f>VLOOKUP(B:B, _holidays!A:C, 3, FALSE)</f>
        <v>N</v>
      </c>
      <c r="I767" s="6">
        <v>14.6</v>
      </c>
      <c r="J767" s="6">
        <v>35.9</v>
      </c>
      <c r="K767" s="6">
        <v>27.3</v>
      </c>
      <c r="L767" s="6">
        <v>0</v>
      </c>
      <c r="M767" s="10">
        <v>117361.7</v>
      </c>
      <c r="N767" s="8">
        <v>80.817312549999997</v>
      </c>
      <c r="O767" s="8">
        <f t="shared" si="59"/>
        <v>9484857.190299334</v>
      </c>
    </row>
    <row r="768" spans="2:15" x14ac:dyDescent="0.3">
      <c r="B768" s="30">
        <v>42771</v>
      </c>
      <c r="C768" s="6" t="str">
        <f t="shared" si="55"/>
        <v>Sunday</v>
      </c>
      <c r="D768" s="6" t="str">
        <f t="shared" si="56"/>
        <v>February</v>
      </c>
      <c r="E768" s="6" t="str">
        <f t="shared" si="57"/>
        <v>2017</v>
      </c>
      <c r="F768" s="6">
        <f t="shared" si="58"/>
        <v>6</v>
      </c>
      <c r="G768" s="6" t="str">
        <f>VLOOKUP(B:B, _holidays!A:C, 2, FALSE)</f>
        <v>Y</v>
      </c>
      <c r="H768" s="6" t="str">
        <f>VLOOKUP(B:B, _holidays!A:C, 3, FALSE)</f>
        <v>N</v>
      </c>
      <c r="I768" s="6">
        <v>18.5</v>
      </c>
      <c r="J768" s="6">
        <v>30.7</v>
      </c>
      <c r="K768" s="6">
        <v>9.3000000000000007</v>
      </c>
      <c r="L768" s="6">
        <v>0</v>
      </c>
      <c r="M768" s="10">
        <v>110384.27499999999</v>
      </c>
      <c r="N768" s="8">
        <v>113.87036519999999</v>
      </c>
      <c r="O768" s="8">
        <f t="shared" si="59"/>
        <v>12569497.706587229</v>
      </c>
    </row>
    <row r="769" spans="2:15" x14ac:dyDescent="0.3">
      <c r="B769" s="30">
        <v>42772</v>
      </c>
      <c r="C769" s="6" t="str">
        <f t="shared" si="55"/>
        <v>Monday</v>
      </c>
      <c r="D769" s="6" t="str">
        <f t="shared" si="56"/>
        <v>February</v>
      </c>
      <c r="E769" s="6" t="str">
        <f t="shared" si="57"/>
        <v>2017</v>
      </c>
      <c r="F769" s="6">
        <f t="shared" si="58"/>
        <v>6</v>
      </c>
      <c r="G769" s="6" t="str">
        <f>VLOOKUP(B:B, _holidays!A:C, 2, FALSE)</f>
        <v>Y</v>
      </c>
      <c r="H769" s="6" t="str">
        <f>VLOOKUP(B:B, _holidays!A:C, 3, FALSE)</f>
        <v>N</v>
      </c>
      <c r="I769" s="6">
        <v>15.1</v>
      </c>
      <c r="J769" s="6">
        <v>18</v>
      </c>
      <c r="K769" s="6">
        <v>3.9</v>
      </c>
      <c r="L769" s="6">
        <v>32.4</v>
      </c>
      <c r="M769" s="10">
        <v>108761.37</v>
      </c>
      <c r="N769" s="8">
        <v>92.101795850000002</v>
      </c>
      <c r="O769" s="8">
        <f t="shared" si="59"/>
        <v>10017117.496106314</v>
      </c>
    </row>
    <row r="770" spans="2:15" x14ac:dyDescent="0.3">
      <c r="B770" s="30">
        <v>42773</v>
      </c>
      <c r="C770" s="6" t="str">
        <f t="shared" ref="C770:C833" si="60">TEXT(B770,"dddd")</f>
        <v>Tuesday</v>
      </c>
      <c r="D770" s="6" t="str">
        <f t="shared" ref="D770:D833" si="61">TEXT(B770,"mmmm")</f>
        <v>February</v>
      </c>
      <c r="E770" s="6" t="str">
        <f t="shared" ref="E770:E833" si="62">TEXT(B770,"yyyy")</f>
        <v>2017</v>
      </c>
      <c r="F770" s="6">
        <f t="shared" ref="F770:F833" si="63">WEEKNUM(B770,1)</f>
        <v>6</v>
      </c>
      <c r="G770" s="6" t="str">
        <f>VLOOKUP(B:B, _holidays!A:C, 2, FALSE)</f>
        <v>Y</v>
      </c>
      <c r="H770" s="6" t="str">
        <f>VLOOKUP(B:B, _holidays!A:C, 3, FALSE)</f>
        <v>N</v>
      </c>
      <c r="I770" s="6">
        <v>15.4</v>
      </c>
      <c r="J770" s="6">
        <v>27.6</v>
      </c>
      <c r="K770" s="6">
        <v>27.9</v>
      </c>
      <c r="L770" s="6">
        <v>0</v>
      </c>
      <c r="M770" s="10">
        <v>111543.81</v>
      </c>
      <c r="N770" s="8">
        <v>69.069610850000004</v>
      </c>
      <c r="O770" s="8">
        <f t="shared" ref="O770:O833" si="64">M770*N770</f>
        <v>7704287.5494263386</v>
      </c>
    </row>
    <row r="771" spans="2:15" x14ac:dyDescent="0.3">
      <c r="B771" s="30">
        <v>42774</v>
      </c>
      <c r="C771" s="6" t="str">
        <f t="shared" si="60"/>
        <v>Wednesday</v>
      </c>
      <c r="D771" s="6" t="str">
        <f t="shared" si="61"/>
        <v>February</v>
      </c>
      <c r="E771" s="6" t="str">
        <f t="shared" si="62"/>
        <v>2017</v>
      </c>
      <c r="F771" s="6">
        <f t="shared" si="63"/>
        <v>6</v>
      </c>
      <c r="G771" s="6" t="str">
        <f>VLOOKUP(B:B, _holidays!A:C, 2, FALSE)</f>
        <v>Y</v>
      </c>
      <c r="H771" s="6" t="str">
        <f>VLOOKUP(B:B, _holidays!A:C, 3, FALSE)</f>
        <v>N</v>
      </c>
      <c r="I771" s="6">
        <v>16.5</v>
      </c>
      <c r="J771" s="6">
        <v>36</v>
      </c>
      <c r="K771" s="6">
        <v>27.7</v>
      </c>
      <c r="L771" s="6">
        <v>0</v>
      </c>
      <c r="M771" s="10">
        <v>142213.66</v>
      </c>
      <c r="N771" s="8">
        <v>135.0612793</v>
      </c>
      <c r="O771" s="8">
        <f t="shared" si="64"/>
        <v>19207558.853535239</v>
      </c>
    </row>
    <row r="772" spans="2:15" x14ac:dyDescent="0.3">
      <c r="B772" s="30">
        <v>42775</v>
      </c>
      <c r="C772" s="6" t="str">
        <f t="shared" si="60"/>
        <v>Thursday</v>
      </c>
      <c r="D772" s="6" t="str">
        <f t="shared" si="61"/>
        <v>February</v>
      </c>
      <c r="E772" s="6" t="str">
        <f t="shared" si="62"/>
        <v>2017</v>
      </c>
      <c r="F772" s="6">
        <f t="shared" si="63"/>
        <v>6</v>
      </c>
      <c r="G772" s="6" t="str">
        <f>VLOOKUP(B:B, _holidays!A:C, 2, FALSE)</f>
        <v>Y</v>
      </c>
      <c r="H772" s="6" t="str">
        <f>VLOOKUP(B:B, _holidays!A:C, 3, FALSE)</f>
        <v>N</v>
      </c>
      <c r="I772" s="6">
        <v>20.3</v>
      </c>
      <c r="J772" s="6">
        <v>36</v>
      </c>
      <c r="K772" s="6">
        <v>24.4</v>
      </c>
      <c r="L772" s="6">
        <v>0</v>
      </c>
      <c r="M772" s="10">
        <v>155060.60999999999</v>
      </c>
      <c r="N772" s="8">
        <v>156.69956149999999</v>
      </c>
      <c r="O772" s="8">
        <f t="shared" si="64"/>
        <v>24297929.592922512</v>
      </c>
    </row>
    <row r="773" spans="2:15" x14ac:dyDescent="0.3">
      <c r="B773" s="30">
        <v>42776</v>
      </c>
      <c r="C773" s="6" t="str">
        <f t="shared" si="60"/>
        <v>Friday</v>
      </c>
      <c r="D773" s="6" t="str">
        <f t="shared" si="61"/>
        <v>February</v>
      </c>
      <c r="E773" s="6" t="str">
        <f t="shared" si="62"/>
        <v>2017</v>
      </c>
      <c r="F773" s="6">
        <f t="shared" si="63"/>
        <v>6</v>
      </c>
      <c r="G773" s="6" t="str">
        <f>VLOOKUP(B:B, _holidays!A:C, 2, FALSE)</f>
        <v>Y</v>
      </c>
      <c r="H773" s="6" t="str">
        <f>VLOOKUP(B:B, _holidays!A:C, 3, FALSE)</f>
        <v>N</v>
      </c>
      <c r="I773" s="6">
        <v>18.7</v>
      </c>
      <c r="J773" s="6">
        <v>27.1</v>
      </c>
      <c r="K773" s="6">
        <v>21.3</v>
      </c>
      <c r="L773" s="6">
        <v>0</v>
      </c>
      <c r="M773" s="10">
        <v>138793.59</v>
      </c>
      <c r="N773" s="8">
        <v>213.33943170000001</v>
      </c>
      <c r="O773" s="8">
        <f t="shared" si="64"/>
        <v>29610145.614202805</v>
      </c>
    </row>
    <row r="774" spans="2:15" x14ac:dyDescent="0.3">
      <c r="B774" s="30">
        <v>42777</v>
      </c>
      <c r="C774" s="6" t="str">
        <f t="shared" si="60"/>
        <v>Saturday</v>
      </c>
      <c r="D774" s="6" t="str">
        <f t="shared" si="61"/>
        <v>February</v>
      </c>
      <c r="E774" s="6" t="str">
        <f t="shared" si="62"/>
        <v>2017</v>
      </c>
      <c r="F774" s="6">
        <f t="shared" si="63"/>
        <v>6</v>
      </c>
      <c r="G774" s="6" t="str">
        <f>VLOOKUP(B:B, _holidays!A:C, 2, FALSE)</f>
        <v>Y</v>
      </c>
      <c r="H774" s="6" t="str">
        <f>VLOOKUP(B:B, _holidays!A:C, 3, FALSE)</f>
        <v>N</v>
      </c>
      <c r="I774" s="6">
        <v>18.5</v>
      </c>
      <c r="J774" s="6">
        <v>24.6</v>
      </c>
      <c r="K774" s="6">
        <v>21</v>
      </c>
      <c r="L774" s="6">
        <v>0</v>
      </c>
      <c r="M774" s="10">
        <v>111983.51</v>
      </c>
      <c r="N774" s="8">
        <v>97.608005399999996</v>
      </c>
      <c r="O774" s="8">
        <f t="shared" si="64"/>
        <v>10930487.048790952</v>
      </c>
    </row>
    <row r="775" spans="2:15" x14ac:dyDescent="0.3">
      <c r="B775" s="30">
        <v>42778</v>
      </c>
      <c r="C775" s="6" t="str">
        <f t="shared" si="60"/>
        <v>Sunday</v>
      </c>
      <c r="D775" s="6" t="str">
        <f t="shared" si="61"/>
        <v>February</v>
      </c>
      <c r="E775" s="6" t="str">
        <f t="shared" si="62"/>
        <v>2017</v>
      </c>
      <c r="F775" s="6">
        <f t="shared" si="63"/>
        <v>7</v>
      </c>
      <c r="G775" s="6" t="str">
        <f>VLOOKUP(B:B, _holidays!A:C, 2, FALSE)</f>
        <v>Y</v>
      </c>
      <c r="H775" s="6" t="str">
        <f>VLOOKUP(B:B, _holidays!A:C, 3, FALSE)</f>
        <v>N</v>
      </c>
      <c r="I775" s="6">
        <v>15.1</v>
      </c>
      <c r="J775" s="6">
        <v>19.899999999999999</v>
      </c>
      <c r="K775" s="6">
        <v>12.6</v>
      </c>
      <c r="L775" s="6">
        <v>2</v>
      </c>
      <c r="M775" s="10">
        <v>89003.15</v>
      </c>
      <c r="N775" s="8">
        <v>19.865113940000001</v>
      </c>
      <c r="O775" s="8">
        <f t="shared" si="64"/>
        <v>1768057.7157689109</v>
      </c>
    </row>
    <row r="776" spans="2:15" x14ac:dyDescent="0.3">
      <c r="B776" s="30">
        <v>42779</v>
      </c>
      <c r="C776" s="6" t="str">
        <f t="shared" si="60"/>
        <v>Monday</v>
      </c>
      <c r="D776" s="6" t="str">
        <f t="shared" si="61"/>
        <v>February</v>
      </c>
      <c r="E776" s="6" t="str">
        <f t="shared" si="62"/>
        <v>2017</v>
      </c>
      <c r="F776" s="6">
        <f t="shared" si="63"/>
        <v>7</v>
      </c>
      <c r="G776" s="6" t="str">
        <f>VLOOKUP(B:B, _holidays!A:C, 2, FALSE)</f>
        <v>Y</v>
      </c>
      <c r="H776" s="6" t="str">
        <f>VLOOKUP(B:B, _holidays!A:C, 3, FALSE)</f>
        <v>N</v>
      </c>
      <c r="I776" s="6">
        <v>14</v>
      </c>
      <c r="J776" s="6">
        <v>21</v>
      </c>
      <c r="K776" s="6">
        <v>20.5</v>
      </c>
      <c r="L776" s="6">
        <v>0</v>
      </c>
      <c r="M776" s="10">
        <v>104844.105</v>
      </c>
      <c r="N776" s="8">
        <v>69.041327929999994</v>
      </c>
      <c r="O776" s="8">
        <f t="shared" si="64"/>
        <v>7238576.234832352</v>
      </c>
    </row>
    <row r="777" spans="2:15" x14ac:dyDescent="0.3">
      <c r="B777" s="30">
        <v>42780</v>
      </c>
      <c r="C777" s="6" t="str">
        <f t="shared" si="60"/>
        <v>Tuesday</v>
      </c>
      <c r="D777" s="6" t="str">
        <f t="shared" si="61"/>
        <v>February</v>
      </c>
      <c r="E777" s="6" t="str">
        <f t="shared" si="62"/>
        <v>2017</v>
      </c>
      <c r="F777" s="6">
        <f t="shared" si="63"/>
        <v>7</v>
      </c>
      <c r="G777" s="6" t="str">
        <f>VLOOKUP(B:B, _holidays!A:C, 2, FALSE)</f>
        <v>Y</v>
      </c>
      <c r="H777" s="6" t="str">
        <f>VLOOKUP(B:B, _holidays!A:C, 3, FALSE)</f>
        <v>N</v>
      </c>
      <c r="I777" s="6">
        <v>14.5</v>
      </c>
      <c r="J777" s="6">
        <v>19.5</v>
      </c>
      <c r="K777" s="6">
        <v>15.6</v>
      </c>
      <c r="L777" s="6">
        <v>0.6</v>
      </c>
      <c r="M777" s="10">
        <v>111613.05</v>
      </c>
      <c r="N777" s="8">
        <v>90.69389262</v>
      </c>
      <c r="O777" s="8">
        <f t="shared" si="64"/>
        <v>10122621.971690692</v>
      </c>
    </row>
    <row r="778" spans="2:15" x14ac:dyDescent="0.3">
      <c r="B778" s="30">
        <v>42781</v>
      </c>
      <c r="C778" s="6" t="str">
        <f t="shared" si="60"/>
        <v>Wednesday</v>
      </c>
      <c r="D778" s="6" t="str">
        <f t="shared" si="61"/>
        <v>February</v>
      </c>
      <c r="E778" s="6" t="str">
        <f t="shared" si="62"/>
        <v>2017</v>
      </c>
      <c r="F778" s="6">
        <f t="shared" si="63"/>
        <v>7</v>
      </c>
      <c r="G778" s="6" t="str">
        <f>VLOOKUP(B:B, _holidays!A:C, 2, FALSE)</f>
        <v>Y</v>
      </c>
      <c r="H778" s="6" t="str">
        <f>VLOOKUP(B:B, _holidays!A:C, 3, FALSE)</f>
        <v>N</v>
      </c>
      <c r="I778" s="6">
        <v>10</v>
      </c>
      <c r="J778" s="6">
        <v>31.5</v>
      </c>
      <c r="K778" s="6">
        <v>26</v>
      </c>
      <c r="L778" s="6">
        <v>0</v>
      </c>
      <c r="M778" s="10">
        <v>116299.39</v>
      </c>
      <c r="N778" s="8">
        <v>79.044379649999996</v>
      </c>
      <c r="O778" s="8">
        <f t="shared" si="64"/>
        <v>9192813.1362234131</v>
      </c>
    </row>
    <row r="779" spans="2:15" x14ac:dyDescent="0.3">
      <c r="B779" s="30">
        <v>42782</v>
      </c>
      <c r="C779" s="6" t="str">
        <f t="shared" si="60"/>
        <v>Thursday</v>
      </c>
      <c r="D779" s="6" t="str">
        <f t="shared" si="61"/>
        <v>February</v>
      </c>
      <c r="E779" s="6" t="str">
        <f t="shared" si="62"/>
        <v>2017</v>
      </c>
      <c r="F779" s="6">
        <f t="shared" si="63"/>
        <v>7</v>
      </c>
      <c r="G779" s="6" t="str">
        <f>VLOOKUP(B:B, _holidays!A:C, 2, FALSE)</f>
        <v>Y</v>
      </c>
      <c r="H779" s="6" t="str">
        <f>VLOOKUP(B:B, _holidays!A:C, 3, FALSE)</f>
        <v>N</v>
      </c>
      <c r="I779" s="6">
        <v>14.9</v>
      </c>
      <c r="J779" s="6">
        <v>23.6</v>
      </c>
      <c r="K779" s="6">
        <v>23.2</v>
      </c>
      <c r="L779" s="6">
        <v>0</v>
      </c>
      <c r="M779" s="10">
        <v>119947.59</v>
      </c>
      <c r="N779" s="8">
        <v>112.88703289999999</v>
      </c>
      <c r="O779" s="8">
        <f t="shared" si="64"/>
        <v>13540527.53860571</v>
      </c>
    </row>
    <row r="780" spans="2:15" x14ac:dyDescent="0.3">
      <c r="B780" s="30">
        <v>42783</v>
      </c>
      <c r="C780" s="6" t="str">
        <f t="shared" si="60"/>
        <v>Friday</v>
      </c>
      <c r="D780" s="6" t="str">
        <f t="shared" si="61"/>
        <v>February</v>
      </c>
      <c r="E780" s="6" t="str">
        <f t="shared" si="62"/>
        <v>2017</v>
      </c>
      <c r="F780" s="6">
        <f t="shared" si="63"/>
        <v>7</v>
      </c>
      <c r="G780" s="6" t="str">
        <f>VLOOKUP(B:B, _holidays!A:C, 2, FALSE)</f>
        <v>Y</v>
      </c>
      <c r="H780" s="6" t="str">
        <f>VLOOKUP(B:B, _holidays!A:C, 3, FALSE)</f>
        <v>N</v>
      </c>
      <c r="I780" s="6">
        <v>13.7</v>
      </c>
      <c r="J780" s="6">
        <v>25.5</v>
      </c>
      <c r="K780" s="6">
        <v>18.399999999999999</v>
      </c>
      <c r="L780" s="6">
        <v>0</v>
      </c>
      <c r="M780" s="10">
        <v>111885.97</v>
      </c>
      <c r="N780" s="8">
        <v>93.732609629999999</v>
      </c>
      <c r="O780" s="8">
        <f t="shared" si="64"/>
        <v>10487363.949083891</v>
      </c>
    </row>
    <row r="781" spans="2:15" x14ac:dyDescent="0.3">
      <c r="B781" s="30">
        <v>42784</v>
      </c>
      <c r="C781" s="6" t="str">
        <f t="shared" si="60"/>
        <v>Saturday</v>
      </c>
      <c r="D781" s="6" t="str">
        <f t="shared" si="61"/>
        <v>February</v>
      </c>
      <c r="E781" s="6" t="str">
        <f t="shared" si="62"/>
        <v>2017</v>
      </c>
      <c r="F781" s="6">
        <f t="shared" si="63"/>
        <v>7</v>
      </c>
      <c r="G781" s="6" t="str">
        <f>VLOOKUP(B:B, _holidays!A:C, 2, FALSE)</f>
        <v>Y</v>
      </c>
      <c r="H781" s="6" t="str">
        <f>VLOOKUP(B:B, _holidays!A:C, 3, FALSE)</f>
        <v>N</v>
      </c>
      <c r="I781" s="6">
        <v>13.3</v>
      </c>
      <c r="J781" s="6">
        <v>18.899999999999999</v>
      </c>
      <c r="K781" s="6">
        <v>16.100000000000001</v>
      </c>
      <c r="L781" s="6">
        <v>0</v>
      </c>
      <c r="M781" s="10">
        <v>95623.35</v>
      </c>
      <c r="N781" s="8">
        <v>49.818158859999997</v>
      </c>
      <c r="O781" s="8">
        <f t="shared" si="64"/>
        <v>4763779.2410253808</v>
      </c>
    </row>
    <row r="782" spans="2:15" x14ac:dyDescent="0.3">
      <c r="B782" s="30">
        <v>42785</v>
      </c>
      <c r="C782" s="6" t="str">
        <f t="shared" si="60"/>
        <v>Sunday</v>
      </c>
      <c r="D782" s="6" t="str">
        <f t="shared" si="61"/>
        <v>February</v>
      </c>
      <c r="E782" s="6" t="str">
        <f t="shared" si="62"/>
        <v>2017</v>
      </c>
      <c r="F782" s="6">
        <f t="shared" si="63"/>
        <v>8</v>
      </c>
      <c r="G782" s="6" t="str">
        <f>VLOOKUP(B:B, _holidays!A:C, 2, FALSE)</f>
        <v>Y</v>
      </c>
      <c r="H782" s="6" t="str">
        <f>VLOOKUP(B:B, _holidays!A:C, 3, FALSE)</f>
        <v>N</v>
      </c>
      <c r="I782" s="6">
        <v>11.7</v>
      </c>
      <c r="J782" s="6">
        <v>17.3</v>
      </c>
      <c r="K782" s="6">
        <v>9.9</v>
      </c>
      <c r="L782" s="6">
        <v>0</v>
      </c>
      <c r="M782" s="10">
        <v>91280.024999999994</v>
      </c>
      <c r="N782" s="8">
        <v>53.12020553</v>
      </c>
      <c r="O782" s="8">
        <f t="shared" si="64"/>
        <v>4848813.6887835376</v>
      </c>
    </row>
    <row r="783" spans="2:15" x14ac:dyDescent="0.3">
      <c r="B783" s="30">
        <v>42786</v>
      </c>
      <c r="C783" s="6" t="str">
        <f t="shared" si="60"/>
        <v>Monday</v>
      </c>
      <c r="D783" s="6" t="str">
        <f t="shared" si="61"/>
        <v>February</v>
      </c>
      <c r="E783" s="6" t="str">
        <f t="shared" si="62"/>
        <v>2017</v>
      </c>
      <c r="F783" s="6">
        <f t="shared" si="63"/>
        <v>8</v>
      </c>
      <c r="G783" s="6" t="str">
        <f>VLOOKUP(B:B, _holidays!A:C, 2, FALSE)</f>
        <v>Y</v>
      </c>
      <c r="H783" s="6" t="str">
        <f>VLOOKUP(B:B, _holidays!A:C, 3, FALSE)</f>
        <v>N</v>
      </c>
      <c r="I783" s="6">
        <v>11.6</v>
      </c>
      <c r="J783" s="6">
        <v>20.3</v>
      </c>
      <c r="K783" s="6">
        <v>22.4</v>
      </c>
      <c r="L783" s="6">
        <v>3.6</v>
      </c>
      <c r="M783" s="10">
        <v>105341.86500000001</v>
      </c>
      <c r="N783" s="8">
        <v>93.726701410000004</v>
      </c>
      <c r="O783" s="8">
        <f t="shared" si="64"/>
        <v>9873345.5268275309</v>
      </c>
    </row>
    <row r="784" spans="2:15" x14ac:dyDescent="0.3">
      <c r="B784" s="30">
        <v>42787</v>
      </c>
      <c r="C784" s="6" t="str">
        <f t="shared" si="60"/>
        <v>Tuesday</v>
      </c>
      <c r="D784" s="6" t="str">
        <f t="shared" si="61"/>
        <v>February</v>
      </c>
      <c r="E784" s="6" t="str">
        <f t="shared" si="62"/>
        <v>2017</v>
      </c>
      <c r="F784" s="6">
        <f t="shared" si="63"/>
        <v>8</v>
      </c>
      <c r="G784" s="6" t="str">
        <f>VLOOKUP(B:B, _holidays!A:C, 2, FALSE)</f>
        <v>Y</v>
      </c>
      <c r="H784" s="6" t="str">
        <f>VLOOKUP(B:B, _holidays!A:C, 3, FALSE)</f>
        <v>N</v>
      </c>
      <c r="I784" s="6">
        <v>10.1</v>
      </c>
      <c r="J784" s="6">
        <v>24</v>
      </c>
      <c r="K784" s="6">
        <v>25</v>
      </c>
      <c r="L784" s="6">
        <v>0.2</v>
      </c>
      <c r="M784" s="10">
        <v>112351.47</v>
      </c>
      <c r="N784" s="8">
        <v>103.2484286</v>
      </c>
      <c r="O784" s="8">
        <f t="shared" si="64"/>
        <v>11600112.728400042</v>
      </c>
    </row>
    <row r="785" spans="2:15" x14ac:dyDescent="0.3">
      <c r="B785" s="30">
        <v>42788</v>
      </c>
      <c r="C785" s="6" t="str">
        <f t="shared" si="60"/>
        <v>Wednesday</v>
      </c>
      <c r="D785" s="6" t="str">
        <f t="shared" si="61"/>
        <v>February</v>
      </c>
      <c r="E785" s="6" t="str">
        <f t="shared" si="62"/>
        <v>2017</v>
      </c>
      <c r="F785" s="6">
        <f t="shared" si="63"/>
        <v>8</v>
      </c>
      <c r="G785" s="6" t="str">
        <f>VLOOKUP(B:B, _holidays!A:C, 2, FALSE)</f>
        <v>Y</v>
      </c>
      <c r="H785" s="6" t="str">
        <f>VLOOKUP(B:B, _holidays!A:C, 3, FALSE)</f>
        <v>N</v>
      </c>
      <c r="I785" s="6">
        <v>12.8</v>
      </c>
      <c r="J785" s="6">
        <v>33.299999999999997</v>
      </c>
      <c r="K785" s="6">
        <v>23.1</v>
      </c>
      <c r="L785" s="6">
        <v>0</v>
      </c>
      <c r="M785" s="10">
        <v>116690.17</v>
      </c>
      <c r="N785" s="8">
        <v>78.057835249999997</v>
      </c>
      <c r="O785" s="8">
        <f t="shared" si="64"/>
        <v>9108582.0651544929</v>
      </c>
    </row>
    <row r="786" spans="2:15" x14ac:dyDescent="0.3">
      <c r="B786" s="30">
        <v>42789</v>
      </c>
      <c r="C786" s="6" t="str">
        <f t="shared" si="60"/>
        <v>Thursday</v>
      </c>
      <c r="D786" s="6" t="str">
        <f t="shared" si="61"/>
        <v>February</v>
      </c>
      <c r="E786" s="6" t="str">
        <f t="shared" si="62"/>
        <v>2017</v>
      </c>
      <c r="F786" s="6">
        <f t="shared" si="63"/>
        <v>8</v>
      </c>
      <c r="G786" s="6" t="str">
        <f>VLOOKUP(B:B, _holidays!A:C, 2, FALSE)</f>
        <v>Y</v>
      </c>
      <c r="H786" s="6" t="str">
        <f>VLOOKUP(B:B, _holidays!A:C, 3, FALSE)</f>
        <v>N</v>
      </c>
      <c r="I786" s="6">
        <v>15.9</v>
      </c>
      <c r="J786" s="6">
        <v>25</v>
      </c>
      <c r="K786" s="6">
        <v>23.5</v>
      </c>
      <c r="L786" s="6">
        <v>0</v>
      </c>
      <c r="M786" s="10">
        <v>117948.685</v>
      </c>
      <c r="N786" s="8">
        <v>102.3617733</v>
      </c>
      <c r="O786" s="8">
        <f t="shared" si="64"/>
        <v>12073436.55500311</v>
      </c>
    </row>
    <row r="787" spans="2:15" x14ac:dyDescent="0.3">
      <c r="B787" s="30">
        <v>42790</v>
      </c>
      <c r="C787" s="6" t="str">
        <f t="shared" si="60"/>
        <v>Friday</v>
      </c>
      <c r="D787" s="6" t="str">
        <f t="shared" si="61"/>
        <v>February</v>
      </c>
      <c r="E787" s="6" t="str">
        <f t="shared" si="62"/>
        <v>2017</v>
      </c>
      <c r="F787" s="6">
        <f t="shared" si="63"/>
        <v>8</v>
      </c>
      <c r="G787" s="6" t="str">
        <f>VLOOKUP(B:B, _holidays!A:C, 2, FALSE)</f>
        <v>Y</v>
      </c>
      <c r="H787" s="6" t="str">
        <f>VLOOKUP(B:B, _holidays!A:C, 3, FALSE)</f>
        <v>N</v>
      </c>
      <c r="I787" s="6">
        <v>15.8</v>
      </c>
      <c r="J787" s="6">
        <v>20</v>
      </c>
      <c r="K787" s="6">
        <v>13.2</v>
      </c>
      <c r="L787" s="6">
        <v>1.4</v>
      </c>
      <c r="M787" s="10">
        <v>111229.52</v>
      </c>
      <c r="N787" s="8">
        <v>98.210797409999998</v>
      </c>
      <c r="O787" s="8">
        <f t="shared" si="64"/>
        <v>10923939.854731543</v>
      </c>
    </row>
    <row r="788" spans="2:15" x14ac:dyDescent="0.3">
      <c r="B788" s="30">
        <v>42791</v>
      </c>
      <c r="C788" s="6" t="str">
        <f t="shared" si="60"/>
        <v>Saturday</v>
      </c>
      <c r="D788" s="6" t="str">
        <f t="shared" si="61"/>
        <v>February</v>
      </c>
      <c r="E788" s="6" t="str">
        <f t="shared" si="62"/>
        <v>2017</v>
      </c>
      <c r="F788" s="6">
        <f t="shared" si="63"/>
        <v>8</v>
      </c>
      <c r="G788" s="6" t="str">
        <f>VLOOKUP(B:B, _holidays!A:C, 2, FALSE)</f>
        <v>Y</v>
      </c>
      <c r="H788" s="6" t="str">
        <f>VLOOKUP(B:B, _holidays!A:C, 3, FALSE)</f>
        <v>N</v>
      </c>
      <c r="I788" s="6">
        <v>13.7</v>
      </c>
      <c r="J788" s="6">
        <v>19.399999999999999</v>
      </c>
      <c r="K788" s="6">
        <v>23.9</v>
      </c>
      <c r="L788" s="6">
        <v>0</v>
      </c>
      <c r="M788" s="10">
        <v>95046.904999999999</v>
      </c>
      <c r="N788" s="8">
        <v>45.609290440000002</v>
      </c>
      <c r="O788" s="8">
        <f t="shared" si="64"/>
        <v>4335021.8955680886</v>
      </c>
    </row>
    <row r="789" spans="2:15" x14ac:dyDescent="0.3">
      <c r="B789" s="30">
        <v>42792</v>
      </c>
      <c r="C789" s="6" t="str">
        <f t="shared" si="60"/>
        <v>Sunday</v>
      </c>
      <c r="D789" s="6" t="str">
        <f t="shared" si="61"/>
        <v>February</v>
      </c>
      <c r="E789" s="6" t="str">
        <f t="shared" si="62"/>
        <v>2017</v>
      </c>
      <c r="F789" s="6">
        <f t="shared" si="63"/>
        <v>9</v>
      </c>
      <c r="G789" s="6" t="str">
        <f>VLOOKUP(B:B, _holidays!A:C, 2, FALSE)</f>
        <v>Y</v>
      </c>
      <c r="H789" s="6" t="str">
        <f>VLOOKUP(B:B, _holidays!A:C, 3, FALSE)</f>
        <v>N</v>
      </c>
      <c r="I789" s="6">
        <v>13.2</v>
      </c>
      <c r="J789" s="6">
        <v>29.8</v>
      </c>
      <c r="K789" s="6">
        <v>24.2</v>
      </c>
      <c r="L789" s="6">
        <v>0</v>
      </c>
      <c r="M789" s="10">
        <v>100495.61500000001</v>
      </c>
      <c r="N789" s="8">
        <v>56.026420170000002</v>
      </c>
      <c r="O789" s="8">
        <f t="shared" si="64"/>
        <v>5630409.5512325549</v>
      </c>
    </row>
    <row r="790" spans="2:15" x14ac:dyDescent="0.3">
      <c r="B790" s="30">
        <v>42793</v>
      </c>
      <c r="C790" s="6" t="str">
        <f t="shared" si="60"/>
        <v>Monday</v>
      </c>
      <c r="D790" s="6" t="str">
        <f t="shared" si="61"/>
        <v>February</v>
      </c>
      <c r="E790" s="6" t="str">
        <f t="shared" si="62"/>
        <v>2017</v>
      </c>
      <c r="F790" s="6">
        <f t="shared" si="63"/>
        <v>9</v>
      </c>
      <c r="G790" s="6" t="str">
        <f>VLOOKUP(B:B, _holidays!A:C, 2, FALSE)</f>
        <v>Y</v>
      </c>
      <c r="H790" s="6" t="str">
        <f>VLOOKUP(B:B, _holidays!A:C, 3, FALSE)</f>
        <v>N</v>
      </c>
      <c r="I790" s="6">
        <v>15.6</v>
      </c>
      <c r="J790" s="6">
        <v>33.1</v>
      </c>
      <c r="K790" s="6">
        <v>23.9</v>
      </c>
      <c r="L790" s="6">
        <v>0</v>
      </c>
      <c r="M790" s="10">
        <v>131090.77499999999</v>
      </c>
      <c r="N790" s="8">
        <v>96.550071590000002</v>
      </c>
      <c r="O790" s="8">
        <f t="shared" si="64"/>
        <v>12656823.711038582</v>
      </c>
    </row>
    <row r="791" spans="2:15" x14ac:dyDescent="0.3">
      <c r="B791" s="30">
        <v>42794</v>
      </c>
      <c r="C791" s="6" t="str">
        <f t="shared" si="60"/>
        <v>Tuesday</v>
      </c>
      <c r="D791" s="6" t="str">
        <f t="shared" si="61"/>
        <v>February</v>
      </c>
      <c r="E791" s="6" t="str">
        <f t="shared" si="62"/>
        <v>2017</v>
      </c>
      <c r="F791" s="6">
        <f t="shared" si="63"/>
        <v>9</v>
      </c>
      <c r="G791" s="6" t="str">
        <f>VLOOKUP(B:B, _holidays!A:C, 2, FALSE)</f>
        <v>Y</v>
      </c>
      <c r="H791" s="6" t="str">
        <f>VLOOKUP(B:B, _holidays!A:C, 3, FALSE)</f>
        <v>N</v>
      </c>
      <c r="I791" s="6">
        <v>17.3</v>
      </c>
      <c r="J791" s="6">
        <v>33.6</v>
      </c>
      <c r="K791" s="6">
        <v>23.6</v>
      </c>
      <c r="L791" s="6">
        <v>0</v>
      </c>
      <c r="M791" s="10">
        <v>140167.5</v>
      </c>
      <c r="N791" s="8">
        <v>99.945639459999995</v>
      </c>
      <c r="O791" s="8">
        <f t="shared" si="64"/>
        <v>14009130.41900955</v>
      </c>
    </row>
    <row r="792" spans="2:15" x14ac:dyDescent="0.3">
      <c r="B792" s="30">
        <v>42795</v>
      </c>
      <c r="C792" s="6" t="str">
        <f t="shared" si="60"/>
        <v>Wednesday</v>
      </c>
      <c r="D792" s="6" t="str">
        <f t="shared" si="61"/>
        <v>March</v>
      </c>
      <c r="E792" s="6" t="str">
        <f t="shared" si="62"/>
        <v>2017</v>
      </c>
      <c r="F792" s="6">
        <f t="shared" si="63"/>
        <v>9</v>
      </c>
      <c r="G792" s="6" t="str">
        <f>VLOOKUP(B:B, _holidays!A:C, 2, FALSE)</f>
        <v>Y</v>
      </c>
      <c r="H792" s="6" t="str">
        <f>VLOOKUP(B:B, _holidays!A:C, 3, FALSE)</f>
        <v>N</v>
      </c>
      <c r="I792" s="6">
        <v>16.600000000000001</v>
      </c>
      <c r="J792" s="6">
        <v>30.5</v>
      </c>
      <c r="K792" s="6">
        <v>23.7</v>
      </c>
      <c r="L792" s="6">
        <v>0</v>
      </c>
      <c r="M792" s="10">
        <v>137291.97</v>
      </c>
      <c r="N792" s="8">
        <v>86.003999010000001</v>
      </c>
      <c r="O792" s="8">
        <f t="shared" si="64"/>
        <v>11807658.451960949</v>
      </c>
    </row>
    <row r="793" spans="2:15" x14ac:dyDescent="0.3">
      <c r="B793" s="30">
        <v>42796</v>
      </c>
      <c r="C793" s="6" t="str">
        <f t="shared" si="60"/>
        <v>Thursday</v>
      </c>
      <c r="D793" s="6" t="str">
        <f t="shared" si="61"/>
        <v>March</v>
      </c>
      <c r="E793" s="6" t="str">
        <f t="shared" si="62"/>
        <v>2017</v>
      </c>
      <c r="F793" s="6">
        <f t="shared" si="63"/>
        <v>9</v>
      </c>
      <c r="G793" s="6" t="str">
        <f>VLOOKUP(B:B, _holidays!A:C, 2, FALSE)</f>
        <v>Y</v>
      </c>
      <c r="H793" s="6" t="str">
        <f>VLOOKUP(B:B, _holidays!A:C, 3, FALSE)</f>
        <v>N</v>
      </c>
      <c r="I793" s="6">
        <v>17.7</v>
      </c>
      <c r="J793" s="6">
        <v>23.3</v>
      </c>
      <c r="K793" s="6">
        <v>22</v>
      </c>
      <c r="L793" s="6">
        <v>0</v>
      </c>
      <c r="M793" s="10">
        <v>127633.27499999999</v>
      </c>
      <c r="N793" s="8">
        <v>85.498445459999999</v>
      </c>
      <c r="O793" s="8">
        <f t="shared" si="64"/>
        <v>10912446.60146868</v>
      </c>
    </row>
    <row r="794" spans="2:15" x14ac:dyDescent="0.3">
      <c r="B794" s="30">
        <v>42797</v>
      </c>
      <c r="C794" s="6" t="str">
        <f t="shared" si="60"/>
        <v>Friday</v>
      </c>
      <c r="D794" s="6" t="str">
        <f t="shared" si="61"/>
        <v>March</v>
      </c>
      <c r="E794" s="6" t="str">
        <f t="shared" si="62"/>
        <v>2017</v>
      </c>
      <c r="F794" s="6">
        <f t="shared" si="63"/>
        <v>9</v>
      </c>
      <c r="G794" s="6" t="str">
        <f>VLOOKUP(B:B, _holidays!A:C, 2, FALSE)</f>
        <v>Y</v>
      </c>
      <c r="H794" s="6" t="str">
        <f>VLOOKUP(B:B, _holidays!A:C, 3, FALSE)</f>
        <v>N</v>
      </c>
      <c r="I794" s="6">
        <v>18.100000000000001</v>
      </c>
      <c r="J794" s="6">
        <v>28.6</v>
      </c>
      <c r="K794" s="6">
        <v>18.100000000000001</v>
      </c>
      <c r="L794" s="6">
        <v>0</v>
      </c>
      <c r="M794" s="10">
        <v>124311.33</v>
      </c>
      <c r="N794" s="8">
        <v>73.929299439999994</v>
      </c>
      <c r="O794" s="8">
        <f t="shared" si="64"/>
        <v>9190249.539354654</v>
      </c>
    </row>
    <row r="795" spans="2:15" x14ac:dyDescent="0.3">
      <c r="B795" s="30">
        <v>42798</v>
      </c>
      <c r="C795" s="6" t="str">
        <f t="shared" si="60"/>
        <v>Saturday</v>
      </c>
      <c r="D795" s="6" t="str">
        <f t="shared" si="61"/>
        <v>March</v>
      </c>
      <c r="E795" s="6" t="str">
        <f t="shared" si="62"/>
        <v>2017</v>
      </c>
      <c r="F795" s="6">
        <f t="shared" si="63"/>
        <v>9</v>
      </c>
      <c r="G795" s="6" t="str">
        <f>VLOOKUP(B:B, _holidays!A:C, 2, FALSE)</f>
        <v>Y</v>
      </c>
      <c r="H795" s="6" t="str">
        <f>VLOOKUP(B:B, _holidays!A:C, 3, FALSE)</f>
        <v>N</v>
      </c>
      <c r="I795" s="6">
        <v>16.100000000000001</v>
      </c>
      <c r="J795" s="6">
        <v>27.4</v>
      </c>
      <c r="K795" s="6">
        <v>23</v>
      </c>
      <c r="L795" s="6">
        <v>0</v>
      </c>
      <c r="M795" s="10">
        <v>116083.295</v>
      </c>
      <c r="N795" s="8">
        <v>77.595643690000003</v>
      </c>
      <c r="O795" s="8">
        <f t="shared" si="64"/>
        <v>9007557.9971811585</v>
      </c>
    </row>
    <row r="796" spans="2:15" x14ac:dyDescent="0.3">
      <c r="B796" s="30">
        <v>42799</v>
      </c>
      <c r="C796" s="6" t="str">
        <f t="shared" si="60"/>
        <v>Sunday</v>
      </c>
      <c r="D796" s="6" t="str">
        <f t="shared" si="61"/>
        <v>March</v>
      </c>
      <c r="E796" s="6" t="str">
        <f t="shared" si="62"/>
        <v>2017</v>
      </c>
      <c r="F796" s="6">
        <f t="shared" si="63"/>
        <v>10</v>
      </c>
      <c r="G796" s="6" t="str">
        <f>VLOOKUP(B:B, _holidays!A:C, 2, FALSE)</f>
        <v>Y</v>
      </c>
      <c r="H796" s="6" t="str">
        <f>VLOOKUP(B:B, _holidays!A:C, 3, FALSE)</f>
        <v>N</v>
      </c>
      <c r="I796" s="6">
        <v>17.600000000000001</v>
      </c>
      <c r="J796" s="6">
        <v>25.4</v>
      </c>
      <c r="K796" s="6">
        <v>16.8</v>
      </c>
      <c r="L796" s="6">
        <v>0.2</v>
      </c>
      <c r="M796" s="10">
        <v>103539.02</v>
      </c>
      <c r="N796" s="8">
        <v>45.460745699999997</v>
      </c>
      <c r="O796" s="8">
        <f t="shared" si="64"/>
        <v>4706961.0582472142</v>
      </c>
    </row>
    <row r="797" spans="2:15" x14ac:dyDescent="0.3">
      <c r="B797" s="30">
        <v>42800</v>
      </c>
      <c r="C797" s="6" t="str">
        <f t="shared" si="60"/>
        <v>Monday</v>
      </c>
      <c r="D797" s="6" t="str">
        <f t="shared" si="61"/>
        <v>March</v>
      </c>
      <c r="E797" s="6" t="str">
        <f t="shared" si="62"/>
        <v>2017</v>
      </c>
      <c r="F797" s="6">
        <f t="shared" si="63"/>
        <v>10</v>
      </c>
      <c r="G797" s="6" t="str">
        <f>VLOOKUP(B:B, _holidays!A:C, 2, FALSE)</f>
        <v>Y</v>
      </c>
      <c r="H797" s="6" t="str">
        <f>VLOOKUP(B:B, _holidays!A:C, 3, FALSE)</f>
        <v>N</v>
      </c>
      <c r="I797" s="6">
        <v>17.7</v>
      </c>
      <c r="J797" s="6">
        <v>27.4</v>
      </c>
      <c r="K797" s="6">
        <v>22.3</v>
      </c>
      <c r="L797" s="6">
        <v>0</v>
      </c>
      <c r="M797" s="10">
        <v>116447.855</v>
      </c>
      <c r="N797" s="8">
        <v>56.634147380000002</v>
      </c>
      <c r="O797" s="8">
        <f t="shared" si="64"/>
        <v>6594924.9821548695</v>
      </c>
    </row>
    <row r="798" spans="2:15" x14ac:dyDescent="0.3">
      <c r="B798" s="30">
        <v>42801</v>
      </c>
      <c r="C798" s="6" t="str">
        <f t="shared" si="60"/>
        <v>Tuesday</v>
      </c>
      <c r="D798" s="6" t="str">
        <f t="shared" si="61"/>
        <v>March</v>
      </c>
      <c r="E798" s="6" t="str">
        <f t="shared" si="62"/>
        <v>2017</v>
      </c>
      <c r="F798" s="6">
        <f t="shared" si="63"/>
        <v>10</v>
      </c>
      <c r="G798" s="6" t="str">
        <f>VLOOKUP(B:B, _holidays!A:C, 2, FALSE)</f>
        <v>Y</v>
      </c>
      <c r="H798" s="6" t="str">
        <f>VLOOKUP(B:B, _holidays!A:C, 3, FALSE)</f>
        <v>N</v>
      </c>
      <c r="I798" s="6">
        <v>15</v>
      </c>
      <c r="J798" s="6">
        <v>28.2</v>
      </c>
      <c r="K798" s="6">
        <v>22.4</v>
      </c>
      <c r="L798" s="6">
        <v>0</v>
      </c>
      <c r="M798" s="10">
        <v>117931.46</v>
      </c>
      <c r="N798" s="8">
        <v>57.516139000000003</v>
      </c>
      <c r="O798" s="8">
        <f t="shared" si="64"/>
        <v>6782962.2458329406</v>
      </c>
    </row>
    <row r="799" spans="2:15" x14ac:dyDescent="0.3">
      <c r="B799" s="30">
        <v>42802</v>
      </c>
      <c r="C799" s="6" t="str">
        <f t="shared" si="60"/>
        <v>Wednesday</v>
      </c>
      <c r="D799" s="6" t="str">
        <f t="shared" si="61"/>
        <v>March</v>
      </c>
      <c r="E799" s="6" t="str">
        <f t="shared" si="62"/>
        <v>2017</v>
      </c>
      <c r="F799" s="6">
        <f t="shared" si="63"/>
        <v>10</v>
      </c>
      <c r="G799" s="6" t="str">
        <f>VLOOKUP(B:B, _holidays!A:C, 2, FALSE)</f>
        <v>Y</v>
      </c>
      <c r="H799" s="6" t="str">
        <f>VLOOKUP(B:B, _holidays!A:C, 3, FALSE)</f>
        <v>N</v>
      </c>
      <c r="I799" s="6">
        <v>14.2</v>
      </c>
      <c r="J799" s="6">
        <v>31.5</v>
      </c>
      <c r="K799" s="6">
        <v>22.1</v>
      </c>
      <c r="L799" s="6">
        <v>0</v>
      </c>
      <c r="M799" s="10">
        <v>124370.765</v>
      </c>
      <c r="N799" s="8">
        <v>73.923132069999994</v>
      </c>
      <c r="O799" s="8">
        <f t="shared" si="64"/>
        <v>9193876.4867419321</v>
      </c>
    </row>
    <row r="800" spans="2:15" x14ac:dyDescent="0.3">
      <c r="B800" s="30">
        <v>42803</v>
      </c>
      <c r="C800" s="6" t="str">
        <f t="shared" si="60"/>
        <v>Thursday</v>
      </c>
      <c r="D800" s="6" t="str">
        <f t="shared" si="61"/>
        <v>March</v>
      </c>
      <c r="E800" s="6" t="str">
        <f t="shared" si="62"/>
        <v>2017</v>
      </c>
      <c r="F800" s="6">
        <f t="shared" si="63"/>
        <v>10</v>
      </c>
      <c r="G800" s="6" t="str">
        <f>VLOOKUP(B:B, _holidays!A:C, 2, FALSE)</f>
        <v>Y</v>
      </c>
      <c r="H800" s="6" t="str">
        <f>VLOOKUP(B:B, _holidays!A:C, 3, FALSE)</f>
        <v>N</v>
      </c>
      <c r="I800" s="6">
        <v>15</v>
      </c>
      <c r="J800" s="6">
        <v>32.299999999999997</v>
      </c>
      <c r="K800" s="6">
        <v>21.1</v>
      </c>
      <c r="L800" s="6">
        <v>0</v>
      </c>
      <c r="M800" s="10">
        <v>129649.25</v>
      </c>
      <c r="N800" s="8">
        <v>83.889686549999993</v>
      </c>
      <c r="O800" s="8">
        <f t="shared" si="64"/>
        <v>10876234.943942586</v>
      </c>
    </row>
    <row r="801" spans="2:15" x14ac:dyDescent="0.3">
      <c r="B801" s="30">
        <v>42804</v>
      </c>
      <c r="C801" s="6" t="str">
        <f t="shared" si="60"/>
        <v>Friday</v>
      </c>
      <c r="D801" s="6" t="str">
        <f t="shared" si="61"/>
        <v>March</v>
      </c>
      <c r="E801" s="6" t="str">
        <f t="shared" si="62"/>
        <v>2017</v>
      </c>
      <c r="F801" s="6">
        <f t="shared" si="63"/>
        <v>10</v>
      </c>
      <c r="G801" s="6" t="str">
        <f>VLOOKUP(B:B, _holidays!A:C, 2, FALSE)</f>
        <v>Y</v>
      </c>
      <c r="H801" s="6" t="str">
        <f>VLOOKUP(B:B, _holidays!A:C, 3, FALSE)</f>
        <v>N</v>
      </c>
      <c r="I801" s="6">
        <v>18.5</v>
      </c>
      <c r="J801" s="6">
        <v>23.8</v>
      </c>
      <c r="K801" s="6">
        <v>19.399999999999999</v>
      </c>
      <c r="L801" s="6">
        <v>0</v>
      </c>
      <c r="M801" s="10">
        <v>125346.075</v>
      </c>
      <c r="N801" s="8">
        <v>82.034537619999995</v>
      </c>
      <c r="O801" s="8">
        <f t="shared" si="64"/>
        <v>10282707.305106841</v>
      </c>
    </row>
    <row r="802" spans="2:15" x14ac:dyDescent="0.3">
      <c r="B802" s="30">
        <v>42805</v>
      </c>
      <c r="C802" s="6" t="str">
        <f t="shared" si="60"/>
        <v>Saturday</v>
      </c>
      <c r="D802" s="6" t="str">
        <f t="shared" si="61"/>
        <v>March</v>
      </c>
      <c r="E802" s="6" t="str">
        <f t="shared" si="62"/>
        <v>2017</v>
      </c>
      <c r="F802" s="6">
        <f t="shared" si="63"/>
        <v>10</v>
      </c>
      <c r="G802" s="6" t="str">
        <f>VLOOKUP(B:B, _holidays!A:C, 2, FALSE)</f>
        <v>Y</v>
      </c>
      <c r="H802" s="6" t="str">
        <f>VLOOKUP(B:B, _holidays!A:C, 3, FALSE)</f>
        <v>N</v>
      </c>
      <c r="I802" s="6">
        <v>18</v>
      </c>
      <c r="J802" s="6">
        <v>26.4</v>
      </c>
      <c r="K802" s="6">
        <v>13.9</v>
      </c>
      <c r="L802" s="6">
        <v>0</v>
      </c>
      <c r="M802" s="10">
        <v>108816.81</v>
      </c>
      <c r="N802" s="8">
        <v>50.762326090000002</v>
      </c>
      <c r="O802" s="8">
        <f t="shared" si="64"/>
        <v>5523794.3932935726</v>
      </c>
    </row>
    <row r="803" spans="2:15" x14ac:dyDescent="0.3">
      <c r="B803" s="30">
        <v>42806</v>
      </c>
      <c r="C803" s="6" t="str">
        <f t="shared" si="60"/>
        <v>Sunday</v>
      </c>
      <c r="D803" s="6" t="str">
        <f t="shared" si="61"/>
        <v>March</v>
      </c>
      <c r="E803" s="6" t="str">
        <f t="shared" si="62"/>
        <v>2017</v>
      </c>
      <c r="F803" s="6">
        <f t="shared" si="63"/>
        <v>11</v>
      </c>
      <c r="G803" s="6" t="str">
        <f>VLOOKUP(B:B, _holidays!A:C, 2, FALSE)</f>
        <v>Y</v>
      </c>
      <c r="H803" s="6" t="str">
        <f>VLOOKUP(B:B, _holidays!A:C, 3, FALSE)</f>
        <v>N</v>
      </c>
      <c r="I803" s="6">
        <v>17.899999999999999</v>
      </c>
      <c r="J803" s="6">
        <v>27.1</v>
      </c>
      <c r="K803" s="6">
        <v>19.600000000000001</v>
      </c>
      <c r="L803" s="6">
        <v>0</v>
      </c>
      <c r="M803" s="10">
        <v>102617.51</v>
      </c>
      <c r="N803" s="8">
        <v>42.480560560000001</v>
      </c>
      <c r="O803" s="8">
        <f t="shared" si="64"/>
        <v>4359249.3480714057</v>
      </c>
    </row>
    <row r="804" spans="2:15" x14ac:dyDescent="0.3">
      <c r="B804" s="30">
        <v>42807</v>
      </c>
      <c r="C804" s="6" t="str">
        <f t="shared" si="60"/>
        <v>Monday</v>
      </c>
      <c r="D804" s="6" t="str">
        <f t="shared" si="61"/>
        <v>March</v>
      </c>
      <c r="E804" s="6" t="str">
        <f t="shared" si="62"/>
        <v>2017</v>
      </c>
      <c r="F804" s="6">
        <f t="shared" si="63"/>
        <v>11</v>
      </c>
      <c r="G804" s="6" t="str">
        <f>VLOOKUP(B:B, _holidays!A:C, 2, FALSE)</f>
        <v>Y</v>
      </c>
      <c r="H804" s="6" t="str">
        <f>VLOOKUP(B:B, _holidays!A:C, 3, FALSE)</f>
        <v>Y</v>
      </c>
      <c r="I804" s="6">
        <v>15.7</v>
      </c>
      <c r="J804" s="6">
        <v>24.3</v>
      </c>
      <c r="K804" s="6">
        <v>20.7</v>
      </c>
      <c r="L804" s="6">
        <v>0.2</v>
      </c>
      <c r="M804" s="10">
        <v>104468.9</v>
      </c>
      <c r="N804" s="8">
        <v>66.843722060000005</v>
      </c>
      <c r="O804" s="8">
        <f t="shared" si="64"/>
        <v>6983090.1155139338</v>
      </c>
    </row>
    <row r="805" spans="2:15" x14ac:dyDescent="0.3">
      <c r="B805" s="30">
        <v>42808</v>
      </c>
      <c r="C805" s="6" t="str">
        <f t="shared" si="60"/>
        <v>Tuesday</v>
      </c>
      <c r="D805" s="6" t="str">
        <f t="shared" si="61"/>
        <v>March</v>
      </c>
      <c r="E805" s="6" t="str">
        <f t="shared" si="62"/>
        <v>2017</v>
      </c>
      <c r="F805" s="6">
        <f t="shared" si="63"/>
        <v>11</v>
      </c>
      <c r="G805" s="6" t="str">
        <f>VLOOKUP(B:B, _holidays!A:C, 2, FALSE)</f>
        <v>Y</v>
      </c>
      <c r="H805" s="6" t="str">
        <f>VLOOKUP(B:B, _holidays!A:C, 3, FALSE)</f>
        <v>N</v>
      </c>
      <c r="I805" s="6">
        <v>18.8</v>
      </c>
      <c r="J805" s="6">
        <v>32.700000000000003</v>
      </c>
      <c r="K805" s="6">
        <v>20.8</v>
      </c>
      <c r="L805" s="6">
        <v>0</v>
      </c>
      <c r="M805" s="10">
        <v>133227.785</v>
      </c>
      <c r="N805" s="8">
        <v>101.4423563</v>
      </c>
      <c r="O805" s="8">
        <f t="shared" si="64"/>
        <v>13514940.435029795</v>
      </c>
    </row>
    <row r="806" spans="2:15" x14ac:dyDescent="0.3">
      <c r="B806" s="30">
        <v>42809</v>
      </c>
      <c r="C806" s="6" t="str">
        <f t="shared" si="60"/>
        <v>Wednesday</v>
      </c>
      <c r="D806" s="6" t="str">
        <f t="shared" si="61"/>
        <v>March</v>
      </c>
      <c r="E806" s="6" t="str">
        <f t="shared" si="62"/>
        <v>2017</v>
      </c>
      <c r="F806" s="6">
        <f t="shared" si="63"/>
        <v>11</v>
      </c>
      <c r="G806" s="6" t="str">
        <f>VLOOKUP(B:B, _holidays!A:C, 2, FALSE)</f>
        <v>Y</v>
      </c>
      <c r="H806" s="6" t="str">
        <f>VLOOKUP(B:B, _holidays!A:C, 3, FALSE)</f>
        <v>N</v>
      </c>
      <c r="I806" s="6">
        <v>20.8</v>
      </c>
      <c r="J806" s="6">
        <v>33.200000000000003</v>
      </c>
      <c r="K806" s="6">
        <v>18.899999999999999</v>
      </c>
      <c r="L806" s="6">
        <v>0</v>
      </c>
      <c r="M806" s="10">
        <v>139672.83499999999</v>
      </c>
      <c r="N806" s="8">
        <v>102.0122176</v>
      </c>
      <c r="O806" s="8">
        <f t="shared" si="64"/>
        <v>14248335.636828896</v>
      </c>
    </row>
    <row r="807" spans="2:15" x14ac:dyDescent="0.3">
      <c r="B807" s="30">
        <v>42810</v>
      </c>
      <c r="C807" s="6" t="str">
        <f t="shared" si="60"/>
        <v>Thursday</v>
      </c>
      <c r="D807" s="6" t="str">
        <f t="shared" si="61"/>
        <v>March</v>
      </c>
      <c r="E807" s="6" t="str">
        <f t="shared" si="62"/>
        <v>2017</v>
      </c>
      <c r="F807" s="6">
        <f t="shared" si="63"/>
        <v>11</v>
      </c>
      <c r="G807" s="6" t="str">
        <f>VLOOKUP(B:B, _holidays!A:C, 2, FALSE)</f>
        <v>Y</v>
      </c>
      <c r="H807" s="6" t="str">
        <f>VLOOKUP(B:B, _holidays!A:C, 3, FALSE)</f>
        <v>N</v>
      </c>
      <c r="I807" s="6">
        <v>21.7</v>
      </c>
      <c r="J807" s="6">
        <v>23</v>
      </c>
      <c r="K807" s="6">
        <v>4.8</v>
      </c>
      <c r="L807" s="6">
        <v>1.8</v>
      </c>
      <c r="M807" s="10">
        <v>124255.97500000001</v>
      </c>
      <c r="N807" s="8">
        <v>87.894020850000004</v>
      </c>
      <c r="O807" s="8">
        <f t="shared" si="64"/>
        <v>10921357.257387079</v>
      </c>
    </row>
    <row r="808" spans="2:15" x14ac:dyDescent="0.3">
      <c r="B808" s="30">
        <v>42811</v>
      </c>
      <c r="C808" s="6" t="str">
        <f t="shared" si="60"/>
        <v>Friday</v>
      </c>
      <c r="D808" s="6" t="str">
        <f t="shared" si="61"/>
        <v>March</v>
      </c>
      <c r="E808" s="6" t="str">
        <f t="shared" si="62"/>
        <v>2017</v>
      </c>
      <c r="F808" s="6">
        <f t="shared" si="63"/>
        <v>11</v>
      </c>
      <c r="G808" s="6" t="str">
        <f>VLOOKUP(B:B, _holidays!A:C, 2, FALSE)</f>
        <v>Y</v>
      </c>
      <c r="H808" s="6" t="str">
        <f>VLOOKUP(B:B, _holidays!A:C, 3, FALSE)</f>
        <v>N</v>
      </c>
      <c r="I808" s="6">
        <v>15.8</v>
      </c>
      <c r="J808" s="6">
        <v>22.1</v>
      </c>
      <c r="K808" s="6">
        <v>20.100000000000001</v>
      </c>
      <c r="L808" s="6">
        <v>0</v>
      </c>
      <c r="M808" s="10">
        <v>111612.075</v>
      </c>
      <c r="N808" s="8">
        <v>70.74607288</v>
      </c>
      <c r="O808" s="8">
        <f t="shared" si="64"/>
        <v>7896115.9922380261</v>
      </c>
    </row>
    <row r="809" spans="2:15" x14ac:dyDescent="0.3">
      <c r="B809" s="30">
        <v>42812</v>
      </c>
      <c r="C809" s="6" t="str">
        <f t="shared" si="60"/>
        <v>Saturday</v>
      </c>
      <c r="D809" s="6" t="str">
        <f t="shared" si="61"/>
        <v>March</v>
      </c>
      <c r="E809" s="6" t="str">
        <f t="shared" si="62"/>
        <v>2017</v>
      </c>
      <c r="F809" s="6">
        <f t="shared" si="63"/>
        <v>11</v>
      </c>
      <c r="G809" s="6" t="str">
        <f>VLOOKUP(B:B, _holidays!A:C, 2, FALSE)</f>
        <v>Y</v>
      </c>
      <c r="H809" s="6" t="str">
        <f>VLOOKUP(B:B, _holidays!A:C, 3, FALSE)</f>
        <v>N</v>
      </c>
      <c r="I809" s="6">
        <v>12.4</v>
      </c>
      <c r="J809" s="6">
        <v>30.8</v>
      </c>
      <c r="K809" s="6">
        <v>19.899999999999999</v>
      </c>
      <c r="L809" s="6">
        <v>0</v>
      </c>
      <c r="M809" s="10">
        <v>107731.78</v>
      </c>
      <c r="N809" s="8">
        <v>68.877097030000002</v>
      </c>
      <c r="O809" s="8">
        <f t="shared" si="64"/>
        <v>7420252.2642746139</v>
      </c>
    </row>
    <row r="810" spans="2:15" x14ac:dyDescent="0.3">
      <c r="B810" s="30">
        <v>42813</v>
      </c>
      <c r="C810" s="6" t="str">
        <f t="shared" si="60"/>
        <v>Sunday</v>
      </c>
      <c r="D810" s="6" t="str">
        <f t="shared" si="61"/>
        <v>March</v>
      </c>
      <c r="E810" s="6" t="str">
        <f t="shared" si="62"/>
        <v>2017</v>
      </c>
      <c r="F810" s="6">
        <f t="shared" si="63"/>
        <v>12</v>
      </c>
      <c r="G810" s="6" t="str">
        <f>VLOOKUP(B:B, _holidays!A:C, 2, FALSE)</f>
        <v>Y</v>
      </c>
      <c r="H810" s="6" t="str">
        <f>VLOOKUP(B:B, _holidays!A:C, 3, FALSE)</f>
        <v>N</v>
      </c>
      <c r="I810" s="6">
        <v>14.5</v>
      </c>
      <c r="J810" s="6">
        <v>33.5</v>
      </c>
      <c r="K810" s="6">
        <v>19.7</v>
      </c>
      <c r="L810" s="6">
        <v>0</v>
      </c>
      <c r="M810" s="10">
        <v>113593.82</v>
      </c>
      <c r="N810" s="8">
        <v>121.12201020000001</v>
      </c>
      <c r="O810" s="8">
        <f t="shared" si="64"/>
        <v>13758711.824696966</v>
      </c>
    </row>
    <row r="811" spans="2:15" x14ac:dyDescent="0.3">
      <c r="B811" s="30">
        <v>42814</v>
      </c>
      <c r="C811" s="6" t="str">
        <f t="shared" si="60"/>
        <v>Monday</v>
      </c>
      <c r="D811" s="6" t="str">
        <f t="shared" si="61"/>
        <v>March</v>
      </c>
      <c r="E811" s="6" t="str">
        <f t="shared" si="62"/>
        <v>2017</v>
      </c>
      <c r="F811" s="6">
        <f t="shared" si="63"/>
        <v>12</v>
      </c>
      <c r="G811" s="6" t="str">
        <f>VLOOKUP(B:B, _holidays!A:C, 2, FALSE)</f>
        <v>Y</v>
      </c>
      <c r="H811" s="6" t="str">
        <f>VLOOKUP(B:B, _holidays!A:C, 3, FALSE)</f>
        <v>N</v>
      </c>
      <c r="I811" s="6">
        <v>19.3</v>
      </c>
      <c r="J811" s="6">
        <v>28</v>
      </c>
      <c r="K811" s="6">
        <v>11.3</v>
      </c>
      <c r="L811" s="6">
        <v>0</v>
      </c>
      <c r="M811" s="10">
        <v>131980.98499999999</v>
      </c>
      <c r="N811" s="8">
        <v>184.82347909999999</v>
      </c>
      <c r="O811" s="8">
        <f t="shared" si="64"/>
        <v>24393184.82274491</v>
      </c>
    </row>
    <row r="812" spans="2:15" x14ac:dyDescent="0.3">
      <c r="B812" s="30">
        <v>42815</v>
      </c>
      <c r="C812" s="6" t="str">
        <f t="shared" si="60"/>
        <v>Tuesday</v>
      </c>
      <c r="D812" s="6" t="str">
        <f t="shared" si="61"/>
        <v>March</v>
      </c>
      <c r="E812" s="6" t="str">
        <f t="shared" si="62"/>
        <v>2017</v>
      </c>
      <c r="F812" s="6">
        <f t="shared" si="63"/>
        <v>12</v>
      </c>
      <c r="G812" s="6" t="str">
        <f>VLOOKUP(B:B, _holidays!A:C, 2, FALSE)</f>
        <v>Y</v>
      </c>
      <c r="H812" s="6" t="str">
        <f>VLOOKUP(B:B, _holidays!A:C, 3, FALSE)</f>
        <v>N</v>
      </c>
      <c r="I812" s="6">
        <v>19.899999999999999</v>
      </c>
      <c r="J812" s="6">
        <v>26.1</v>
      </c>
      <c r="K812" s="6">
        <v>6.1</v>
      </c>
      <c r="L812" s="6">
        <v>4.4000000000000004</v>
      </c>
      <c r="M812" s="10">
        <v>127625.36500000001</v>
      </c>
      <c r="N812" s="8">
        <v>112.9036926</v>
      </c>
      <c r="O812" s="8">
        <f t="shared" si="64"/>
        <v>14409374.977922799</v>
      </c>
    </row>
    <row r="813" spans="2:15" x14ac:dyDescent="0.3">
      <c r="B813" s="30">
        <v>42816</v>
      </c>
      <c r="C813" s="6" t="str">
        <f t="shared" si="60"/>
        <v>Wednesday</v>
      </c>
      <c r="D813" s="6" t="str">
        <f t="shared" si="61"/>
        <v>March</v>
      </c>
      <c r="E813" s="6" t="str">
        <f t="shared" si="62"/>
        <v>2017</v>
      </c>
      <c r="F813" s="6">
        <f t="shared" si="63"/>
        <v>12</v>
      </c>
      <c r="G813" s="6" t="str">
        <f>VLOOKUP(B:B, _holidays!A:C, 2, FALSE)</f>
        <v>Y</v>
      </c>
      <c r="H813" s="6" t="str">
        <f>VLOOKUP(B:B, _holidays!A:C, 3, FALSE)</f>
        <v>N</v>
      </c>
      <c r="I813" s="6">
        <v>17.8</v>
      </c>
      <c r="J813" s="6">
        <v>21.8</v>
      </c>
      <c r="K813" s="6">
        <v>7.3</v>
      </c>
      <c r="L813" s="6">
        <v>9.1999999999999993</v>
      </c>
      <c r="M813" s="10">
        <v>114696.37</v>
      </c>
      <c r="N813" s="8">
        <v>77.000286310000007</v>
      </c>
      <c r="O813" s="8">
        <f t="shared" si="64"/>
        <v>8831653.3287176955</v>
      </c>
    </row>
    <row r="814" spans="2:15" x14ac:dyDescent="0.3">
      <c r="B814" s="30">
        <v>42817</v>
      </c>
      <c r="C814" s="6" t="str">
        <f t="shared" si="60"/>
        <v>Thursday</v>
      </c>
      <c r="D814" s="6" t="str">
        <f t="shared" si="61"/>
        <v>March</v>
      </c>
      <c r="E814" s="6" t="str">
        <f t="shared" si="62"/>
        <v>2017</v>
      </c>
      <c r="F814" s="6">
        <f t="shared" si="63"/>
        <v>12</v>
      </c>
      <c r="G814" s="6" t="str">
        <f>VLOOKUP(B:B, _holidays!A:C, 2, FALSE)</f>
        <v>Y</v>
      </c>
      <c r="H814" s="6" t="str">
        <f>VLOOKUP(B:B, _holidays!A:C, 3, FALSE)</f>
        <v>N</v>
      </c>
      <c r="I814" s="6">
        <v>16.2</v>
      </c>
      <c r="J814" s="6">
        <v>25.1</v>
      </c>
      <c r="K814" s="6">
        <v>17.2</v>
      </c>
      <c r="L814" s="6">
        <v>0</v>
      </c>
      <c r="M814" s="10">
        <v>111632.83500000001</v>
      </c>
      <c r="N814" s="8">
        <v>97.823059580000006</v>
      </c>
      <c r="O814" s="8">
        <f t="shared" si="64"/>
        <v>10920265.46928931</v>
      </c>
    </row>
    <row r="815" spans="2:15" x14ac:dyDescent="0.3">
      <c r="B815" s="30">
        <v>42818</v>
      </c>
      <c r="C815" s="6" t="str">
        <f t="shared" si="60"/>
        <v>Friday</v>
      </c>
      <c r="D815" s="6" t="str">
        <f t="shared" si="61"/>
        <v>March</v>
      </c>
      <c r="E815" s="6" t="str">
        <f t="shared" si="62"/>
        <v>2017</v>
      </c>
      <c r="F815" s="6">
        <f t="shared" si="63"/>
        <v>12</v>
      </c>
      <c r="G815" s="6" t="str">
        <f>VLOOKUP(B:B, _holidays!A:C, 2, FALSE)</f>
        <v>Y</v>
      </c>
      <c r="H815" s="6" t="str">
        <f>VLOOKUP(B:B, _holidays!A:C, 3, FALSE)</f>
        <v>N</v>
      </c>
      <c r="I815" s="6">
        <v>13.9</v>
      </c>
      <c r="J815" s="6">
        <v>24.7</v>
      </c>
      <c r="K815" s="6">
        <v>16.100000000000001</v>
      </c>
      <c r="L815" s="6">
        <v>0</v>
      </c>
      <c r="M815" s="10">
        <v>115411.41</v>
      </c>
      <c r="N815" s="8">
        <v>118.4496111</v>
      </c>
      <c r="O815" s="8">
        <f t="shared" si="64"/>
        <v>13670436.631002652</v>
      </c>
    </row>
    <row r="816" spans="2:15" x14ac:dyDescent="0.3">
      <c r="B816" s="30">
        <v>42819</v>
      </c>
      <c r="C816" s="6" t="str">
        <f t="shared" si="60"/>
        <v>Saturday</v>
      </c>
      <c r="D816" s="6" t="str">
        <f t="shared" si="61"/>
        <v>March</v>
      </c>
      <c r="E816" s="6" t="str">
        <f t="shared" si="62"/>
        <v>2017</v>
      </c>
      <c r="F816" s="6">
        <f t="shared" si="63"/>
        <v>12</v>
      </c>
      <c r="G816" s="6" t="str">
        <f>VLOOKUP(B:B, _holidays!A:C, 2, FALSE)</f>
        <v>Y</v>
      </c>
      <c r="H816" s="6" t="str">
        <f>VLOOKUP(B:B, _holidays!A:C, 3, FALSE)</f>
        <v>N</v>
      </c>
      <c r="I816" s="6">
        <v>15.3</v>
      </c>
      <c r="J816" s="6">
        <v>29.7</v>
      </c>
      <c r="K816" s="6">
        <v>13.5</v>
      </c>
      <c r="L816" s="6">
        <v>0</v>
      </c>
      <c r="M816" s="10">
        <v>107465.98</v>
      </c>
      <c r="N816" s="8">
        <v>138.79475579999999</v>
      </c>
      <c r="O816" s="8">
        <f t="shared" si="64"/>
        <v>14915714.450907683</v>
      </c>
    </row>
    <row r="817" spans="2:15" x14ac:dyDescent="0.3">
      <c r="B817" s="30">
        <v>42820</v>
      </c>
      <c r="C817" s="6" t="str">
        <f t="shared" si="60"/>
        <v>Sunday</v>
      </c>
      <c r="D817" s="6" t="str">
        <f t="shared" si="61"/>
        <v>March</v>
      </c>
      <c r="E817" s="6" t="str">
        <f t="shared" si="62"/>
        <v>2017</v>
      </c>
      <c r="F817" s="6">
        <f t="shared" si="63"/>
        <v>13</v>
      </c>
      <c r="G817" s="6" t="str">
        <f>VLOOKUP(B:B, _holidays!A:C, 2, FALSE)</f>
        <v>Y</v>
      </c>
      <c r="H817" s="6" t="str">
        <f>VLOOKUP(B:B, _holidays!A:C, 3, FALSE)</f>
        <v>N</v>
      </c>
      <c r="I817" s="6">
        <v>19.3</v>
      </c>
      <c r="J817" s="6">
        <v>26.7</v>
      </c>
      <c r="K817" s="6">
        <v>14.6</v>
      </c>
      <c r="L817" s="6">
        <v>0</v>
      </c>
      <c r="M817" s="10">
        <v>104189.1</v>
      </c>
      <c r="N817" s="8">
        <v>147.4805929</v>
      </c>
      <c r="O817" s="8">
        <f t="shared" si="64"/>
        <v>15365870.241717391</v>
      </c>
    </row>
    <row r="818" spans="2:15" x14ac:dyDescent="0.3">
      <c r="B818" s="30">
        <v>42821</v>
      </c>
      <c r="C818" s="6" t="str">
        <f t="shared" si="60"/>
        <v>Monday</v>
      </c>
      <c r="D818" s="6" t="str">
        <f t="shared" si="61"/>
        <v>March</v>
      </c>
      <c r="E818" s="6" t="str">
        <f t="shared" si="62"/>
        <v>2017</v>
      </c>
      <c r="F818" s="6">
        <f t="shared" si="63"/>
        <v>13</v>
      </c>
      <c r="G818" s="6" t="str">
        <f>VLOOKUP(B:B, _holidays!A:C, 2, FALSE)</f>
        <v>Y</v>
      </c>
      <c r="H818" s="6" t="str">
        <f>VLOOKUP(B:B, _holidays!A:C, 3, FALSE)</f>
        <v>N</v>
      </c>
      <c r="I818" s="6">
        <v>19.3</v>
      </c>
      <c r="J818" s="6">
        <v>31.9</v>
      </c>
      <c r="K818" s="6">
        <v>7.6</v>
      </c>
      <c r="L818" s="6">
        <v>0</v>
      </c>
      <c r="M818" s="10">
        <v>116237.22</v>
      </c>
      <c r="N818" s="8">
        <v>118.5621993</v>
      </c>
      <c r="O818" s="8">
        <f t="shared" si="64"/>
        <v>13781340.443717947</v>
      </c>
    </row>
    <row r="819" spans="2:15" x14ac:dyDescent="0.3">
      <c r="B819" s="30">
        <v>42822</v>
      </c>
      <c r="C819" s="6" t="str">
        <f t="shared" si="60"/>
        <v>Tuesday</v>
      </c>
      <c r="D819" s="6" t="str">
        <f t="shared" si="61"/>
        <v>March</v>
      </c>
      <c r="E819" s="6" t="str">
        <f t="shared" si="62"/>
        <v>2017</v>
      </c>
      <c r="F819" s="6">
        <f t="shared" si="63"/>
        <v>13</v>
      </c>
      <c r="G819" s="6" t="str">
        <f>VLOOKUP(B:B, _holidays!A:C, 2, FALSE)</f>
        <v>Y</v>
      </c>
      <c r="H819" s="6" t="str">
        <f>VLOOKUP(B:B, _holidays!A:C, 3, FALSE)</f>
        <v>N</v>
      </c>
      <c r="I819" s="6">
        <v>11.9</v>
      </c>
      <c r="J819" s="6">
        <v>24.3</v>
      </c>
      <c r="K819" s="6">
        <v>17.8</v>
      </c>
      <c r="L819" s="6">
        <v>4.2</v>
      </c>
      <c r="M819" s="10">
        <v>111032.97500000001</v>
      </c>
      <c r="N819" s="8">
        <v>121.90563229999999</v>
      </c>
      <c r="O819" s="8">
        <f t="shared" si="64"/>
        <v>13535545.023525093</v>
      </c>
    </row>
    <row r="820" spans="2:15" x14ac:dyDescent="0.3">
      <c r="B820" s="30">
        <v>42823</v>
      </c>
      <c r="C820" s="6" t="str">
        <f t="shared" si="60"/>
        <v>Wednesday</v>
      </c>
      <c r="D820" s="6" t="str">
        <f t="shared" si="61"/>
        <v>March</v>
      </c>
      <c r="E820" s="6" t="str">
        <f t="shared" si="62"/>
        <v>2017</v>
      </c>
      <c r="F820" s="6">
        <f t="shared" si="63"/>
        <v>13</v>
      </c>
      <c r="G820" s="6" t="str">
        <f>VLOOKUP(B:B, _holidays!A:C, 2, FALSE)</f>
        <v>Y</v>
      </c>
      <c r="H820" s="6" t="str">
        <f>VLOOKUP(B:B, _holidays!A:C, 3, FALSE)</f>
        <v>N</v>
      </c>
      <c r="I820" s="6">
        <v>13.9</v>
      </c>
      <c r="J820" s="6">
        <v>27.2</v>
      </c>
      <c r="K820" s="6">
        <v>14.7</v>
      </c>
      <c r="L820" s="6">
        <v>0.2</v>
      </c>
      <c r="M820" s="10">
        <v>109640.33</v>
      </c>
      <c r="N820" s="8">
        <v>133.7982653</v>
      </c>
      <c r="O820" s="8">
        <f t="shared" si="64"/>
        <v>14669685.96091955</v>
      </c>
    </row>
    <row r="821" spans="2:15" x14ac:dyDescent="0.3">
      <c r="B821" s="30">
        <v>42824</v>
      </c>
      <c r="C821" s="6" t="str">
        <f t="shared" si="60"/>
        <v>Thursday</v>
      </c>
      <c r="D821" s="6" t="str">
        <f t="shared" si="61"/>
        <v>March</v>
      </c>
      <c r="E821" s="6" t="str">
        <f t="shared" si="62"/>
        <v>2017</v>
      </c>
      <c r="F821" s="6">
        <f t="shared" si="63"/>
        <v>13</v>
      </c>
      <c r="G821" s="6" t="str">
        <f>VLOOKUP(B:B, _holidays!A:C, 2, FALSE)</f>
        <v>Y</v>
      </c>
      <c r="H821" s="6" t="str">
        <f>VLOOKUP(B:B, _holidays!A:C, 3, FALSE)</f>
        <v>N</v>
      </c>
      <c r="I821" s="6">
        <v>10.199999999999999</v>
      </c>
      <c r="J821" s="6">
        <v>17.899999999999999</v>
      </c>
      <c r="K821" s="6">
        <v>13</v>
      </c>
      <c r="L821" s="6">
        <v>3.4</v>
      </c>
      <c r="M821" s="10">
        <v>107491.87</v>
      </c>
      <c r="N821" s="8">
        <v>115.1902122</v>
      </c>
      <c r="O821" s="8">
        <f t="shared" si="64"/>
        <v>12382011.315074814</v>
      </c>
    </row>
    <row r="822" spans="2:15" x14ac:dyDescent="0.3">
      <c r="B822" s="30">
        <v>42825</v>
      </c>
      <c r="C822" s="6" t="str">
        <f t="shared" si="60"/>
        <v>Friday</v>
      </c>
      <c r="D822" s="6" t="str">
        <f t="shared" si="61"/>
        <v>March</v>
      </c>
      <c r="E822" s="6" t="str">
        <f t="shared" si="62"/>
        <v>2017</v>
      </c>
      <c r="F822" s="6">
        <f t="shared" si="63"/>
        <v>13</v>
      </c>
      <c r="G822" s="6" t="str">
        <f>VLOOKUP(B:B, _holidays!A:C, 2, FALSE)</f>
        <v>N</v>
      </c>
      <c r="H822" s="6" t="str">
        <f>VLOOKUP(B:B, _holidays!A:C, 3, FALSE)</f>
        <v>N</v>
      </c>
      <c r="I822" s="6">
        <v>10.1</v>
      </c>
      <c r="J822" s="6">
        <v>17.899999999999999</v>
      </c>
      <c r="K822" s="6">
        <v>12.3</v>
      </c>
      <c r="L822" s="6">
        <v>2.8</v>
      </c>
      <c r="M822" s="10">
        <v>110662.245</v>
      </c>
      <c r="N822" s="8">
        <v>145.21906050000001</v>
      </c>
      <c r="O822" s="8">
        <f t="shared" si="64"/>
        <v>16070267.251720823</v>
      </c>
    </row>
    <row r="823" spans="2:15" x14ac:dyDescent="0.3">
      <c r="B823" s="30">
        <v>42826</v>
      </c>
      <c r="C823" s="6" t="str">
        <f t="shared" si="60"/>
        <v>Saturday</v>
      </c>
      <c r="D823" s="6" t="str">
        <f t="shared" si="61"/>
        <v>April</v>
      </c>
      <c r="E823" s="6" t="str">
        <f t="shared" si="62"/>
        <v>2017</v>
      </c>
      <c r="F823" s="6">
        <f t="shared" si="63"/>
        <v>13</v>
      </c>
      <c r="G823" s="6" t="str">
        <f>VLOOKUP(B:B, _holidays!A:C, 2, FALSE)</f>
        <v>N</v>
      </c>
      <c r="H823" s="6" t="str">
        <f>VLOOKUP(B:B, _holidays!A:C, 3, FALSE)</f>
        <v>N</v>
      </c>
      <c r="I823" s="6">
        <v>10</v>
      </c>
      <c r="J823" s="6">
        <v>19</v>
      </c>
      <c r="K823" s="6">
        <v>13.5</v>
      </c>
      <c r="L823" s="6">
        <v>0</v>
      </c>
      <c r="M823" s="10">
        <v>97402.264999999999</v>
      </c>
      <c r="N823" s="8">
        <v>99.249181780000001</v>
      </c>
      <c r="O823" s="8">
        <f t="shared" si="64"/>
        <v>9667095.1047687326</v>
      </c>
    </row>
    <row r="824" spans="2:15" x14ac:dyDescent="0.3">
      <c r="B824" s="30">
        <v>42827</v>
      </c>
      <c r="C824" s="6" t="str">
        <f t="shared" si="60"/>
        <v>Sunday</v>
      </c>
      <c r="D824" s="6" t="str">
        <f t="shared" si="61"/>
        <v>April</v>
      </c>
      <c r="E824" s="6" t="str">
        <f t="shared" si="62"/>
        <v>2017</v>
      </c>
      <c r="F824" s="6">
        <f t="shared" si="63"/>
        <v>14</v>
      </c>
      <c r="G824" s="6" t="str">
        <f>VLOOKUP(B:B, _holidays!A:C, 2, FALSE)</f>
        <v>N</v>
      </c>
      <c r="H824" s="6" t="str">
        <f>VLOOKUP(B:B, _holidays!A:C, 3, FALSE)</f>
        <v>N</v>
      </c>
      <c r="I824" s="6">
        <v>11.7</v>
      </c>
      <c r="J824" s="6">
        <v>18.2</v>
      </c>
      <c r="K824" s="6">
        <v>10.1</v>
      </c>
      <c r="L824" s="6">
        <v>0.4</v>
      </c>
      <c r="M824" s="10">
        <v>94477.095000000001</v>
      </c>
      <c r="N824" s="8">
        <v>92.915735170000005</v>
      </c>
      <c r="O824" s="8">
        <f t="shared" si="64"/>
        <v>8778408.738650931</v>
      </c>
    </row>
    <row r="825" spans="2:15" x14ac:dyDescent="0.3">
      <c r="B825" s="30">
        <v>42828</v>
      </c>
      <c r="C825" s="6" t="str">
        <f t="shared" si="60"/>
        <v>Monday</v>
      </c>
      <c r="D825" s="6" t="str">
        <f t="shared" si="61"/>
        <v>April</v>
      </c>
      <c r="E825" s="6" t="str">
        <f t="shared" si="62"/>
        <v>2017</v>
      </c>
      <c r="F825" s="6">
        <f t="shared" si="63"/>
        <v>14</v>
      </c>
      <c r="G825" s="6" t="str">
        <f>VLOOKUP(B:B, _holidays!A:C, 2, FALSE)</f>
        <v>N</v>
      </c>
      <c r="H825" s="6" t="str">
        <f>VLOOKUP(B:B, _holidays!A:C, 3, FALSE)</f>
        <v>N</v>
      </c>
      <c r="I825" s="6">
        <v>8.1999999999999993</v>
      </c>
      <c r="J825" s="6">
        <v>21.5</v>
      </c>
      <c r="K825" s="6">
        <v>16.8</v>
      </c>
      <c r="L825" s="6">
        <v>0</v>
      </c>
      <c r="M825" s="10">
        <v>107895.52499999999</v>
      </c>
      <c r="N825" s="8">
        <v>106.4521598</v>
      </c>
      <c r="O825" s="8">
        <f t="shared" si="64"/>
        <v>11485711.669004895</v>
      </c>
    </row>
    <row r="826" spans="2:15" x14ac:dyDescent="0.3">
      <c r="B826" s="30">
        <v>42829</v>
      </c>
      <c r="C826" s="6" t="str">
        <f t="shared" si="60"/>
        <v>Tuesday</v>
      </c>
      <c r="D826" s="6" t="str">
        <f t="shared" si="61"/>
        <v>April</v>
      </c>
      <c r="E826" s="6" t="str">
        <f t="shared" si="62"/>
        <v>2017</v>
      </c>
      <c r="F826" s="6">
        <f t="shared" si="63"/>
        <v>14</v>
      </c>
      <c r="G826" s="6" t="str">
        <f>VLOOKUP(B:B, _holidays!A:C, 2, FALSE)</f>
        <v>N</v>
      </c>
      <c r="H826" s="6" t="str">
        <f>VLOOKUP(B:B, _holidays!A:C, 3, FALSE)</f>
        <v>N</v>
      </c>
      <c r="I826" s="6">
        <v>10</v>
      </c>
      <c r="J826" s="6">
        <v>24.4</v>
      </c>
      <c r="K826" s="6">
        <v>16.399999999999999</v>
      </c>
      <c r="L826" s="6">
        <v>0</v>
      </c>
      <c r="M826" s="10">
        <v>113138.67</v>
      </c>
      <c r="N826" s="8">
        <v>122.6614787</v>
      </c>
      <c r="O826" s="8">
        <f t="shared" si="64"/>
        <v>13877756.560351329</v>
      </c>
    </row>
    <row r="827" spans="2:15" x14ac:dyDescent="0.3">
      <c r="B827" s="30">
        <v>42830</v>
      </c>
      <c r="C827" s="6" t="str">
        <f t="shared" si="60"/>
        <v>Wednesday</v>
      </c>
      <c r="D827" s="6" t="str">
        <f t="shared" si="61"/>
        <v>April</v>
      </c>
      <c r="E827" s="6" t="str">
        <f t="shared" si="62"/>
        <v>2017</v>
      </c>
      <c r="F827" s="6">
        <f t="shared" si="63"/>
        <v>14</v>
      </c>
      <c r="G827" s="6" t="str">
        <f>VLOOKUP(B:B, _holidays!A:C, 2, FALSE)</f>
        <v>N</v>
      </c>
      <c r="H827" s="6" t="str">
        <f>VLOOKUP(B:B, _holidays!A:C, 3, FALSE)</f>
        <v>N</v>
      </c>
      <c r="I827" s="6">
        <v>11</v>
      </c>
      <c r="J827" s="6">
        <v>25.4</v>
      </c>
      <c r="K827" s="6">
        <v>15.8</v>
      </c>
      <c r="L827" s="6">
        <v>0</v>
      </c>
      <c r="M827" s="10">
        <v>114191.35</v>
      </c>
      <c r="N827" s="8">
        <v>142.28042669999999</v>
      </c>
      <c r="O827" s="8">
        <f t="shared" si="64"/>
        <v>16247194.003449045</v>
      </c>
    </row>
    <row r="828" spans="2:15" x14ac:dyDescent="0.3">
      <c r="B828" s="30">
        <v>42831</v>
      </c>
      <c r="C828" s="6" t="str">
        <f t="shared" si="60"/>
        <v>Thursday</v>
      </c>
      <c r="D828" s="6" t="str">
        <f t="shared" si="61"/>
        <v>April</v>
      </c>
      <c r="E828" s="6" t="str">
        <f t="shared" si="62"/>
        <v>2017</v>
      </c>
      <c r="F828" s="6">
        <f t="shared" si="63"/>
        <v>14</v>
      </c>
      <c r="G828" s="6" t="str">
        <f>VLOOKUP(B:B, _holidays!A:C, 2, FALSE)</f>
        <v>N</v>
      </c>
      <c r="H828" s="6" t="str">
        <f>VLOOKUP(B:B, _holidays!A:C, 3, FALSE)</f>
        <v>N</v>
      </c>
      <c r="I828" s="6">
        <v>12</v>
      </c>
      <c r="J828" s="6">
        <v>26.6</v>
      </c>
      <c r="K828" s="6">
        <v>13.5</v>
      </c>
      <c r="L828" s="6">
        <v>0</v>
      </c>
      <c r="M828" s="10">
        <v>114817.30499999999</v>
      </c>
      <c r="N828" s="8">
        <v>126.18198750000001</v>
      </c>
      <c r="O828" s="8">
        <f t="shared" si="64"/>
        <v>14487875.744293688</v>
      </c>
    </row>
    <row r="829" spans="2:15" x14ac:dyDescent="0.3">
      <c r="B829" s="30">
        <v>42832</v>
      </c>
      <c r="C829" s="6" t="str">
        <f t="shared" si="60"/>
        <v>Friday</v>
      </c>
      <c r="D829" s="6" t="str">
        <f t="shared" si="61"/>
        <v>April</v>
      </c>
      <c r="E829" s="6" t="str">
        <f t="shared" si="62"/>
        <v>2017</v>
      </c>
      <c r="F829" s="6">
        <f t="shared" si="63"/>
        <v>14</v>
      </c>
      <c r="G829" s="6" t="str">
        <f>VLOOKUP(B:B, _holidays!A:C, 2, FALSE)</f>
        <v>N</v>
      </c>
      <c r="H829" s="6" t="str">
        <f>VLOOKUP(B:B, _holidays!A:C, 3, FALSE)</f>
        <v>N</v>
      </c>
      <c r="I829" s="6">
        <v>12.7</v>
      </c>
      <c r="J829" s="6">
        <v>26.2</v>
      </c>
      <c r="K829" s="6">
        <v>15.6</v>
      </c>
      <c r="L829" s="6">
        <v>0</v>
      </c>
      <c r="M829" s="10">
        <v>110160.02499999999</v>
      </c>
      <c r="N829" s="8">
        <v>101.330421</v>
      </c>
      <c r="O829" s="8">
        <f t="shared" si="64"/>
        <v>11162561.710620524</v>
      </c>
    </row>
    <row r="830" spans="2:15" x14ac:dyDescent="0.3">
      <c r="B830" s="30">
        <v>42833</v>
      </c>
      <c r="C830" s="6" t="str">
        <f t="shared" si="60"/>
        <v>Saturday</v>
      </c>
      <c r="D830" s="6" t="str">
        <f t="shared" si="61"/>
        <v>April</v>
      </c>
      <c r="E830" s="6" t="str">
        <f t="shared" si="62"/>
        <v>2017</v>
      </c>
      <c r="F830" s="6">
        <f t="shared" si="63"/>
        <v>14</v>
      </c>
      <c r="G830" s="6" t="str">
        <f>VLOOKUP(B:B, _holidays!A:C, 2, FALSE)</f>
        <v>N</v>
      </c>
      <c r="H830" s="6" t="str">
        <f>VLOOKUP(B:B, _holidays!A:C, 3, FALSE)</f>
        <v>N</v>
      </c>
      <c r="I830" s="6">
        <v>18.600000000000001</v>
      </c>
      <c r="J830" s="6">
        <v>28.1</v>
      </c>
      <c r="K830" s="6">
        <v>13.8</v>
      </c>
      <c r="L830" s="6">
        <v>0</v>
      </c>
      <c r="M830" s="10">
        <v>99084.74</v>
      </c>
      <c r="N830" s="8">
        <v>95.867977690000004</v>
      </c>
      <c r="O830" s="8">
        <f t="shared" si="64"/>
        <v>9499053.6437394507</v>
      </c>
    </row>
    <row r="831" spans="2:15" x14ac:dyDescent="0.3">
      <c r="B831" s="30">
        <v>42834</v>
      </c>
      <c r="C831" s="6" t="str">
        <f t="shared" si="60"/>
        <v>Sunday</v>
      </c>
      <c r="D831" s="6" t="str">
        <f t="shared" si="61"/>
        <v>April</v>
      </c>
      <c r="E831" s="6" t="str">
        <f t="shared" si="62"/>
        <v>2017</v>
      </c>
      <c r="F831" s="6">
        <f t="shared" si="63"/>
        <v>15</v>
      </c>
      <c r="G831" s="6" t="str">
        <f>VLOOKUP(B:B, _holidays!A:C, 2, FALSE)</f>
        <v>N</v>
      </c>
      <c r="H831" s="6" t="str">
        <f>VLOOKUP(B:B, _holidays!A:C, 3, FALSE)</f>
        <v>N</v>
      </c>
      <c r="I831" s="6">
        <v>11.7</v>
      </c>
      <c r="J831" s="6">
        <v>15.2</v>
      </c>
      <c r="K831" s="6">
        <v>6.5</v>
      </c>
      <c r="L831" s="6">
        <v>10.6</v>
      </c>
      <c r="M831" s="10">
        <v>96041.895000000004</v>
      </c>
      <c r="N831" s="8">
        <v>74.591633180000002</v>
      </c>
      <c r="O831" s="8">
        <f t="shared" si="64"/>
        <v>7163921.8017520765</v>
      </c>
    </row>
    <row r="832" spans="2:15" x14ac:dyDescent="0.3">
      <c r="B832" s="30">
        <v>42835</v>
      </c>
      <c r="C832" s="6" t="str">
        <f t="shared" si="60"/>
        <v>Monday</v>
      </c>
      <c r="D832" s="6" t="str">
        <f t="shared" si="61"/>
        <v>April</v>
      </c>
      <c r="E832" s="6" t="str">
        <f t="shared" si="62"/>
        <v>2017</v>
      </c>
      <c r="F832" s="6">
        <f t="shared" si="63"/>
        <v>15</v>
      </c>
      <c r="G832" s="6" t="str">
        <f>VLOOKUP(B:B, _holidays!A:C, 2, FALSE)</f>
        <v>N</v>
      </c>
      <c r="H832" s="6" t="str">
        <f>VLOOKUP(B:B, _holidays!A:C, 3, FALSE)</f>
        <v>N</v>
      </c>
      <c r="I832" s="6">
        <v>9</v>
      </c>
      <c r="J832" s="6">
        <v>17</v>
      </c>
      <c r="K832" s="6">
        <v>3</v>
      </c>
      <c r="L832" s="6">
        <v>25.4</v>
      </c>
      <c r="M832" s="10">
        <v>113287.05499999999</v>
      </c>
      <c r="N832" s="8">
        <v>111.8004887</v>
      </c>
      <c r="O832" s="8">
        <f t="shared" si="64"/>
        <v>12665548.112383777</v>
      </c>
    </row>
    <row r="833" spans="2:15" x14ac:dyDescent="0.3">
      <c r="B833" s="30">
        <v>42836</v>
      </c>
      <c r="C833" s="6" t="str">
        <f t="shared" si="60"/>
        <v>Tuesday</v>
      </c>
      <c r="D833" s="6" t="str">
        <f t="shared" si="61"/>
        <v>April</v>
      </c>
      <c r="E833" s="6" t="str">
        <f t="shared" si="62"/>
        <v>2017</v>
      </c>
      <c r="F833" s="6">
        <f t="shared" si="63"/>
        <v>15</v>
      </c>
      <c r="G833" s="6" t="str">
        <f>VLOOKUP(B:B, _holidays!A:C, 2, FALSE)</f>
        <v>N</v>
      </c>
      <c r="H833" s="6" t="str">
        <f>VLOOKUP(B:B, _holidays!A:C, 3, FALSE)</f>
        <v>N</v>
      </c>
      <c r="I833" s="6">
        <v>12.3</v>
      </c>
      <c r="J833" s="6">
        <v>18.5</v>
      </c>
      <c r="K833" s="6">
        <v>13.5</v>
      </c>
      <c r="L833" s="6">
        <v>15.4</v>
      </c>
      <c r="M833" s="10">
        <v>114159.965</v>
      </c>
      <c r="N833" s="8">
        <v>130.03687339999999</v>
      </c>
      <c r="O833" s="8">
        <f t="shared" si="64"/>
        <v>14845004.916053429</v>
      </c>
    </row>
    <row r="834" spans="2:15" x14ac:dyDescent="0.3">
      <c r="B834" s="30">
        <v>42837</v>
      </c>
      <c r="C834" s="6" t="str">
        <f t="shared" ref="C834:C897" si="65">TEXT(B834,"dddd")</f>
        <v>Wednesday</v>
      </c>
      <c r="D834" s="6" t="str">
        <f t="shared" ref="D834:D897" si="66">TEXT(B834,"mmmm")</f>
        <v>April</v>
      </c>
      <c r="E834" s="6" t="str">
        <f t="shared" ref="E834:E897" si="67">TEXT(B834,"yyyy")</f>
        <v>2017</v>
      </c>
      <c r="F834" s="6">
        <f t="shared" ref="F834:F897" si="68">WEEKNUM(B834,1)</f>
        <v>15</v>
      </c>
      <c r="G834" s="6" t="str">
        <f>VLOOKUP(B:B, _holidays!A:C, 2, FALSE)</f>
        <v>N</v>
      </c>
      <c r="H834" s="6" t="str">
        <f>VLOOKUP(B:B, _holidays!A:C, 3, FALSE)</f>
        <v>N</v>
      </c>
      <c r="I834" s="6">
        <v>10.8</v>
      </c>
      <c r="J834" s="6">
        <v>19.3</v>
      </c>
      <c r="K834" s="6">
        <v>14</v>
      </c>
      <c r="L834" s="6">
        <v>0</v>
      </c>
      <c r="M834" s="10">
        <v>114335.995</v>
      </c>
      <c r="N834" s="8">
        <v>126.572879</v>
      </c>
      <c r="O834" s="8">
        <f t="shared" ref="O834:O897" si="69">M834*N834</f>
        <v>14471836.060479604</v>
      </c>
    </row>
    <row r="835" spans="2:15" x14ac:dyDescent="0.3">
      <c r="B835" s="30">
        <v>42838</v>
      </c>
      <c r="C835" s="6" t="str">
        <f t="shared" si="65"/>
        <v>Thursday</v>
      </c>
      <c r="D835" s="6" t="str">
        <f t="shared" si="66"/>
        <v>April</v>
      </c>
      <c r="E835" s="6" t="str">
        <f t="shared" si="67"/>
        <v>2017</v>
      </c>
      <c r="F835" s="6">
        <f t="shared" si="68"/>
        <v>15</v>
      </c>
      <c r="G835" s="6" t="str">
        <f>VLOOKUP(B:B, _holidays!A:C, 2, FALSE)</f>
        <v>N</v>
      </c>
      <c r="H835" s="6" t="str">
        <f>VLOOKUP(B:B, _holidays!A:C, 3, FALSE)</f>
        <v>N</v>
      </c>
      <c r="I835" s="6">
        <v>10.9</v>
      </c>
      <c r="J835" s="6">
        <v>22.2</v>
      </c>
      <c r="K835" s="6">
        <v>13.9</v>
      </c>
      <c r="L835" s="6">
        <v>0</v>
      </c>
      <c r="M835" s="10">
        <v>112704.045</v>
      </c>
      <c r="N835" s="8">
        <v>117.53565020000001</v>
      </c>
      <c r="O835" s="8">
        <f t="shared" si="69"/>
        <v>13246743.20924506</v>
      </c>
    </row>
    <row r="836" spans="2:15" x14ac:dyDescent="0.3">
      <c r="B836" s="30">
        <v>42839</v>
      </c>
      <c r="C836" s="6" t="str">
        <f t="shared" si="65"/>
        <v>Friday</v>
      </c>
      <c r="D836" s="6" t="str">
        <f t="shared" si="66"/>
        <v>April</v>
      </c>
      <c r="E836" s="6" t="str">
        <f t="shared" si="67"/>
        <v>2017</v>
      </c>
      <c r="F836" s="6">
        <f t="shared" si="68"/>
        <v>15</v>
      </c>
      <c r="G836" s="6" t="str">
        <f>VLOOKUP(B:B, _holidays!A:C, 2, FALSE)</f>
        <v>N</v>
      </c>
      <c r="H836" s="6" t="str">
        <f>VLOOKUP(B:B, _holidays!A:C, 3, FALSE)</f>
        <v>Y</v>
      </c>
      <c r="I836" s="6">
        <v>13</v>
      </c>
      <c r="J836" s="6">
        <v>17.899999999999999</v>
      </c>
      <c r="K836" s="6">
        <v>8.9</v>
      </c>
      <c r="L836" s="6">
        <v>0</v>
      </c>
      <c r="M836" s="10">
        <v>97436.41</v>
      </c>
      <c r="N836" s="8">
        <v>109.7650221</v>
      </c>
      <c r="O836" s="8">
        <f t="shared" si="69"/>
        <v>10695109.69699466</v>
      </c>
    </row>
    <row r="837" spans="2:15" x14ac:dyDescent="0.3">
      <c r="B837" s="30">
        <v>42840</v>
      </c>
      <c r="C837" s="6" t="str">
        <f t="shared" si="65"/>
        <v>Saturday</v>
      </c>
      <c r="D837" s="6" t="str">
        <f t="shared" si="66"/>
        <v>April</v>
      </c>
      <c r="E837" s="6" t="str">
        <f t="shared" si="67"/>
        <v>2017</v>
      </c>
      <c r="F837" s="6">
        <f t="shared" si="68"/>
        <v>15</v>
      </c>
      <c r="G837" s="6" t="str">
        <f>VLOOKUP(B:B, _holidays!A:C, 2, FALSE)</f>
        <v>N</v>
      </c>
      <c r="H837" s="6" t="str">
        <f>VLOOKUP(B:B, _holidays!A:C, 3, FALSE)</f>
        <v>Y</v>
      </c>
      <c r="I837" s="6">
        <v>11.8</v>
      </c>
      <c r="J837" s="6">
        <v>17.3</v>
      </c>
      <c r="K837" s="6">
        <v>9.6999999999999993</v>
      </c>
      <c r="L837" s="6">
        <v>0</v>
      </c>
      <c r="M837" s="10">
        <v>99608.57</v>
      </c>
      <c r="N837" s="8">
        <v>116.78284910000001</v>
      </c>
      <c r="O837" s="8">
        <f t="shared" si="69"/>
        <v>11632572.599376788</v>
      </c>
    </row>
    <row r="838" spans="2:15" x14ac:dyDescent="0.3">
      <c r="B838" s="30">
        <v>42841</v>
      </c>
      <c r="C838" s="6" t="str">
        <f t="shared" si="65"/>
        <v>Sunday</v>
      </c>
      <c r="D838" s="6" t="str">
        <f t="shared" si="66"/>
        <v>April</v>
      </c>
      <c r="E838" s="6" t="str">
        <f t="shared" si="67"/>
        <v>2017</v>
      </c>
      <c r="F838" s="6">
        <f t="shared" si="68"/>
        <v>16</v>
      </c>
      <c r="G838" s="6" t="str">
        <f>VLOOKUP(B:B, _holidays!A:C, 2, FALSE)</f>
        <v>N</v>
      </c>
      <c r="H838" s="6" t="str">
        <f>VLOOKUP(B:B, _holidays!A:C, 3, FALSE)</f>
        <v>Y</v>
      </c>
      <c r="I838" s="6">
        <v>9.9</v>
      </c>
      <c r="J838" s="6">
        <v>22.6</v>
      </c>
      <c r="K838" s="6">
        <v>10.1</v>
      </c>
      <c r="L838" s="6">
        <v>0</v>
      </c>
      <c r="M838" s="10">
        <v>96594.744999999995</v>
      </c>
      <c r="N838" s="8">
        <v>95.646407010000004</v>
      </c>
      <c r="O838" s="8">
        <f t="shared" si="69"/>
        <v>9238940.2952971626</v>
      </c>
    </row>
    <row r="839" spans="2:15" x14ac:dyDescent="0.3">
      <c r="B839" s="30">
        <v>42842</v>
      </c>
      <c r="C839" s="6" t="str">
        <f t="shared" si="65"/>
        <v>Monday</v>
      </c>
      <c r="D839" s="6" t="str">
        <f t="shared" si="66"/>
        <v>April</v>
      </c>
      <c r="E839" s="6" t="str">
        <f t="shared" si="67"/>
        <v>2017</v>
      </c>
      <c r="F839" s="6">
        <f t="shared" si="68"/>
        <v>16</v>
      </c>
      <c r="G839" s="6" t="str">
        <f>VLOOKUP(B:B, _holidays!A:C, 2, FALSE)</f>
        <v>N</v>
      </c>
      <c r="H839" s="6" t="str">
        <f>VLOOKUP(B:B, _holidays!A:C, 3, FALSE)</f>
        <v>Y</v>
      </c>
      <c r="I839" s="6">
        <v>11.1</v>
      </c>
      <c r="J839" s="6">
        <v>18.3</v>
      </c>
      <c r="K839" s="6">
        <v>10.9</v>
      </c>
      <c r="L839" s="6">
        <v>0</v>
      </c>
      <c r="M839" s="10">
        <v>99945.494999999995</v>
      </c>
      <c r="N839" s="8">
        <v>104.57818949999999</v>
      </c>
      <c r="O839" s="8">
        <f t="shared" si="69"/>
        <v>10452118.915781301</v>
      </c>
    </row>
    <row r="840" spans="2:15" x14ac:dyDescent="0.3">
      <c r="B840" s="30">
        <v>42843</v>
      </c>
      <c r="C840" s="6" t="str">
        <f t="shared" si="65"/>
        <v>Tuesday</v>
      </c>
      <c r="D840" s="6" t="str">
        <f t="shared" si="66"/>
        <v>April</v>
      </c>
      <c r="E840" s="6" t="str">
        <f t="shared" si="67"/>
        <v>2017</v>
      </c>
      <c r="F840" s="6">
        <f t="shared" si="68"/>
        <v>16</v>
      </c>
      <c r="G840" s="6" t="str">
        <f>VLOOKUP(B:B, _holidays!A:C, 2, FALSE)</f>
        <v>N</v>
      </c>
      <c r="H840" s="6" t="str">
        <f>VLOOKUP(B:B, _holidays!A:C, 3, FALSE)</f>
        <v>N</v>
      </c>
      <c r="I840" s="6">
        <v>9.5</v>
      </c>
      <c r="J840" s="6">
        <v>20.399999999999999</v>
      </c>
      <c r="K840" s="6">
        <v>13.7</v>
      </c>
      <c r="L840" s="6">
        <v>0</v>
      </c>
      <c r="M840" s="10">
        <v>111955.175</v>
      </c>
      <c r="N840" s="8">
        <v>112.8247059</v>
      </c>
      <c r="O840" s="8">
        <f t="shared" si="69"/>
        <v>12631309.693358032</v>
      </c>
    </row>
    <row r="841" spans="2:15" x14ac:dyDescent="0.3">
      <c r="B841" s="30">
        <v>42844</v>
      </c>
      <c r="C841" s="6" t="str">
        <f t="shared" si="65"/>
        <v>Wednesday</v>
      </c>
      <c r="D841" s="6" t="str">
        <f t="shared" si="66"/>
        <v>April</v>
      </c>
      <c r="E841" s="6" t="str">
        <f t="shared" si="67"/>
        <v>2017</v>
      </c>
      <c r="F841" s="6">
        <f t="shared" si="68"/>
        <v>16</v>
      </c>
      <c r="G841" s="6" t="str">
        <f>VLOOKUP(B:B, _holidays!A:C, 2, FALSE)</f>
        <v>Y</v>
      </c>
      <c r="H841" s="6" t="str">
        <f>VLOOKUP(B:B, _holidays!A:C, 3, FALSE)</f>
        <v>N</v>
      </c>
      <c r="I841" s="6">
        <v>13</v>
      </c>
      <c r="J841" s="6">
        <v>26.9</v>
      </c>
      <c r="K841" s="6">
        <v>12.7</v>
      </c>
      <c r="L841" s="6">
        <v>0</v>
      </c>
      <c r="M841" s="10">
        <v>114436.97</v>
      </c>
      <c r="N841" s="8">
        <v>101.3145524</v>
      </c>
      <c r="O841" s="8">
        <f t="shared" si="69"/>
        <v>11594130.393562227</v>
      </c>
    </row>
    <row r="842" spans="2:15" x14ac:dyDescent="0.3">
      <c r="B842" s="30">
        <v>42845</v>
      </c>
      <c r="C842" s="6" t="str">
        <f t="shared" si="65"/>
        <v>Thursday</v>
      </c>
      <c r="D842" s="6" t="str">
        <f t="shared" si="66"/>
        <v>April</v>
      </c>
      <c r="E842" s="6" t="str">
        <f t="shared" si="67"/>
        <v>2017</v>
      </c>
      <c r="F842" s="6">
        <f t="shared" si="68"/>
        <v>16</v>
      </c>
      <c r="G842" s="6" t="str">
        <f>VLOOKUP(B:B, _holidays!A:C, 2, FALSE)</f>
        <v>Y</v>
      </c>
      <c r="H842" s="6" t="str">
        <f>VLOOKUP(B:B, _holidays!A:C, 3, FALSE)</f>
        <v>N</v>
      </c>
      <c r="I842" s="6">
        <v>14.6</v>
      </c>
      <c r="J842" s="6">
        <v>26.5</v>
      </c>
      <c r="K842" s="6">
        <v>12.4</v>
      </c>
      <c r="L842" s="6">
        <v>0</v>
      </c>
      <c r="M842" s="10">
        <v>112816.68</v>
      </c>
      <c r="N842" s="8">
        <v>104.07810310000001</v>
      </c>
      <c r="O842" s="8">
        <f t="shared" si="69"/>
        <v>11741746.052439708</v>
      </c>
    </row>
    <row r="843" spans="2:15" x14ac:dyDescent="0.3">
      <c r="B843" s="30">
        <v>42846</v>
      </c>
      <c r="C843" s="6" t="str">
        <f t="shared" si="65"/>
        <v>Friday</v>
      </c>
      <c r="D843" s="6" t="str">
        <f t="shared" si="66"/>
        <v>April</v>
      </c>
      <c r="E843" s="6" t="str">
        <f t="shared" si="67"/>
        <v>2017</v>
      </c>
      <c r="F843" s="6">
        <f t="shared" si="68"/>
        <v>16</v>
      </c>
      <c r="G843" s="6" t="str">
        <f>VLOOKUP(B:B, _holidays!A:C, 2, FALSE)</f>
        <v>Y</v>
      </c>
      <c r="H843" s="6" t="str">
        <f>VLOOKUP(B:B, _holidays!A:C, 3, FALSE)</f>
        <v>N</v>
      </c>
      <c r="I843" s="6">
        <v>16.5</v>
      </c>
      <c r="J843" s="6">
        <v>20.9</v>
      </c>
      <c r="K843" s="6">
        <v>3.6</v>
      </c>
      <c r="L843" s="6">
        <v>9.4</v>
      </c>
      <c r="M843" s="10">
        <v>114522.44</v>
      </c>
      <c r="N843" s="8">
        <v>133.2265993</v>
      </c>
      <c r="O843" s="8">
        <f t="shared" si="69"/>
        <v>15257435.224738292</v>
      </c>
    </row>
    <row r="844" spans="2:15" x14ac:dyDescent="0.3">
      <c r="B844" s="30">
        <v>42847</v>
      </c>
      <c r="C844" s="6" t="str">
        <f t="shared" si="65"/>
        <v>Saturday</v>
      </c>
      <c r="D844" s="6" t="str">
        <f t="shared" si="66"/>
        <v>April</v>
      </c>
      <c r="E844" s="6" t="str">
        <f t="shared" si="67"/>
        <v>2017</v>
      </c>
      <c r="F844" s="6">
        <f t="shared" si="68"/>
        <v>16</v>
      </c>
      <c r="G844" s="6" t="str">
        <f>VLOOKUP(B:B, _holidays!A:C, 2, FALSE)</f>
        <v>Y</v>
      </c>
      <c r="H844" s="6" t="str">
        <f>VLOOKUP(B:B, _holidays!A:C, 3, FALSE)</f>
        <v>N</v>
      </c>
      <c r="I844" s="6">
        <v>16.899999999999999</v>
      </c>
      <c r="J844" s="6">
        <v>22.5</v>
      </c>
      <c r="K844" s="6">
        <v>11.8</v>
      </c>
      <c r="L844" s="6">
        <v>4.5999999999999996</v>
      </c>
      <c r="M844" s="10">
        <v>102528.4</v>
      </c>
      <c r="N844" s="8">
        <v>111.6671228</v>
      </c>
      <c r="O844" s="8">
        <f t="shared" si="69"/>
        <v>11449051.43328752</v>
      </c>
    </row>
    <row r="845" spans="2:15" x14ac:dyDescent="0.3">
      <c r="B845" s="30">
        <v>42848</v>
      </c>
      <c r="C845" s="6" t="str">
        <f t="shared" si="65"/>
        <v>Sunday</v>
      </c>
      <c r="D845" s="6" t="str">
        <f t="shared" si="66"/>
        <v>April</v>
      </c>
      <c r="E845" s="6" t="str">
        <f t="shared" si="67"/>
        <v>2017</v>
      </c>
      <c r="F845" s="6">
        <f t="shared" si="68"/>
        <v>17</v>
      </c>
      <c r="G845" s="6" t="str">
        <f>VLOOKUP(B:B, _holidays!A:C, 2, FALSE)</f>
        <v>Y</v>
      </c>
      <c r="H845" s="6" t="str">
        <f>VLOOKUP(B:B, _holidays!A:C, 3, FALSE)</f>
        <v>N</v>
      </c>
      <c r="I845" s="6">
        <v>14.4</v>
      </c>
      <c r="J845" s="6">
        <v>21.8</v>
      </c>
      <c r="K845" s="6">
        <v>11.9</v>
      </c>
      <c r="L845" s="6">
        <v>0</v>
      </c>
      <c r="M845" s="10">
        <v>97356.565000000002</v>
      </c>
      <c r="N845" s="8">
        <v>90.726651050000001</v>
      </c>
      <c r="O845" s="8">
        <f t="shared" si="69"/>
        <v>8832835.1001816429</v>
      </c>
    </row>
    <row r="846" spans="2:15" x14ac:dyDescent="0.3">
      <c r="B846" s="30">
        <v>42849</v>
      </c>
      <c r="C846" s="6" t="str">
        <f t="shared" si="65"/>
        <v>Monday</v>
      </c>
      <c r="D846" s="6" t="str">
        <f t="shared" si="66"/>
        <v>April</v>
      </c>
      <c r="E846" s="6" t="str">
        <f t="shared" si="67"/>
        <v>2017</v>
      </c>
      <c r="F846" s="6">
        <f t="shared" si="68"/>
        <v>17</v>
      </c>
      <c r="G846" s="6" t="str">
        <f>VLOOKUP(B:B, _holidays!A:C, 2, FALSE)</f>
        <v>Y</v>
      </c>
      <c r="H846" s="6" t="str">
        <f>VLOOKUP(B:B, _holidays!A:C, 3, FALSE)</f>
        <v>N</v>
      </c>
      <c r="I846" s="6">
        <v>15.9</v>
      </c>
      <c r="J846" s="6">
        <v>24.7</v>
      </c>
      <c r="K846" s="6">
        <v>9.9</v>
      </c>
      <c r="L846" s="6">
        <v>0</v>
      </c>
      <c r="M846" s="10">
        <v>109421.815</v>
      </c>
      <c r="N846" s="8">
        <v>113.2589368</v>
      </c>
      <c r="O846" s="8">
        <f t="shared" si="69"/>
        <v>12392998.429626292</v>
      </c>
    </row>
    <row r="847" spans="2:15" x14ac:dyDescent="0.3">
      <c r="B847" s="30">
        <v>42850</v>
      </c>
      <c r="C847" s="6" t="str">
        <f t="shared" si="65"/>
        <v>Tuesday</v>
      </c>
      <c r="D847" s="6" t="str">
        <f t="shared" si="66"/>
        <v>April</v>
      </c>
      <c r="E847" s="6" t="str">
        <f t="shared" si="67"/>
        <v>2017</v>
      </c>
      <c r="F847" s="6">
        <f t="shared" si="68"/>
        <v>17</v>
      </c>
      <c r="G847" s="6" t="str">
        <f>VLOOKUP(B:B, _holidays!A:C, 2, FALSE)</f>
        <v>Y</v>
      </c>
      <c r="H847" s="6" t="str">
        <f>VLOOKUP(B:B, _holidays!A:C, 3, FALSE)</f>
        <v>Y</v>
      </c>
      <c r="I847" s="6">
        <v>16.2</v>
      </c>
      <c r="J847" s="6">
        <v>17.7</v>
      </c>
      <c r="K847" s="6">
        <v>5.8</v>
      </c>
      <c r="L847" s="6">
        <v>21.6</v>
      </c>
      <c r="M847" s="10">
        <v>101548.735</v>
      </c>
      <c r="N847" s="8">
        <v>86.790072550000005</v>
      </c>
      <c r="O847" s="8">
        <f t="shared" si="69"/>
        <v>8813422.0780107249</v>
      </c>
    </row>
    <row r="848" spans="2:15" x14ac:dyDescent="0.3">
      <c r="B848" s="30">
        <v>42851</v>
      </c>
      <c r="C848" s="6" t="str">
        <f t="shared" si="65"/>
        <v>Wednesday</v>
      </c>
      <c r="D848" s="6" t="str">
        <f t="shared" si="66"/>
        <v>April</v>
      </c>
      <c r="E848" s="6" t="str">
        <f t="shared" si="67"/>
        <v>2017</v>
      </c>
      <c r="F848" s="6">
        <f t="shared" si="68"/>
        <v>17</v>
      </c>
      <c r="G848" s="6" t="str">
        <f>VLOOKUP(B:B, _holidays!A:C, 2, FALSE)</f>
        <v>Y</v>
      </c>
      <c r="H848" s="6" t="str">
        <f>VLOOKUP(B:B, _holidays!A:C, 3, FALSE)</f>
        <v>N</v>
      </c>
      <c r="I848" s="6">
        <v>10.1</v>
      </c>
      <c r="J848" s="6">
        <v>14.5</v>
      </c>
      <c r="K848" s="6">
        <v>6.4</v>
      </c>
      <c r="L848" s="6">
        <v>20</v>
      </c>
      <c r="M848" s="10">
        <v>116795.245</v>
      </c>
      <c r="N848" s="8">
        <v>100.69868460000001</v>
      </c>
      <c r="O848" s="8">
        <f t="shared" si="69"/>
        <v>11761127.539034728</v>
      </c>
    </row>
    <row r="849" spans="2:15" x14ac:dyDescent="0.3">
      <c r="B849" s="30">
        <v>42852</v>
      </c>
      <c r="C849" s="6" t="str">
        <f t="shared" si="65"/>
        <v>Thursday</v>
      </c>
      <c r="D849" s="6" t="str">
        <f t="shared" si="66"/>
        <v>April</v>
      </c>
      <c r="E849" s="6" t="str">
        <f t="shared" si="67"/>
        <v>2017</v>
      </c>
      <c r="F849" s="6">
        <f t="shared" si="68"/>
        <v>17</v>
      </c>
      <c r="G849" s="6" t="str">
        <f>VLOOKUP(B:B, _holidays!A:C, 2, FALSE)</f>
        <v>Y</v>
      </c>
      <c r="H849" s="6" t="str">
        <f>VLOOKUP(B:B, _holidays!A:C, 3, FALSE)</f>
        <v>N</v>
      </c>
      <c r="I849" s="6">
        <v>8.3000000000000007</v>
      </c>
      <c r="J849" s="6">
        <v>15.6</v>
      </c>
      <c r="K849" s="6">
        <v>7.1</v>
      </c>
      <c r="L849" s="6">
        <v>15.4</v>
      </c>
      <c r="M849" s="10">
        <v>126329.53</v>
      </c>
      <c r="N849" s="8">
        <v>145.68273490000001</v>
      </c>
      <c r="O849" s="8">
        <f t="shared" si="69"/>
        <v>18404031.429031599</v>
      </c>
    </row>
    <row r="850" spans="2:15" x14ac:dyDescent="0.3">
      <c r="B850" s="30">
        <v>42853</v>
      </c>
      <c r="C850" s="6" t="str">
        <f t="shared" si="65"/>
        <v>Friday</v>
      </c>
      <c r="D850" s="6" t="str">
        <f t="shared" si="66"/>
        <v>April</v>
      </c>
      <c r="E850" s="6" t="str">
        <f t="shared" si="67"/>
        <v>2017</v>
      </c>
      <c r="F850" s="6">
        <f t="shared" si="68"/>
        <v>17</v>
      </c>
      <c r="G850" s="6" t="str">
        <f>VLOOKUP(B:B, _holidays!A:C, 2, FALSE)</f>
        <v>Y</v>
      </c>
      <c r="H850" s="6" t="str">
        <f>VLOOKUP(B:B, _holidays!A:C, 3, FALSE)</f>
        <v>N</v>
      </c>
      <c r="I850" s="6">
        <v>9.4</v>
      </c>
      <c r="J850" s="6">
        <v>19.8</v>
      </c>
      <c r="K850" s="6">
        <v>6</v>
      </c>
      <c r="L850" s="6">
        <v>0.4</v>
      </c>
      <c r="M850" s="10">
        <v>120144.19</v>
      </c>
      <c r="N850" s="8">
        <v>120.8095221</v>
      </c>
      <c r="O850" s="8">
        <f t="shared" si="69"/>
        <v>14514562.176991599</v>
      </c>
    </row>
    <row r="851" spans="2:15" x14ac:dyDescent="0.3">
      <c r="B851" s="30">
        <v>42854</v>
      </c>
      <c r="C851" s="6" t="str">
        <f t="shared" si="65"/>
        <v>Saturday</v>
      </c>
      <c r="D851" s="6" t="str">
        <f t="shared" si="66"/>
        <v>April</v>
      </c>
      <c r="E851" s="6" t="str">
        <f t="shared" si="67"/>
        <v>2017</v>
      </c>
      <c r="F851" s="6">
        <f t="shared" si="68"/>
        <v>17</v>
      </c>
      <c r="G851" s="6" t="str">
        <f>VLOOKUP(B:B, _holidays!A:C, 2, FALSE)</f>
        <v>Y</v>
      </c>
      <c r="H851" s="6" t="str">
        <f>VLOOKUP(B:B, _holidays!A:C, 3, FALSE)</f>
        <v>N</v>
      </c>
      <c r="I851" s="6">
        <v>14.9</v>
      </c>
      <c r="J851" s="6">
        <v>18.100000000000001</v>
      </c>
      <c r="K851" s="6">
        <v>7.9</v>
      </c>
      <c r="L851" s="6">
        <v>0.2</v>
      </c>
      <c r="M851" s="10">
        <v>104864.05</v>
      </c>
      <c r="N851" s="8">
        <v>100.81967</v>
      </c>
      <c r="O851" s="8">
        <f t="shared" si="69"/>
        <v>10572358.915863501</v>
      </c>
    </row>
    <row r="852" spans="2:15" x14ac:dyDescent="0.3">
      <c r="B852" s="30">
        <v>42855</v>
      </c>
      <c r="C852" s="6" t="str">
        <f t="shared" si="65"/>
        <v>Sunday</v>
      </c>
      <c r="D852" s="6" t="str">
        <f t="shared" si="66"/>
        <v>April</v>
      </c>
      <c r="E852" s="6" t="str">
        <f t="shared" si="67"/>
        <v>2017</v>
      </c>
      <c r="F852" s="6">
        <f t="shared" si="68"/>
        <v>18</v>
      </c>
      <c r="G852" s="6" t="str">
        <f>VLOOKUP(B:B, _holidays!A:C, 2, FALSE)</f>
        <v>Y</v>
      </c>
      <c r="H852" s="6" t="str">
        <f>VLOOKUP(B:B, _holidays!A:C, 3, FALSE)</f>
        <v>N</v>
      </c>
      <c r="I852" s="6">
        <v>13.6</v>
      </c>
      <c r="J852" s="6">
        <v>17.8</v>
      </c>
      <c r="K852" s="6">
        <v>7.3</v>
      </c>
      <c r="L852" s="6">
        <v>0</v>
      </c>
      <c r="M852" s="10">
        <v>103756.535</v>
      </c>
      <c r="N852" s="8">
        <v>109.5772954</v>
      </c>
      <c r="O852" s="8">
        <f t="shared" si="69"/>
        <v>11369360.48537544</v>
      </c>
    </row>
    <row r="853" spans="2:15" x14ac:dyDescent="0.3">
      <c r="B853" s="30">
        <v>42856</v>
      </c>
      <c r="C853" s="6" t="str">
        <f t="shared" si="65"/>
        <v>Monday</v>
      </c>
      <c r="D853" s="6" t="str">
        <f t="shared" si="66"/>
        <v>May</v>
      </c>
      <c r="E853" s="6" t="str">
        <f t="shared" si="67"/>
        <v>2017</v>
      </c>
      <c r="F853" s="6">
        <f t="shared" si="68"/>
        <v>18</v>
      </c>
      <c r="G853" s="6" t="str">
        <f>VLOOKUP(B:B, _holidays!A:C, 2, FALSE)</f>
        <v>Y</v>
      </c>
      <c r="H853" s="6" t="str">
        <f>VLOOKUP(B:B, _holidays!A:C, 3, FALSE)</f>
        <v>N</v>
      </c>
      <c r="I853" s="6">
        <v>13.6</v>
      </c>
      <c r="J853" s="6">
        <v>20.399999999999999</v>
      </c>
      <c r="K853" s="6">
        <v>8.6999999999999993</v>
      </c>
      <c r="L853" s="6">
        <v>0</v>
      </c>
      <c r="M853" s="10">
        <v>115103.77499999999</v>
      </c>
      <c r="N853" s="8">
        <v>99.159474029999998</v>
      </c>
      <c r="O853" s="8">
        <f t="shared" si="69"/>
        <v>11413629.787867462</v>
      </c>
    </row>
    <row r="854" spans="2:15" x14ac:dyDescent="0.3">
      <c r="B854" s="30">
        <v>42857</v>
      </c>
      <c r="C854" s="6" t="str">
        <f t="shared" si="65"/>
        <v>Tuesday</v>
      </c>
      <c r="D854" s="6" t="str">
        <f t="shared" si="66"/>
        <v>May</v>
      </c>
      <c r="E854" s="6" t="str">
        <f t="shared" si="67"/>
        <v>2017</v>
      </c>
      <c r="F854" s="6">
        <f t="shared" si="68"/>
        <v>18</v>
      </c>
      <c r="G854" s="6" t="str">
        <f>VLOOKUP(B:B, _holidays!A:C, 2, FALSE)</f>
        <v>Y</v>
      </c>
      <c r="H854" s="6" t="str">
        <f>VLOOKUP(B:B, _holidays!A:C, 3, FALSE)</f>
        <v>N</v>
      </c>
      <c r="I854" s="6">
        <v>10.4</v>
      </c>
      <c r="J854" s="6">
        <v>15.2</v>
      </c>
      <c r="K854" s="6">
        <v>9.4</v>
      </c>
      <c r="L854" s="6">
        <v>2.4</v>
      </c>
      <c r="M854" s="10">
        <v>120718.64</v>
      </c>
      <c r="N854" s="8">
        <v>109.9227693</v>
      </c>
      <c r="O854" s="8">
        <f t="shared" si="69"/>
        <v>13269727.214929752</v>
      </c>
    </row>
    <row r="855" spans="2:15" x14ac:dyDescent="0.3">
      <c r="B855" s="30">
        <v>42858</v>
      </c>
      <c r="C855" s="6" t="str">
        <f t="shared" si="65"/>
        <v>Wednesday</v>
      </c>
      <c r="D855" s="6" t="str">
        <f t="shared" si="66"/>
        <v>May</v>
      </c>
      <c r="E855" s="6" t="str">
        <f t="shared" si="67"/>
        <v>2017</v>
      </c>
      <c r="F855" s="6">
        <f t="shared" si="68"/>
        <v>18</v>
      </c>
      <c r="G855" s="6" t="str">
        <f>VLOOKUP(B:B, _holidays!A:C, 2, FALSE)</f>
        <v>Y</v>
      </c>
      <c r="H855" s="6" t="str">
        <f>VLOOKUP(B:B, _holidays!A:C, 3, FALSE)</f>
        <v>N</v>
      </c>
      <c r="I855" s="6">
        <v>7.4</v>
      </c>
      <c r="J855" s="6">
        <v>15.3</v>
      </c>
      <c r="K855" s="6">
        <v>10.8</v>
      </c>
      <c r="L855" s="6">
        <v>0.8</v>
      </c>
      <c r="M855" s="10">
        <v>129196.44500000001</v>
      </c>
      <c r="N855" s="8">
        <v>128.63995560000001</v>
      </c>
      <c r="O855" s="8">
        <f t="shared" si="69"/>
        <v>16619824.948477844</v>
      </c>
    </row>
    <row r="856" spans="2:15" x14ac:dyDescent="0.3">
      <c r="B856" s="30">
        <v>42859</v>
      </c>
      <c r="C856" s="6" t="str">
        <f t="shared" si="65"/>
        <v>Thursday</v>
      </c>
      <c r="D856" s="6" t="str">
        <f t="shared" si="66"/>
        <v>May</v>
      </c>
      <c r="E856" s="6" t="str">
        <f t="shared" si="67"/>
        <v>2017</v>
      </c>
      <c r="F856" s="6">
        <f t="shared" si="68"/>
        <v>18</v>
      </c>
      <c r="G856" s="6" t="str">
        <f>VLOOKUP(B:B, _holidays!A:C, 2, FALSE)</f>
        <v>Y</v>
      </c>
      <c r="H856" s="6" t="str">
        <f>VLOOKUP(B:B, _holidays!A:C, 3, FALSE)</f>
        <v>N</v>
      </c>
      <c r="I856" s="6">
        <v>5.8</v>
      </c>
      <c r="J856" s="6">
        <v>16.899999999999999</v>
      </c>
      <c r="K856" s="6">
        <v>12</v>
      </c>
      <c r="L856" s="6">
        <v>0</v>
      </c>
      <c r="M856" s="10">
        <v>127260.05</v>
      </c>
      <c r="N856" s="8">
        <v>123.4720662</v>
      </c>
      <c r="O856" s="8">
        <f t="shared" si="69"/>
        <v>15713061.318215311</v>
      </c>
    </row>
    <row r="857" spans="2:15" x14ac:dyDescent="0.3">
      <c r="B857" s="30">
        <v>42860</v>
      </c>
      <c r="C857" s="6" t="str">
        <f t="shared" si="65"/>
        <v>Friday</v>
      </c>
      <c r="D857" s="6" t="str">
        <f t="shared" si="66"/>
        <v>May</v>
      </c>
      <c r="E857" s="6" t="str">
        <f t="shared" si="67"/>
        <v>2017</v>
      </c>
      <c r="F857" s="6">
        <f t="shared" si="68"/>
        <v>18</v>
      </c>
      <c r="G857" s="6" t="str">
        <f>VLOOKUP(B:B, _holidays!A:C, 2, FALSE)</f>
        <v>Y</v>
      </c>
      <c r="H857" s="6" t="str">
        <f>VLOOKUP(B:B, _holidays!A:C, 3, FALSE)</f>
        <v>N</v>
      </c>
      <c r="I857" s="6">
        <v>6.2</v>
      </c>
      <c r="J857" s="6">
        <v>20.5</v>
      </c>
      <c r="K857" s="6">
        <v>10.6</v>
      </c>
      <c r="L857" s="6">
        <v>0</v>
      </c>
      <c r="M857" s="10">
        <v>123150.38499999999</v>
      </c>
      <c r="N857" s="8">
        <v>108.2886014</v>
      </c>
      <c r="O857" s="8">
        <f t="shared" si="69"/>
        <v>13335782.953521539</v>
      </c>
    </row>
    <row r="858" spans="2:15" x14ac:dyDescent="0.3">
      <c r="B858" s="30">
        <v>42861</v>
      </c>
      <c r="C858" s="6" t="str">
        <f t="shared" si="65"/>
        <v>Saturday</v>
      </c>
      <c r="D858" s="6" t="str">
        <f t="shared" si="66"/>
        <v>May</v>
      </c>
      <c r="E858" s="6" t="str">
        <f t="shared" si="67"/>
        <v>2017</v>
      </c>
      <c r="F858" s="6">
        <f t="shared" si="68"/>
        <v>18</v>
      </c>
      <c r="G858" s="6" t="str">
        <f>VLOOKUP(B:B, _holidays!A:C, 2, FALSE)</f>
        <v>Y</v>
      </c>
      <c r="H858" s="6" t="str">
        <f>VLOOKUP(B:B, _holidays!A:C, 3, FALSE)</f>
        <v>N</v>
      </c>
      <c r="I858" s="6">
        <v>9.6</v>
      </c>
      <c r="J858" s="6">
        <v>20</v>
      </c>
      <c r="K858" s="6">
        <v>6.1</v>
      </c>
      <c r="L858" s="6">
        <v>0.2</v>
      </c>
      <c r="M858" s="10">
        <v>105013.07</v>
      </c>
      <c r="N858" s="8">
        <v>81.778327349999998</v>
      </c>
      <c r="O858" s="8">
        <f t="shared" si="69"/>
        <v>8587793.2144884653</v>
      </c>
    </row>
    <row r="859" spans="2:15" x14ac:dyDescent="0.3">
      <c r="B859" s="30">
        <v>42862</v>
      </c>
      <c r="C859" s="6" t="str">
        <f t="shared" si="65"/>
        <v>Sunday</v>
      </c>
      <c r="D859" s="6" t="str">
        <f t="shared" si="66"/>
        <v>May</v>
      </c>
      <c r="E859" s="6" t="str">
        <f t="shared" si="67"/>
        <v>2017</v>
      </c>
      <c r="F859" s="6">
        <f t="shared" si="68"/>
        <v>19</v>
      </c>
      <c r="G859" s="6" t="str">
        <f>VLOOKUP(B:B, _holidays!A:C, 2, FALSE)</f>
        <v>Y</v>
      </c>
      <c r="H859" s="6" t="str">
        <f>VLOOKUP(B:B, _holidays!A:C, 3, FALSE)</f>
        <v>N</v>
      </c>
      <c r="I859" s="6">
        <v>8.9</v>
      </c>
      <c r="J859" s="6">
        <v>14.8</v>
      </c>
      <c r="K859" s="6">
        <v>9.4</v>
      </c>
      <c r="L859" s="6">
        <v>1.4</v>
      </c>
      <c r="M859" s="10">
        <v>107424.07</v>
      </c>
      <c r="N859" s="8">
        <v>104.9084029</v>
      </c>
      <c r="O859" s="8">
        <f t="shared" si="69"/>
        <v>11269687.616717804</v>
      </c>
    </row>
    <row r="860" spans="2:15" x14ac:dyDescent="0.3">
      <c r="B860" s="30">
        <v>42863</v>
      </c>
      <c r="C860" s="6" t="str">
        <f t="shared" si="65"/>
        <v>Monday</v>
      </c>
      <c r="D860" s="6" t="str">
        <f t="shared" si="66"/>
        <v>May</v>
      </c>
      <c r="E860" s="6" t="str">
        <f t="shared" si="67"/>
        <v>2017</v>
      </c>
      <c r="F860" s="6">
        <f t="shared" si="68"/>
        <v>19</v>
      </c>
      <c r="G860" s="6" t="str">
        <f>VLOOKUP(B:B, _holidays!A:C, 2, FALSE)</f>
        <v>Y</v>
      </c>
      <c r="H860" s="6" t="str">
        <f>VLOOKUP(B:B, _holidays!A:C, 3, FALSE)</f>
        <v>N</v>
      </c>
      <c r="I860" s="6">
        <v>10.1</v>
      </c>
      <c r="J860" s="6">
        <v>15.8</v>
      </c>
      <c r="K860" s="6">
        <v>7.2</v>
      </c>
      <c r="L860" s="6">
        <v>1.8</v>
      </c>
      <c r="M860" s="10">
        <v>125858.27</v>
      </c>
      <c r="N860" s="8">
        <v>132.9735336</v>
      </c>
      <c r="O860" s="8">
        <f t="shared" si="69"/>
        <v>16735818.894682871</v>
      </c>
    </row>
    <row r="861" spans="2:15" x14ac:dyDescent="0.3">
      <c r="B861" s="30">
        <v>42864</v>
      </c>
      <c r="C861" s="6" t="str">
        <f t="shared" si="65"/>
        <v>Tuesday</v>
      </c>
      <c r="D861" s="6" t="str">
        <f t="shared" si="66"/>
        <v>May</v>
      </c>
      <c r="E861" s="6" t="str">
        <f t="shared" si="67"/>
        <v>2017</v>
      </c>
      <c r="F861" s="6">
        <f t="shared" si="68"/>
        <v>19</v>
      </c>
      <c r="G861" s="6" t="str">
        <f>VLOOKUP(B:B, _holidays!A:C, 2, FALSE)</f>
        <v>Y</v>
      </c>
      <c r="H861" s="6" t="str">
        <f>VLOOKUP(B:B, _holidays!A:C, 3, FALSE)</f>
        <v>N</v>
      </c>
      <c r="I861" s="6">
        <v>10.9</v>
      </c>
      <c r="J861" s="6">
        <v>15.9</v>
      </c>
      <c r="K861" s="6">
        <v>7.3</v>
      </c>
      <c r="L861" s="6">
        <v>1.6</v>
      </c>
      <c r="M861" s="10">
        <v>126760.71</v>
      </c>
      <c r="N861" s="8">
        <v>138.99141549999999</v>
      </c>
      <c r="O861" s="8">
        <f t="shared" si="69"/>
        <v>17618650.512685005</v>
      </c>
    </row>
    <row r="862" spans="2:15" x14ac:dyDescent="0.3">
      <c r="B862" s="30">
        <v>42865</v>
      </c>
      <c r="C862" s="6" t="str">
        <f t="shared" si="65"/>
        <v>Wednesday</v>
      </c>
      <c r="D862" s="6" t="str">
        <f t="shared" si="66"/>
        <v>May</v>
      </c>
      <c r="E862" s="6" t="str">
        <f t="shared" si="67"/>
        <v>2017</v>
      </c>
      <c r="F862" s="6">
        <f t="shared" si="68"/>
        <v>19</v>
      </c>
      <c r="G862" s="6" t="str">
        <f>VLOOKUP(B:B, _holidays!A:C, 2, FALSE)</f>
        <v>Y</v>
      </c>
      <c r="H862" s="6" t="str">
        <f>VLOOKUP(B:B, _holidays!A:C, 3, FALSE)</f>
        <v>N</v>
      </c>
      <c r="I862" s="6">
        <v>8.1</v>
      </c>
      <c r="J862" s="6">
        <v>17.7</v>
      </c>
      <c r="K862" s="6">
        <v>11.3</v>
      </c>
      <c r="L862" s="6">
        <v>0</v>
      </c>
      <c r="M862" s="10">
        <v>125747.735</v>
      </c>
      <c r="N862" s="8">
        <v>149.62274859999999</v>
      </c>
      <c r="O862" s="8">
        <f t="shared" si="69"/>
        <v>18814721.740924422</v>
      </c>
    </row>
    <row r="863" spans="2:15" x14ac:dyDescent="0.3">
      <c r="B863" s="30">
        <v>42866</v>
      </c>
      <c r="C863" s="6" t="str">
        <f t="shared" si="65"/>
        <v>Thursday</v>
      </c>
      <c r="D863" s="6" t="str">
        <f t="shared" si="66"/>
        <v>May</v>
      </c>
      <c r="E863" s="6" t="str">
        <f t="shared" si="67"/>
        <v>2017</v>
      </c>
      <c r="F863" s="6">
        <f t="shared" si="68"/>
        <v>19</v>
      </c>
      <c r="G863" s="6" t="str">
        <f>VLOOKUP(B:B, _holidays!A:C, 2, FALSE)</f>
        <v>Y</v>
      </c>
      <c r="H863" s="6" t="str">
        <f>VLOOKUP(B:B, _holidays!A:C, 3, FALSE)</f>
        <v>N</v>
      </c>
      <c r="I863" s="6">
        <v>6.1</v>
      </c>
      <c r="J863" s="6">
        <v>16.5</v>
      </c>
      <c r="K863" s="6">
        <v>8.6</v>
      </c>
      <c r="L863" s="6">
        <v>0</v>
      </c>
      <c r="M863" s="10">
        <v>128753.13</v>
      </c>
      <c r="N863" s="8">
        <v>170.29264480000001</v>
      </c>
      <c r="O863" s="8">
        <f t="shared" si="69"/>
        <v>21925711.033978224</v>
      </c>
    </row>
    <row r="864" spans="2:15" x14ac:dyDescent="0.3">
      <c r="B864" s="30">
        <v>42867</v>
      </c>
      <c r="C864" s="6" t="str">
        <f t="shared" si="65"/>
        <v>Friday</v>
      </c>
      <c r="D864" s="6" t="str">
        <f t="shared" si="66"/>
        <v>May</v>
      </c>
      <c r="E864" s="6" t="str">
        <f t="shared" si="67"/>
        <v>2017</v>
      </c>
      <c r="F864" s="6">
        <f t="shared" si="68"/>
        <v>19</v>
      </c>
      <c r="G864" s="6" t="str">
        <f>VLOOKUP(B:B, _holidays!A:C, 2, FALSE)</f>
        <v>Y</v>
      </c>
      <c r="H864" s="6" t="str">
        <f>VLOOKUP(B:B, _holidays!A:C, 3, FALSE)</f>
        <v>N</v>
      </c>
      <c r="I864" s="6">
        <v>5.9</v>
      </c>
      <c r="J864" s="6">
        <v>19.5</v>
      </c>
      <c r="K864" s="6">
        <v>9.9</v>
      </c>
      <c r="L864" s="6">
        <v>0</v>
      </c>
      <c r="M864" s="10">
        <v>123523</v>
      </c>
      <c r="N864" s="8">
        <v>129.30937700000001</v>
      </c>
      <c r="O864" s="8">
        <f t="shared" si="69"/>
        <v>15972682.175171001</v>
      </c>
    </row>
    <row r="865" spans="2:15" x14ac:dyDescent="0.3">
      <c r="B865" s="30">
        <v>42868</v>
      </c>
      <c r="C865" s="6" t="str">
        <f t="shared" si="65"/>
        <v>Saturday</v>
      </c>
      <c r="D865" s="6" t="str">
        <f t="shared" si="66"/>
        <v>May</v>
      </c>
      <c r="E865" s="6" t="str">
        <f t="shared" si="67"/>
        <v>2017</v>
      </c>
      <c r="F865" s="6">
        <f t="shared" si="68"/>
        <v>19</v>
      </c>
      <c r="G865" s="6" t="str">
        <f>VLOOKUP(B:B, _holidays!A:C, 2, FALSE)</f>
        <v>Y</v>
      </c>
      <c r="H865" s="6" t="str">
        <f>VLOOKUP(B:B, _holidays!A:C, 3, FALSE)</f>
        <v>N</v>
      </c>
      <c r="I865" s="6">
        <v>8.4</v>
      </c>
      <c r="J865" s="6">
        <v>15.6</v>
      </c>
      <c r="K865" s="6">
        <v>10.1</v>
      </c>
      <c r="L865" s="6">
        <v>0.2</v>
      </c>
      <c r="M865" s="10">
        <v>109477.42</v>
      </c>
      <c r="N865" s="8">
        <v>130.31682979999999</v>
      </c>
      <c r="O865" s="8">
        <f t="shared" si="69"/>
        <v>14266750.309083115</v>
      </c>
    </row>
    <row r="866" spans="2:15" x14ac:dyDescent="0.3">
      <c r="B866" s="30">
        <v>42869</v>
      </c>
      <c r="C866" s="6" t="str">
        <f t="shared" si="65"/>
        <v>Sunday</v>
      </c>
      <c r="D866" s="6" t="str">
        <f t="shared" si="66"/>
        <v>May</v>
      </c>
      <c r="E866" s="6" t="str">
        <f t="shared" si="67"/>
        <v>2017</v>
      </c>
      <c r="F866" s="6">
        <f t="shared" si="68"/>
        <v>20</v>
      </c>
      <c r="G866" s="6" t="str">
        <f>VLOOKUP(B:B, _holidays!A:C, 2, FALSE)</f>
        <v>Y</v>
      </c>
      <c r="H866" s="6" t="str">
        <f>VLOOKUP(B:B, _holidays!A:C, 3, FALSE)</f>
        <v>N</v>
      </c>
      <c r="I866" s="6">
        <v>6.4</v>
      </c>
      <c r="J866" s="6">
        <v>15.1</v>
      </c>
      <c r="K866" s="6">
        <v>7.7</v>
      </c>
      <c r="L866" s="6">
        <v>0</v>
      </c>
      <c r="M866" s="10">
        <v>107497.03</v>
      </c>
      <c r="N866" s="8">
        <v>126.9174946</v>
      </c>
      <c r="O866" s="8">
        <f t="shared" si="69"/>
        <v>13643253.724541038</v>
      </c>
    </row>
    <row r="867" spans="2:15" x14ac:dyDescent="0.3">
      <c r="B867" s="30">
        <v>42870</v>
      </c>
      <c r="C867" s="6" t="str">
        <f t="shared" si="65"/>
        <v>Monday</v>
      </c>
      <c r="D867" s="6" t="str">
        <f t="shared" si="66"/>
        <v>May</v>
      </c>
      <c r="E867" s="6" t="str">
        <f t="shared" si="67"/>
        <v>2017</v>
      </c>
      <c r="F867" s="6">
        <f t="shared" si="68"/>
        <v>20</v>
      </c>
      <c r="G867" s="6" t="str">
        <f>VLOOKUP(B:B, _holidays!A:C, 2, FALSE)</f>
        <v>Y</v>
      </c>
      <c r="H867" s="6" t="str">
        <f>VLOOKUP(B:B, _holidays!A:C, 3, FALSE)</f>
        <v>N</v>
      </c>
      <c r="I867" s="6">
        <v>6.3</v>
      </c>
      <c r="J867" s="6">
        <v>16.899999999999999</v>
      </c>
      <c r="K867" s="6">
        <v>8.1999999999999993</v>
      </c>
      <c r="L867" s="6">
        <v>0</v>
      </c>
      <c r="M867" s="10">
        <v>125871.91499999999</v>
      </c>
      <c r="N867" s="8">
        <v>134.64203240000001</v>
      </c>
      <c r="O867" s="8">
        <f t="shared" si="69"/>
        <v>16947650.457680047</v>
      </c>
    </row>
    <row r="868" spans="2:15" x14ac:dyDescent="0.3">
      <c r="B868" s="30">
        <v>42871</v>
      </c>
      <c r="C868" s="6" t="str">
        <f t="shared" si="65"/>
        <v>Tuesday</v>
      </c>
      <c r="D868" s="6" t="str">
        <f t="shared" si="66"/>
        <v>May</v>
      </c>
      <c r="E868" s="6" t="str">
        <f t="shared" si="67"/>
        <v>2017</v>
      </c>
      <c r="F868" s="6">
        <f t="shared" si="68"/>
        <v>20</v>
      </c>
      <c r="G868" s="6" t="str">
        <f>VLOOKUP(B:B, _holidays!A:C, 2, FALSE)</f>
        <v>Y</v>
      </c>
      <c r="H868" s="6" t="str">
        <f>VLOOKUP(B:B, _holidays!A:C, 3, FALSE)</f>
        <v>N</v>
      </c>
      <c r="I868" s="6">
        <v>5.6</v>
      </c>
      <c r="J868" s="6">
        <v>18.2</v>
      </c>
      <c r="K868" s="6">
        <v>9</v>
      </c>
      <c r="L868" s="6">
        <v>0</v>
      </c>
      <c r="M868" s="10">
        <v>127820.715</v>
      </c>
      <c r="N868" s="8">
        <v>128.3149076</v>
      </c>
      <c r="O868" s="8">
        <f t="shared" si="69"/>
        <v>16401303.234590933</v>
      </c>
    </row>
    <row r="869" spans="2:15" x14ac:dyDescent="0.3">
      <c r="B869" s="30">
        <v>42872</v>
      </c>
      <c r="C869" s="6" t="str">
        <f t="shared" si="65"/>
        <v>Wednesday</v>
      </c>
      <c r="D869" s="6" t="str">
        <f t="shared" si="66"/>
        <v>May</v>
      </c>
      <c r="E869" s="6" t="str">
        <f t="shared" si="67"/>
        <v>2017</v>
      </c>
      <c r="F869" s="6">
        <f t="shared" si="68"/>
        <v>20</v>
      </c>
      <c r="G869" s="6" t="str">
        <f>VLOOKUP(B:B, _holidays!A:C, 2, FALSE)</f>
        <v>Y</v>
      </c>
      <c r="H869" s="6" t="str">
        <f>VLOOKUP(B:B, _holidays!A:C, 3, FALSE)</f>
        <v>N</v>
      </c>
      <c r="I869" s="6">
        <v>7.6</v>
      </c>
      <c r="J869" s="6">
        <v>17</v>
      </c>
      <c r="K869" s="6">
        <v>3.8</v>
      </c>
      <c r="L869" s="6">
        <v>0</v>
      </c>
      <c r="M869" s="10">
        <v>125072.675</v>
      </c>
      <c r="N869" s="8">
        <v>123.8345994</v>
      </c>
      <c r="O869" s="8">
        <f t="shared" si="69"/>
        <v>15488324.604511395</v>
      </c>
    </row>
    <row r="870" spans="2:15" x14ac:dyDescent="0.3">
      <c r="B870" s="30">
        <v>42873</v>
      </c>
      <c r="C870" s="6" t="str">
        <f t="shared" si="65"/>
        <v>Thursday</v>
      </c>
      <c r="D870" s="6" t="str">
        <f t="shared" si="66"/>
        <v>May</v>
      </c>
      <c r="E870" s="6" t="str">
        <f t="shared" si="67"/>
        <v>2017</v>
      </c>
      <c r="F870" s="6">
        <f t="shared" si="68"/>
        <v>20</v>
      </c>
      <c r="G870" s="6" t="str">
        <f>VLOOKUP(B:B, _holidays!A:C, 2, FALSE)</f>
        <v>Y</v>
      </c>
      <c r="H870" s="6" t="str">
        <f>VLOOKUP(B:B, _holidays!A:C, 3, FALSE)</f>
        <v>N</v>
      </c>
      <c r="I870" s="6">
        <v>10.7</v>
      </c>
      <c r="J870" s="6">
        <v>20.2</v>
      </c>
      <c r="K870" s="6">
        <v>9.8000000000000007</v>
      </c>
      <c r="L870" s="6">
        <v>0.8</v>
      </c>
      <c r="M870" s="10">
        <v>122910.48</v>
      </c>
      <c r="N870" s="8">
        <v>107.8423351</v>
      </c>
      <c r="O870" s="8">
        <f t="shared" si="69"/>
        <v>13254953.171461847</v>
      </c>
    </row>
    <row r="871" spans="2:15" x14ac:dyDescent="0.3">
      <c r="B871" s="30">
        <v>42874</v>
      </c>
      <c r="C871" s="6" t="str">
        <f t="shared" si="65"/>
        <v>Friday</v>
      </c>
      <c r="D871" s="6" t="str">
        <f t="shared" si="66"/>
        <v>May</v>
      </c>
      <c r="E871" s="6" t="str">
        <f t="shared" si="67"/>
        <v>2017</v>
      </c>
      <c r="F871" s="6">
        <f t="shared" si="68"/>
        <v>20</v>
      </c>
      <c r="G871" s="6" t="str">
        <f>VLOOKUP(B:B, _holidays!A:C, 2, FALSE)</f>
        <v>Y</v>
      </c>
      <c r="H871" s="6" t="str">
        <f>VLOOKUP(B:B, _holidays!A:C, 3, FALSE)</f>
        <v>N</v>
      </c>
      <c r="I871" s="6">
        <v>10.199999999999999</v>
      </c>
      <c r="J871" s="6">
        <v>17.8</v>
      </c>
      <c r="K871" s="6">
        <v>2.5</v>
      </c>
      <c r="L871" s="6">
        <v>0</v>
      </c>
      <c r="M871" s="10">
        <v>123351.45</v>
      </c>
      <c r="N871" s="8">
        <v>96.440249769999994</v>
      </c>
      <c r="O871" s="8">
        <f t="shared" si="69"/>
        <v>11896044.647491666</v>
      </c>
    </row>
    <row r="872" spans="2:15" x14ac:dyDescent="0.3">
      <c r="B872" s="30">
        <v>42875</v>
      </c>
      <c r="C872" s="6" t="str">
        <f t="shared" si="65"/>
        <v>Saturday</v>
      </c>
      <c r="D872" s="6" t="str">
        <f t="shared" si="66"/>
        <v>May</v>
      </c>
      <c r="E872" s="6" t="str">
        <f t="shared" si="67"/>
        <v>2017</v>
      </c>
      <c r="F872" s="6">
        <f t="shared" si="68"/>
        <v>20</v>
      </c>
      <c r="G872" s="6" t="str">
        <f>VLOOKUP(B:B, _holidays!A:C, 2, FALSE)</f>
        <v>Y</v>
      </c>
      <c r="H872" s="6" t="str">
        <f>VLOOKUP(B:B, _holidays!A:C, 3, FALSE)</f>
        <v>N</v>
      </c>
      <c r="I872" s="6">
        <v>10.199999999999999</v>
      </c>
      <c r="J872" s="6">
        <v>19.3</v>
      </c>
      <c r="K872" s="6">
        <v>9.8000000000000007</v>
      </c>
      <c r="L872" s="6">
        <v>0</v>
      </c>
      <c r="M872" s="10">
        <v>109111.61500000001</v>
      </c>
      <c r="N872" s="8">
        <v>88.135879099999997</v>
      </c>
      <c r="O872" s="8">
        <f t="shared" si="69"/>
        <v>9616648.1080457475</v>
      </c>
    </row>
    <row r="873" spans="2:15" x14ac:dyDescent="0.3">
      <c r="B873" s="30">
        <v>42876</v>
      </c>
      <c r="C873" s="6" t="str">
        <f t="shared" si="65"/>
        <v>Sunday</v>
      </c>
      <c r="D873" s="6" t="str">
        <f t="shared" si="66"/>
        <v>May</v>
      </c>
      <c r="E873" s="6" t="str">
        <f t="shared" si="67"/>
        <v>2017</v>
      </c>
      <c r="F873" s="6">
        <f t="shared" si="68"/>
        <v>21</v>
      </c>
      <c r="G873" s="6" t="str">
        <f>VLOOKUP(B:B, _holidays!A:C, 2, FALSE)</f>
        <v>Y</v>
      </c>
      <c r="H873" s="6" t="str">
        <f>VLOOKUP(B:B, _holidays!A:C, 3, FALSE)</f>
        <v>N</v>
      </c>
      <c r="I873" s="6">
        <v>10.8</v>
      </c>
      <c r="J873" s="6">
        <v>18.7</v>
      </c>
      <c r="K873" s="6">
        <v>6.8</v>
      </c>
      <c r="L873" s="6">
        <v>0</v>
      </c>
      <c r="M873" s="10">
        <v>105912.16</v>
      </c>
      <c r="N873" s="8">
        <v>76.782179819999996</v>
      </c>
      <c r="O873" s="8">
        <f t="shared" si="69"/>
        <v>8132166.5142446114</v>
      </c>
    </row>
    <row r="874" spans="2:15" x14ac:dyDescent="0.3">
      <c r="B874" s="30">
        <v>42877</v>
      </c>
      <c r="C874" s="6" t="str">
        <f t="shared" si="65"/>
        <v>Monday</v>
      </c>
      <c r="D874" s="6" t="str">
        <f t="shared" si="66"/>
        <v>May</v>
      </c>
      <c r="E874" s="6" t="str">
        <f t="shared" si="67"/>
        <v>2017</v>
      </c>
      <c r="F874" s="6">
        <f t="shared" si="68"/>
        <v>21</v>
      </c>
      <c r="G874" s="6" t="str">
        <f>VLOOKUP(B:B, _holidays!A:C, 2, FALSE)</f>
        <v>Y</v>
      </c>
      <c r="H874" s="6" t="str">
        <f>VLOOKUP(B:B, _holidays!A:C, 3, FALSE)</f>
        <v>N</v>
      </c>
      <c r="I874" s="6">
        <v>10.4</v>
      </c>
      <c r="J874" s="6">
        <v>20.3</v>
      </c>
      <c r="K874" s="6">
        <v>10.1</v>
      </c>
      <c r="L874" s="6">
        <v>0</v>
      </c>
      <c r="M874" s="10">
        <v>113551.03999999999</v>
      </c>
      <c r="N874" s="8">
        <v>72.931488029999997</v>
      </c>
      <c r="O874" s="8">
        <f t="shared" si="69"/>
        <v>8281446.3145540506</v>
      </c>
    </row>
    <row r="875" spans="2:15" x14ac:dyDescent="0.3">
      <c r="B875" s="30">
        <v>42878</v>
      </c>
      <c r="C875" s="6" t="str">
        <f t="shared" si="65"/>
        <v>Tuesday</v>
      </c>
      <c r="D875" s="6" t="str">
        <f t="shared" si="66"/>
        <v>May</v>
      </c>
      <c r="E875" s="6" t="str">
        <f t="shared" si="67"/>
        <v>2017</v>
      </c>
      <c r="F875" s="6">
        <f t="shared" si="68"/>
        <v>21</v>
      </c>
      <c r="G875" s="6" t="str">
        <f>VLOOKUP(B:B, _holidays!A:C, 2, FALSE)</f>
        <v>Y</v>
      </c>
      <c r="H875" s="6" t="str">
        <f>VLOOKUP(B:B, _holidays!A:C, 3, FALSE)</f>
        <v>N</v>
      </c>
      <c r="I875" s="6">
        <v>12.8</v>
      </c>
      <c r="J875" s="6">
        <v>19.3</v>
      </c>
      <c r="K875" s="6">
        <v>7.4</v>
      </c>
      <c r="L875" s="6">
        <v>0</v>
      </c>
      <c r="M875" s="10">
        <v>119127.205</v>
      </c>
      <c r="N875" s="8">
        <v>96.837634640000005</v>
      </c>
      <c r="O875" s="8">
        <f t="shared" si="69"/>
        <v>11535996.753474383</v>
      </c>
    </row>
    <row r="876" spans="2:15" x14ac:dyDescent="0.3">
      <c r="B876" s="30">
        <v>42879</v>
      </c>
      <c r="C876" s="6" t="str">
        <f t="shared" si="65"/>
        <v>Wednesday</v>
      </c>
      <c r="D876" s="6" t="str">
        <f t="shared" si="66"/>
        <v>May</v>
      </c>
      <c r="E876" s="6" t="str">
        <f t="shared" si="67"/>
        <v>2017</v>
      </c>
      <c r="F876" s="6">
        <f t="shared" si="68"/>
        <v>21</v>
      </c>
      <c r="G876" s="6" t="str">
        <f>VLOOKUP(B:B, _holidays!A:C, 2, FALSE)</f>
        <v>Y</v>
      </c>
      <c r="H876" s="6" t="str">
        <f>VLOOKUP(B:B, _holidays!A:C, 3, FALSE)</f>
        <v>N</v>
      </c>
      <c r="I876" s="6">
        <v>11.7</v>
      </c>
      <c r="J876" s="6">
        <v>17.100000000000001</v>
      </c>
      <c r="K876" s="6">
        <v>8</v>
      </c>
      <c r="L876" s="6">
        <v>0</v>
      </c>
      <c r="M876" s="10">
        <v>121571.97</v>
      </c>
      <c r="N876" s="8">
        <v>103.2410383</v>
      </c>
      <c r="O876" s="8">
        <f t="shared" si="69"/>
        <v>12551216.410976451</v>
      </c>
    </row>
    <row r="877" spans="2:15" x14ac:dyDescent="0.3">
      <c r="B877" s="30">
        <v>42880</v>
      </c>
      <c r="C877" s="6" t="str">
        <f t="shared" si="65"/>
        <v>Thursday</v>
      </c>
      <c r="D877" s="6" t="str">
        <f t="shared" si="66"/>
        <v>May</v>
      </c>
      <c r="E877" s="6" t="str">
        <f t="shared" si="67"/>
        <v>2017</v>
      </c>
      <c r="F877" s="6">
        <f t="shared" si="68"/>
        <v>21</v>
      </c>
      <c r="G877" s="6" t="str">
        <f>VLOOKUP(B:B, _holidays!A:C, 2, FALSE)</f>
        <v>Y</v>
      </c>
      <c r="H877" s="6" t="str">
        <f>VLOOKUP(B:B, _holidays!A:C, 3, FALSE)</f>
        <v>N</v>
      </c>
      <c r="I877" s="6">
        <v>13.7</v>
      </c>
      <c r="J877" s="6">
        <v>18.5</v>
      </c>
      <c r="K877" s="6">
        <v>5.7</v>
      </c>
      <c r="L877" s="6">
        <v>0</v>
      </c>
      <c r="M877" s="10">
        <v>124010.03</v>
      </c>
      <c r="N877" s="8">
        <v>108.51901340000001</v>
      </c>
      <c r="O877" s="8">
        <f t="shared" si="69"/>
        <v>13457446.107304402</v>
      </c>
    </row>
    <row r="878" spans="2:15" x14ac:dyDescent="0.3">
      <c r="B878" s="30">
        <v>42881</v>
      </c>
      <c r="C878" s="6" t="str">
        <f t="shared" si="65"/>
        <v>Friday</v>
      </c>
      <c r="D878" s="6" t="str">
        <f t="shared" si="66"/>
        <v>May</v>
      </c>
      <c r="E878" s="6" t="str">
        <f t="shared" si="67"/>
        <v>2017</v>
      </c>
      <c r="F878" s="6">
        <f t="shared" si="68"/>
        <v>21</v>
      </c>
      <c r="G878" s="6" t="str">
        <f>VLOOKUP(B:B, _holidays!A:C, 2, FALSE)</f>
        <v>Y</v>
      </c>
      <c r="H878" s="6" t="str">
        <f>VLOOKUP(B:B, _holidays!A:C, 3, FALSE)</f>
        <v>N</v>
      </c>
      <c r="I878" s="6">
        <v>13.1</v>
      </c>
      <c r="J878" s="6">
        <v>18</v>
      </c>
      <c r="K878" s="6">
        <v>8.1999999999999993</v>
      </c>
      <c r="L878" s="6">
        <v>0</v>
      </c>
      <c r="M878" s="10">
        <v>123130.6</v>
      </c>
      <c r="N878" s="8">
        <v>94.696229970000005</v>
      </c>
      <c r="O878" s="8">
        <f t="shared" si="69"/>
        <v>11660003.613944083</v>
      </c>
    </row>
    <row r="879" spans="2:15" x14ac:dyDescent="0.3">
      <c r="B879" s="30">
        <v>42882</v>
      </c>
      <c r="C879" s="6" t="str">
        <f t="shared" si="65"/>
        <v>Saturday</v>
      </c>
      <c r="D879" s="6" t="str">
        <f t="shared" si="66"/>
        <v>May</v>
      </c>
      <c r="E879" s="6" t="str">
        <f t="shared" si="67"/>
        <v>2017</v>
      </c>
      <c r="F879" s="6">
        <f t="shared" si="68"/>
        <v>21</v>
      </c>
      <c r="G879" s="6" t="str">
        <f>VLOOKUP(B:B, _holidays!A:C, 2, FALSE)</f>
        <v>Y</v>
      </c>
      <c r="H879" s="6" t="str">
        <f>VLOOKUP(B:B, _holidays!A:C, 3, FALSE)</f>
        <v>N</v>
      </c>
      <c r="I879" s="6">
        <v>11.9</v>
      </c>
      <c r="J879" s="6">
        <v>17.8</v>
      </c>
      <c r="K879" s="6">
        <v>8.3000000000000007</v>
      </c>
      <c r="L879" s="6">
        <v>0</v>
      </c>
      <c r="M879" s="10">
        <v>104643.675</v>
      </c>
      <c r="N879" s="8">
        <v>60.860101950000001</v>
      </c>
      <c r="O879" s="8">
        <f t="shared" si="69"/>
        <v>6368624.7289226661</v>
      </c>
    </row>
    <row r="880" spans="2:15" x14ac:dyDescent="0.3">
      <c r="B880" s="30">
        <v>42883</v>
      </c>
      <c r="C880" s="6" t="str">
        <f t="shared" si="65"/>
        <v>Sunday</v>
      </c>
      <c r="D880" s="6" t="str">
        <f t="shared" si="66"/>
        <v>May</v>
      </c>
      <c r="E880" s="6" t="str">
        <f t="shared" si="67"/>
        <v>2017</v>
      </c>
      <c r="F880" s="6">
        <f t="shared" si="68"/>
        <v>22</v>
      </c>
      <c r="G880" s="6" t="str">
        <f>VLOOKUP(B:B, _holidays!A:C, 2, FALSE)</f>
        <v>Y</v>
      </c>
      <c r="H880" s="6" t="str">
        <f>VLOOKUP(B:B, _holidays!A:C, 3, FALSE)</f>
        <v>N</v>
      </c>
      <c r="I880" s="6">
        <v>10.199999999999999</v>
      </c>
      <c r="J880" s="6">
        <v>15.3</v>
      </c>
      <c r="K880" s="6">
        <v>7.6</v>
      </c>
      <c r="L880" s="6">
        <v>6.8</v>
      </c>
      <c r="M880" s="10">
        <v>110029.55</v>
      </c>
      <c r="N880" s="8">
        <v>72.341641420000002</v>
      </c>
      <c r="O880" s="8">
        <f t="shared" si="69"/>
        <v>7959718.2517039618</v>
      </c>
    </row>
    <row r="881" spans="2:15" x14ac:dyDescent="0.3">
      <c r="B881" s="30">
        <v>42884</v>
      </c>
      <c r="C881" s="6" t="str">
        <f t="shared" si="65"/>
        <v>Monday</v>
      </c>
      <c r="D881" s="6" t="str">
        <f t="shared" si="66"/>
        <v>May</v>
      </c>
      <c r="E881" s="6" t="str">
        <f t="shared" si="67"/>
        <v>2017</v>
      </c>
      <c r="F881" s="6">
        <f t="shared" si="68"/>
        <v>22</v>
      </c>
      <c r="G881" s="6" t="str">
        <f>VLOOKUP(B:B, _holidays!A:C, 2, FALSE)</f>
        <v>Y</v>
      </c>
      <c r="H881" s="6" t="str">
        <f>VLOOKUP(B:B, _holidays!A:C, 3, FALSE)</f>
        <v>N</v>
      </c>
      <c r="I881" s="6">
        <v>7.7</v>
      </c>
      <c r="J881" s="6">
        <v>14.8</v>
      </c>
      <c r="K881" s="6">
        <v>8</v>
      </c>
      <c r="L881" s="6">
        <v>1.4</v>
      </c>
      <c r="M881" s="10">
        <v>130516.1</v>
      </c>
      <c r="N881" s="8">
        <v>96.084781000000007</v>
      </c>
      <c r="O881" s="8">
        <f t="shared" si="69"/>
        <v>12540610.885474101</v>
      </c>
    </row>
    <row r="882" spans="2:15" x14ac:dyDescent="0.3">
      <c r="B882" s="30">
        <v>42885</v>
      </c>
      <c r="C882" s="6" t="str">
        <f t="shared" si="65"/>
        <v>Tuesday</v>
      </c>
      <c r="D882" s="6" t="str">
        <f t="shared" si="66"/>
        <v>May</v>
      </c>
      <c r="E882" s="6" t="str">
        <f t="shared" si="67"/>
        <v>2017</v>
      </c>
      <c r="F882" s="6">
        <f t="shared" si="68"/>
        <v>22</v>
      </c>
      <c r="G882" s="6" t="str">
        <f>VLOOKUP(B:B, _holidays!A:C, 2, FALSE)</f>
        <v>Y</v>
      </c>
      <c r="H882" s="6" t="str">
        <f>VLOOKUP(B:B, _holidays!A:C, 3, FALSE)</f>
        <v>N</v>
      </c>
      <c r="I882" s="6">
        <v>9.3000000000000007</v>
      </c>
      <c r="J882" s="6">
        <v>13.1</v>
      </c>
      <c r="K882" s="6">
        <v>6.9</v>
      </c>
      <c r="L882" s="6">
        <v>2.2000000000000002</v>
      </c>
      <c r="M882" s="10">
        <v>132762.38</v>
      </c>
      <c r="N882" s="8">
        <v>95.714474339999995</v>
      </c>
      <c r="O882" s="8">
        <f t="shared" si="69"/>
        <v>12707281.41382733</v>
      </c>
    </row>
    <row r="883" spans="2:15" x14ac:dyDescent="0.3">
      <c r="B883" s="30">
        <v>42886</v>
      </c>
      <c r="C883" s="6" t="str">
        <f t="shared" si="65"/>
        <v>Wednesday</v>
      </c>
      <c r="D883" s="6" t="str">
        <f t="shared" si="66"/>
        <v>May</v>
      </c>
      <c r="E883" s="6" t="str">
        <f t="shared" si="67"/>
        <v>2017</v>
      </c>
      <c r="F883" s="6">
        <f t="shared" si="68"/>
        <v>22</v>
      </c>
      <c r="G883" s="6" t="str">
        <f>VLOOKUP(B:B, _holidays!A:C, 2, FALSE)</f>
        <v>Y</v>
      </c>
      <c r="H883" s="6" t="str">
        <f>VLOOKUP(B:B, _holidays!A:C, 3, FALSE)</f>
        <v>N</v>
      </c>
      <c r="I883" s="6">
        <v>6.7</v>
      </c>
      <c r="J883" s="6">
        <v>13</v>
      </c>
      <c r="K883" s="6">
        <v>8.5</v>
      </c>
      <c r="L883" s="6">
        <v>5.4</v>
      </c>
      <c r="M883" s="10">
        <v>139030.79500000001</v>
      </c>
      <c r="N883" s="8">
        <v>120.64923159999999</v>
      </c>
      <c r="O883" s="8">
        <f t="shared" si="69"/>
        <v>16773958.585487122</v>
      </c>
    </row>
    <row r="884" spans="2:15" x14ac:dyDescent="0.3">
      <c r="B884" s="30">
        <v>42887</v>
      </c>
      <c r="C884" s="6" t="str">
        <f t="shared" si="65"/>
        <v>Thursday</v>
      </c>
      <c r="D884" s="6" t="str">
        <f t="shared" si="66"/>
        <v>June</v>
      </c>
      <c r="E884" s="6" t="str">
        <f t="shared" si="67"/>
        <v>2017</v>
      </c>
      <c r="F884" s="6">
        <f t="shared" si="68"/>
        <v>22</v>
      </c>
      <c r="G884" s="6" t="str">
        <f>VLOOKUP(B:B, _holidays!A:C, 2, FALSE)</f>
        <v>Y</v>
      </c>
      <c r="H884" s="6" t="str">
        <f>VLOOKUP(B:B, _holidays!A:C, 3, FALSE)</f>
        <v>N</v>
      </c>
      <c r="I884" s="6">
        <v>7.9</v>
      </c>
      <c r="J884" s="6">
        <v>13.9</v>
      </c>
      <c r="K884" s="6">
        <v>4.7</v>
      </c>
      <c r="L884" s="6">
        <v>0.4</v>
      </c>
      <c r="M884" s="10">
        <v>140202.73499999999</v>
      </c>
      <c r="N884" s="8">
        <v>113.3116143</v>
      </c>
      <c r="O884" s="8">
        <f t="shared" si="69"/>
        <v>15886598.232125109</v>
      </c>
    </row>
    <row r="885" spans="2:15" x14ac:dyDescent="0.3">
      <c r="B885" s="30">
        <v>42888</v>
      </c>
      <c r="C885" s="6" t="str">
        <f t="shared" si="65"/>
        <v>Friday</v>
      </c>
      <c r="D885" s="6" t="str">
        <f t="shared" si="66"/>
        <v>June</v>
      </c>
      <c r="E885" s="6" t="str">
        <f t="shared" si="67"/>
        <v>2017</v>
      </c>
      <c r="F885" s="6">
        <f t="shared" si="68"/>
        <v>22</v>
      </c>
      <c r="G885" s="6" t="str">
        <f>VLOOKUP(B:B, _holidays!A:C, 2, FALSE)</f>
        <v>Y</v>
      </c>
      <c r="H885" s="6" t="str">
        <f>VLOOKUP(B:B, _holidays!A:C, 3, FALSE)</f>
        <v>N</v>
      </c>
      <c r="I885" s="6">
        <v>8</v>
      </c>
      <c r="J885" s="6">
        <v>14.7</v>
      </c>
      <c r="K885" s="6">
        <v>7.3</v>
      </c>
      <c r="L885" s="6">
        <v>0</v>
      </c>
      <c r="M885" s="10">
        <v>136856.79999999999</v>
      </c>
      <c r="N885" s="8">
        <v>96.837747410000006</v>
      </c>
      <c r="O885" s="8">
        <f t="shared" si="69"/>
        <v>13252904.229740888</v>
      </c>
    </row>
    <row r="886" spans="2:15" x14ac:dyDescent="0.3">
      <c r="B886" s="30">
        <v>42889</v>
      </c>
      <c r="C886" s="6" t="str">
        <f t="shared" si="65"/>
        <v>Saturday</v>
      </c>
      <c r="D886" s="6" t="str">
        <f t="shared" si="66"/>
        <v>June</v>
      </c>
      <c r="E886" s="6" t="str">
        <f t="shared" si="67"/>
        <v>2017</v>
      </c>
      <c r="F886" s="6">
        <f t="shared" si="68"/>
        <v>22</v>
      </c>
      <c r="G886" s="6" t="str">
        <f>VLOOKUP(B:B, _holidays!A:C, 2, FALSE)</f>
        <v>Y</v>
      </c>
      <c r="H886" s="6" t="str">
        <f>VLOOKUP(B:B, _holidays!A:C, 3, FALSE)</f>
        <v>N</v>
      </c>
      <c r="I886" s="6">
        <v>9.9</v>
      </c>
      <c r="J886" s="6">
        <v>14.3</v>
      </c>
      <c r="K886" s="6">
        <v>8.3000000000000007</v>
      </c>
      <c r="L886" s="6">
        <v>0</v>
      </c>
      <c r="M886" s="10">
        <v>122161.405</v>
      </c>
      <c r="N886" s="8">
        <v>107.24572980000001</v>
      </c>
      <c r="O886" s="8">
        <f t="shared" si="69"/>
        <v>13101289.03261837</v>
      </c>
    </row>
    <row r="887" spans="2:15" x14ac:dyDescent="0.3">
      <c r="B887" s="30">
        <v>42890</v>
      </c>
      <c r="C887" s="6" t="str">
        <f t="shared" si="65"/>
        <v>Sunday</v>
      </c>
      <c r="D887" s="6" t="str">
        <f t="shared" si="66"/>
        <v>June</v>
      </c>
      <c r="E887" s="6" t="str">
        <f t="shared" si="67"/>
        <v>2017</v>
      </c>
      <c r="F887" s="6">
        <f t="shared" si="68"/>
        <v>23</v>
      </c>
      <c r="G887" s="6" t="str">
        <f>VLOOKUP(B:B, _holidays!A:C, 2, FALSE)</f>
        <v>Y</v>
      </c>
      <c r="H887" s="6" t="str">
        <f>VLOOKUP(B:B, _holidays!A:C, 3, FALSE)</f>
        <v>N</v>
      </c>
      <c r="I887" s="6">
        <v>4.4000000000000004</v>
      </c>
      <c r="J887" s="6">
        <v>15.8</v>
      </c>
      <c r="K887" s="6">
        <v>9.3000000000000007</v>
      </c>
      <c r="L887" s="6">
        <v>0</v>
      </c>
      <c r="M887" s="10">
        <v>118953.95</v>
      </c>
      <c r="N887" s="8">
        <v>109.7429759</v>
      </c>
      <c r="O887" s="8">
        <f t="shared" si="69"/>
        <v>13054360.468059806</v>
      </c>
    </row>
    <row r="888" spans="2:15" x14ac:dyDescent="0.3">
      <c r="B888" s="30">
        <v>42891</v>
      </c>
      <c r="C888" s="6" t="str">
        <f t="shared" si="65"/>
        <v>Monday</v>
      </c>
      <c r="D888" s="6" t="str">
        <f t="shared" si="66"/>
        <v>June</v>
      </c>
      <c r="E888" s="6" t="str">
        <f t="shared" si="67"/>
        <v>2017</v>
      </c>
      <c r="F888" s="6">
        <f t="shared" si="68"/>
        <v>23</v>
      </c>
      <c r="G888" s="6" t="str">
        <f>VLOOKUP(B:B, _holidays!A:C, 2, FALSE)</f>
        <v>Y</v>
      </c>
      <c r="H888" s="6" t="str">
        <f>VLOOKUP(B:B, _holidays!A:C, 3, FALSE)</f>
        <v>N</v>
      </c>
      <c r="I888" s="6">
        <v>5.6</v>
      </c>
      <c r="J888" s="6">
        <v>17.5</v>
      </c>
      <c r="K888" s="6">
        <v>5</v>
      </c>
      <c r="L888" s="6">
        <v>0</v>
      </c>
      <c r="M888" s="10">
        <v>132877.45000000001</v>
      </c>
      <c r="N888" s="8">
        <v>101.13227740000001</v>
      </c>
      <c r="O888" s="8">
        <f t="shared" si="69"/>
        <v>13438199.133604633</v>
      </c>
    </row>
    <row r="889" spans="2:15" x14ac:dyDescent="0.3">
      <c r="B889" s="30">
        <v>42892</v>
      </c>
      <c r="C889" s="6" t="str">
        <f t="shared" si="65"/>
        <v>Tuesday</v>
      </c>
      <c r="D889" s="6" t="str">
        <f t="shared" si="66"/>
        <v>June</v>
      </c>
      <c r="E889" s="6" t="str">
        <f t="shared" si="67"/>
        <v>2017</v>
      </c>
      <c r="F889" s="6">
        <f t="shared" si="68"/>
        <v>23</v>
      </c>
      <c r="G889" s="6" t="str">
        <f>VLOOKUP(B:B, _holidays!A:C, 2, FALSE)</f>
        <v>Y</v>
      </c>
      <c r="H889" s="6" t="str">
        <f>VLOOKUP(B:B, _holidays!A:C, 3, FALSE)</f>
        <v>N</v>
      </c>
      <c r="I889" s="6">
        <v>8.6999999999999993</v>
      </c>
      <c r="J889" s="6">
        <v>13.9</v>
      </c>
      <c r="K889" s="6">
        <v>6.3</v>
      </c>
      <c r="L889" s="6">
        <v>6.4</v>
      </c>
      <c r="M889" s="10">
        <v>133274.53</v>
      </c>
      <c r="N889" s="8">
        <v>97.892460380000003</v>
      </c>
      <c r="O889" s="8">
        <f t="shared" si="69"/>
        <v>13046571.647688122</v>
      </c>
    </row>
    <row r="890" spans="2:15" x14ac:dyDescent="0.3">
      <c r="B890" s="30">
        <v>42893</v>
      </c>
      <c r="C890" s="6" t="str">
        <f t="shared" si="65"/>
        <v>Wednesday</v>
      </c>
      <c r="D890" s="6" t="str">
        <f t="shared" si="66"/>
        <v>June</v>
      </c>
      <c r="E890" s="6" t="str">
        <f t="shared" si="67"/>
        <v>2017</v>
      </c>
      <c r="F890" s="6">
        <f t="shared" si="68"/>
        <v>23</v>
      </c>
      <c r="G890" s="6" t="str">
        <f>VLOOKUP(B:B, _holidays!A:C, 2, FALSE)</f>
        <v>Y</v>
      </c>
      <c r="H890" s="6" t="str">
        <f>VLOOKUP(B:B, _holidays!A:C, 3, FALSE)</f>
        <v>N</v>
      </c>
      <c r="I890" s="6">
        <v>5.9</v>
      </c>
      <c r="J890" s="6">
        <v>14.3</v>
      </c>
      <c r="K890" s="6">
        <v>9.1999999999999993</v>
      </c>
      <c r="L890" s="6">
        <v>0</v>
      </c>
      <c r="M890" s="10">
        <v>136116.12</v>
      </c>
      <c r="N890" s="8">
        <v>105.69616809999999</v>
      </c>
      <c r="O890" s="8">
        <f t="shared" si="69"/>
        <v>14386952.300639771</v>
      </c>
    </row>
    <row r="891" spans="2:15" x14ac:dyDescent="0.3">
      <c r="B891" s="30">
        <v>42894</v>
      </c>
      <c r="C891" s="6" t="str">
        <f t="shared" si="65"/>
        <v>Thursday</v>
      </c>
      <c r="D891" s="6" t="str">
        <f t="shared" si="66"/>
        <v>June</v>
      </c>
      <c r="E891" s="6" t="str">
        <f t="shared" si="67"/>
        <v>2017</v>
      </c>
      <c r="F891" s="6">
        <f t="shared" si="68"/>
        <v>23</v>
      </c>
      <c r="G891" s="6" t="str">
        <f>VLOOKUP(B:B, _holidays!A:C, 2, FALSE)</f>
        <v>Y</v>
      </c>
      <c r="H891" s="6" t="str">
        <f>VLOOKUP(B:B, _holidays!A:C, 3, FALSE)</f>
        <v>N</v>
      </c>
      <c r="I891" s="6">
        <v>3.6</v>
      </c>
      <c r="J891" s="6">
        <v>15</v>
      </c>
      <c r="K891" s="6">
        <v>7.2</v>
      </c>
      <c r="L891" s="6">
        <v>0</v>
      </c>
      <c r="M891" s="10">
        <v>139511.78</v>
      </c>
      <c r="N891" s="8">
        <v>110.1268719</v>
      </c>
      <c r="O891" s="8">
        <f t="shared" si="69"/>
        <v>15363995.924600981</v>
      </c>
    </row>
    <row r="892" spans="2:15" x14ac:dyDescent="0.3">
      <c r="B892" s="30">
        <v>42895</v>
      </c>
      <c r="C892" s="6" t="str">
        <f t="shared" si="65"/>
        <v>Friday</v>
      </c>
      <c r="D892" s="6" t="str">
        <f t="shared" si="66"/>
        <v>June</v>
      </c>
      <c r="E892" s="6" t="str">
        <f t="shared" si="67"/>
        <v>2017</v>
      </c>
      <c r="F892" s="6">
        <f t="shared" si="68"/>
        <v>23</v>
      </c>
      <c r="G892" s="6" t="str">
        <f>VLOOKUP(B:B, _holidays!A:C, 2, FALSE)</f>
        <v>Y</v>
      </c>
      <c r="H892" s="6" t="str">
        <f>VLOOKUP(B:B, _holidays!A:C, 3, FALSE)</f>
        <v>N</v>
      </c>
      <c r="I892" s="6">
        <v>6.6</v>
      </c>
      <c r="J892" s="6">
        <v>15</v>
      </c>
      <c r="K892" s="6">
        <v>7.8</v>
      </c>
      <c r="L892" s="6">
        <v>1.8</v>
      </c>
      <c r="M892" s="10">
        <v>130994.54</v>
      </c>
      <c r="N892" s="8">
        <v>99.977135680000004</v>
      </c>
      <c r="O892" s="8">
        <f t="shared" si="69"/>
        <v>13096458.898919187</v>
      </c>
    </row>
    <row r="893" spans="2:15" x14ac:dyDescent="0.3">
      <c r="B893" s="30">
        <v>42896</v>
      </c>
      <c r="C893" s="6" t="str">
        <f t="shared" si="65"/>
        <v>Saturday</v>
      </c>
      <c r="D893" s="6" t="str">
        <f t="shared" si="66"/>
        <v>June</v>
      </c>
      <c r="E893" s="6" t="str">
        <f t="shared" si="67"/>
        <v>2017</v>
      </c>
      <c r="F893" s="6">
        <f t="shared" si="68"/>
        <v>23</v>
      </c>
      <c r="G893" s="6" t="str">
        <f>VLOOKUP(B:B, _holidays!A:C, 2, FALSE)</f>
        <v>Y</v>
      </c>
      <c r="H893" s="6" t="str">
        <f>VLOOKUP(B:B, _holidays!A:C, 3, FALSE)</f>
        <v>N</v>
      </c>
      <c r="I893" s="6">
        <v>7</v>
      </c>
      <c r="J893" s="6">
        <v>15.8</v>
      </c>
      <c r="K893" s="6">
        <v>8.9</v>
      </c>
      <c r="L893" s="6">
        <v>0</v>
      </c>
      <c r="M893" s="10">
        <v>120698.91499999999</v>
      </c>
      <c r="N893" s="8">
        <v>97.622124130000003</v>
      </c>
      <c r="O893" s="8">
        <f t="shared" si="69"/>
        <v>11782884.462486319</v>
      </c>
    </row>
    <row r="894" spans="2:15" x14ac:dyDescent="0.3">
      <c r="B894" s="30">
        <v>42897</v>
      </c>
      <c r="C894" s="6" t="str">
        <f t="shared" si="65"/>
        <v>Sunday</v>
      </c>
      <c r="D894" s="6" t="str">
        <f t="shared" si="66"/>
        <v>June</v>
      </c>
      <c r="E894" s="6" t="str">
        <f t="shared" si="67"/>
        <v>2017</v>
      </c>
      <c r="F894" s="6">
        <f t="shared" si="68"/>
        <v>24</v>
      </c>
      <c r="G894" s="6" t="str">
        <f>VLOOKUP(B:B, _holidays!A:C, 2, FALSE)</f>
        <v>Y</v>
      </c>
      <c r="H894" s="6" t="str">
        <f>VLOOKUP(B:B, _holidays!A:C, 3, FALSE)</f>
        <v>N</v>
      </c>
      <c r="I894" s="6">
        <v>3.4</v>
      </c>
      <c r="J894" s="6">
        <v>15.5</v>
      </c>
      <c r="K894" s="6">
        <v>8.6</v>
      </c>
      <c r="L894" s="6">
        <v>0.2</v>
      </c>
      <c r="M894" s="10">
        <v>113374.465</v>
      </c>
      <c r="N894" s="8">
        <v>87.883388569999994</v>
      </c>
      <c r="O894" s="8">
        <f t="shared" si="69"/>
        <v>9963732.1615108643</v>
      </c>
    </row>
    <row r="895" spans="2:15" x14ac:dyDescent="0.3">
      <c r="B895" s="30">
        <v>42898</v>
      </c>
      <c r="C895" s="6" t="str">
        <f t="shared" si="65"/>
        <v>Monday</v>
      </c>
      <c r="D895" s="6" t="str">
        <f t="shared" si="66"/>
        <v>June</v>
      </c>
      <c r="E895" s="6" t="str">
        <f t="shared" si="67"/>
        <v>2017</v>
      </c>
      <c r="F895" s="6">
        <f t="shared" si="68"/>
        <v>24</v>
      </c>
      <c r="G895" s="6" t="str">
        <f>VLOOKUP(B:B, _holidays!A:C, 2, FALSE)</f>
        <v>Y</v>
      </c>
      <c r="H895" s="6" t="str">
        <f>VLOOKUP(B:B, _holidays!A:C, 3, FALSE)</f>
        <v>Y</v>
      </c>
      <c r="I895" s="6">
        <v>6</v>
      </c>
      <c r="J895" s="6">
        <v>15.9</v>
      </c>
      <c r="K895" s="6">
        <v>5.0999999999999996</v>
      </c>
      <c r="L895" s="6">
        <v>0</v>
      </c>
      <c r="M895" s="10">
        <v>117691.685</v>
      </c>
      <c r="N895" s="8">
        <v>101.70609880000001</v>
      </c>
      <c r="O895" s="8">
        <f t="shared" si="69"/>
        <v>11969962.142548479</v>
      </c>
    </row>
    <row r="896" spans="2:15" x14ac:dyDescent="0.3">
      <c r="B896" s="30">
        <v>42899</v>
      </c>
      <c r="C896" s="6" t="str">
        <f t="shared" si="65"/>
        <v>Tuesday</v>
      </c>
      <c r="D896" s="6" t="str">
        <f t="shared" si="66"/>
        <v>June</v>
      </c>
      <c r="E896" s="6" t="str">
        <f t="shared" si="67"/>
        <v>2017</v>
      </c>
      <c r="F896" s="6">
        <f t="shared" si="68"/>
        <v>24</v>
      </c>
      <c r="G896" s="6" t="str">
        <f>VLOOKUP(B:B, _holidays!A:C, 2, FALSE)</f>
        <v>Y</v>
      </c>
      <c r="H896" s="6" t="str">
        <f>VLOOKUP(B:B, _holidays!A:C, 3, FALSE)</f>
        <v>N</v>
      </c>
      <c r="I896" s="6">
        <v>8.8000000000000007</v>
      </c>
      <c r="J896" s="6">
        <v>15.1</v>
      </c>
      <c r="K896" s="6">
        <v>6.6</v>
      </c>
      <c r="L896" s="6">
        <v>0</v>
      </c>
      <c r="M896" s="10">
        <v>135184.95000000001</v>
      </c>
      <c r="N896" s="8">
        <v>109.9512443</v>
      </c>
      <c r="O896" s="8">
        <f t="shared" si="69"/>
        <v>14863753.463133287</v>
      </c>
    </row>
    <row r="897" spans="2:15" x14ac:dyDescent="0.3">
      <c r="B897" s="30">
        <v>42900</v>
      </c>
      <c r="C897" s="6" t="str">
        <f t="shared" si="65"/>
        <v>Wednesday</v>
      </c>
      <c r="D897" s="6" t="str">
        <f t="shared" si="66"/>
        <v>June</v>
      </c>
      <c r="E897" s="6" t="str">
        <f t="shared" si="67"/>
        <v>2017</v>
      </c>
      <c r="F897" s="6">
        <f t="shared" si="68"/>
        <v>24</v>
      </c>
      <c r="G897" s="6" t="str">
        <f>VLOOKUP(B:B, _holidays!A:C, 2, FALSE)</f>
        <v>Y</v>
      </c>
      <c r="H897" s="6" t="str">
        <f>VLOOKUP(B:B, _holidays!A:C, 3, FALSE)</f>
        <v>N</v>
      </c>
      <c r="I897" s="6">
        <v>4</v>
      </c>
      <c r="J897" s="6">
        <v>17.399999999999999</v>
      </c>
      <c r="K897" s="6">
        <v>8.9</v>
      </c>
      <c r="L897" s="6">
        <v>0</v>
      </c>
      <c r="M897" s="10">
        <v>136253.42000000001</v>
      </c>
      <c r="N897" s="8">
        <v>93.589782150000005</v>
      </c>
      <c r="O897" s="8">
        <f t="shared" si="69"/>
        <v>12751927.894992454</v>
      </c>
    </row>
    <row r="898" spans="2:15" x14ac:dyDescent="0.3">
      <c r="B898" s="30">
        <v>42901</v>
      </c>
      <c r="C898" s="6" t="str">
        <f t="shared" ref="C898:C961" si="70">TEXT(B898,"dddd")</f>
        <v>Thursday</v>
      </c>
      <c r="D898" s="6" t="str">
        <f t="shared" ref="D898:D961" si="71">TEXT(B898,"mmmm")</f>
        <v>June</v>
      </c>
      <c r="E898" s="6" t="str">
        <f t="shared" ref="E898:E961" si="72">TEXT(B898,"yyyy")</f>
        <v>2017</v>
      </c>
      <c r="F898" s="6">
        <f t="shared" ref="F898:F961" si="73">WEEKNUM(B898,1)</f>
        <v>24</v>
      </c>
      <c r="G898" s="6" t="str">
        <f>VLOOKUP(B:B, _holidays!A:C, 2, FALSE)</f>
        <v>Y</v>
      </c>
      <c r="H898" s="6" t="str">
        <f>VLOOKUP(B:B, _holidays!A:C, 3, FALSE)</f>
        <v>N</v>
      </c>
      <c r="I898" s="6">
        <v>7.7</v>
      </c>
      <c r="J898" s="6">
        <v>19</v>
      </c>
      <c r="K898" s="6">
        <v>7.4</v>
      </c>
      <c r="L898" s="6">
        <v>0</v>
      </c>
      <c r="M898" s="10">
        <v>135303.255</v>
      </c>
      <c r="N898" s="8">
        <v>102.837272</v>
      </c>
      <c r="O898" s="8">
        <f t="shared" ref="O898:O961" si="74">M898*N898</f>
        <v>13914217.636920361</v>
      </c>
    </row>
    <row r="899" spans="2:15" x14ac:dyDescent="0.3">
      <c r="B899" s="30">
        <v>42902</v>
      </c>
      <c r="C899" s="6" t="str">
        <f t="shared" si="70"/>
        <v>Friday</v>
      </c>
      <c r="D899" s="6" t="str">
        <f t="shared" si="71"/>
        <v>June</v>
      </c>
      <c r="E899" s="6" t="str">
        <f t="shared" si="72"/>
        <v>2017</v>
      </c>
      <c r="F899" s="6">
        <f t="shared" si="73"/>
        <v>24</v>
      </c>
      <c r="G899" s="6" t="str">
        <f>VLOOKUP(B:B, _holidays!A:C, 2, FALSE)</f>
        <v>Y</v>
      </c>
      <c r="H899" s="6" t="str">
        <f>VLOOKUP(B:B, _holidays!A:C, 3, FALSE)</f>
        <v>N</v>
      </c>
      <c r="I899" s="6">
        <v>6.6</v>
      </c>
      <c r="J899" s="6">
        <v>17.100000000000001</v>
      </c>
      <c r="K899" s="6">
        <v>8.9</v>
      </c>
      <c r="L899" s="6">
        <v>0</v>
      </c>
      <c r="M899" s="10">
        <v>135269.63500000001</v>
      </c>
      <c r="N899" s="8">
        <v>107.362224</v>
      </c>
      <c r="O899" s="8">
        <f t="shared" si="74"/>
        <v>14522848.853268242</v>
      </c>
    </row>
    <row r="900" spans="2:15" x14ac:dyDescent="0.3">
      <c r="B900" s="30">
        <v>42903</v>
      </c>
      <c r="C900" s="6" t="str">
        <f t="shared" si="70"/>
        <v>Saturday</v>
      </c>
      <c r="D900" s="6" t="str">
        <f t="shared" si="71"/>
        <v>June</v>
      </c>
      <c r="E900" s="6" t="str">
        <f t="shared" si="72"/>
        <v>2017</v>
      </c>
      <c r="F900" s="6">
        <f t="shared" si="73"/>
        <v>24</v>
      </c>
      <c r="G900" s="6" t="str">
        <f>VLOOKUP(B:B, _holidays!A:C, 2, FALSE)</f>
        <v>Y</v>
      </c>
      <c r="H900" s="6" t="str">
        <f>VLOOKUP(B:B, _holidays!A:C, 3, FALSE)</f>
        <v>N</v>
      </c>
      <c r="I900" s="6">
        <v>4.2</v>
      </c>
      <c r="J900" s="6">
        <v>15.5</v>
      </c>
      <c r="K900" s="6">
        <v>9.1999999999999993</v>
      </c>
      <c r="L900" s="6">
        <v>0</v>
      </c>
      <c r="M900" s="10">
        <v>121178.68</v>
      </c>
      <c r="N900" s="8">
        <v>104.2875868</v>
      </c>
      <c r="O900" s="8">
        <f t="shared" si="74"/>
        <v>12637432.108809423</v>
      </c>
    </row>
    <row r="901" spans="2:15" x14ac:dyDescent="0.3">
      <c r="B901" s="30">
        <v>42904</v>
      </c>
      <c r="C901" s="6" t="str">
        <f t="shared" si="70"/>
        <v>Sunday</v>
      </c>
      <c r="D901" s="6" t="str">
        <f t="shared" si="71"/>
        <v>June</v>
      </c>
      <c r="E901" s="6" t="str">
        <f t="shared" si="72"/>
        <v>2017</v>
      </c>
      <c r="F901" s="6">
        <f t="shared" si="73"/>
        <v>25</v>
      </c>
      <c r="G901" s="6" t="str">
        <f>VLOOKUP(B:B, _holidays!A:C, 2, FALSE)</f>
        <v>Y</v>
      </c>
      <c r="H901" s="6" t="str">
        <f>VLOOKUP(B:B, _holidays!A:C, 3, FALSE)</f>
        <v>N</v>
      </c>
      <c r="I901" s="6">
        <v>5.4</v>
      </c>
      <c r="J901" s="6">
        <v>16.3</v>
      </c>
      <c r="K901" s="6">
        <v>7.9</v>
      </c>
      <c r="L901" s="6">
        <v>0</v>
      </c>
      <c r="M901" s="10">
        <v>116112.74</v>
      </c>
      <c r="N901" s="8">
        <v>93.616927630000006</v>
      </c>
      <c r="O901" s="8">
        <f t="shared" si="74"/>
        <v>10870117.977501007</v>
      </c>
    </row>
    <row r="902" spans="2:15" x14ac:dyDescent="0.3">
      <c r="B902" s="30">
        <v>42905</v>
      </c>
      <c r="C902" s="6" t="str">
        <f t="shared" si="70"/>
        <v>Monday</v>
      </c>
      <c r="D902" s="6" t="str">
        <f t="shared" si="71"/>
        <v>June</v>
      </c>
      <c r="E902" s="6" t="str">
        <f t="shared" si="72"/>
        <v>2017</v>
      </c>
      <c r="F902" s="6">
        <f t="shared" si="73"/>
        <v>25</v>
      </c>
      <c r="G902" s="6" t="str">
        <f>VLOOKUP(B:B, _holidays!A:C, 2, FALSE)</f>
        <v>Y</v>
      </c>
      <c r="H902" s="6" t="str">
        <f>VLOOKUP(B:B, _holidays!A:C, 3, FALSE)</f>
        <v>N</v>
      </c>
      <c r="I902" s="6">
        <v>7.1</v>
      </c>
      <c r="J902" s="6">
        <v>16.100000000000001</v>
      </c>
      <c r="K902" s="6">
        <v>6</v>
      </c>
      <c r="L902" s="6">
        <v>0</v>
      </c>
      <c r="M902" s="10">
        <v>134925.74</v>
      </c>
      <c r="N902" s="8">
        <v>95.96949334</v>
      </c>
      <c r="O902" s="8">
        <f t="shared" si="74"/>
        <v>12948754.906324571</v>
      </c>
    </row>
    <row r="903" spans="2:15" x14ac:dyDescent="0.3">
      <c r="B903" s="30">
        <v>42906</v>
      </c>
      <c r="C903" s="6" t="str">
        <f t="shared" si="70"/>
        <v>Tuesday</v>
      </c>
      <c r="D903" s="6" t="str">
        <f t="shared" si="71"/>
        <v>June</v>
      </c>
      <c r="E903" s="6" t="str">
        <f t="shared" si="72"/>
        <v>2017</v>
      </c>
      <c r="F903" s="6">
        <f t="shared" si="73"/>
        <v>25</v>
      </c>
      <c r="G903" s="6" t="str">
        <f>VLOOKUP(B:B, _holidays!A:C, 2, FALSE)</f>
        <v>Y</v>
      </c>
      <c r="H903" s="6" t="str">
        <f>VLOOKUP(B:B, _holidays!A:C, 3, FALSE)</f>
        <v>N</v>
      </c>
      <c r="I903" s="6">
        <v>6.4</v>
      </c>
      <c r="J903" s="6">
        <v>15.8</v>
      </c>
      <c r="K903" s="6">
        <v>9.1999999999999993</v>
      </c>
      <c r="L903" s="6">
        <v>0</v>
      </c>
      <c r="M903" s="10">
        <v>131996.97</v>
      </c>
      <c r="N903" s="8">
        <v>85.797832029999995</v>
      </c>
      <c r="O903" s="8">
        <f t="shared" si="74"/>
        <v>11325053.860528948</v>
      </c>
    </row>
    <row r="904" spans="2:15" x14ac:dyDescent="0.3">
      <c r="B904" s="30">
        <v>42907</v>
      </c>
      <c r="C904" s="6" t="str">
        <f t="shared" si="70"/>
        <v>Wednesday</v>
      </c>
      <c r="D904" s="6" t="str">
        <f t="shared" si="71"/>
        <v>June</v>
      </c>
      <c r="E904" s="6" t="str">
        <f t="shared" si="72"/>
        <v>2017</v>
      </c>
      <c r="F904" s="6">
        <f t="shared" si="73"/>
        <v>25</v>
      </c>
      <c r="G904" s="6" t="str">
        <f>VLOOKUP(B:B, _holidays!A:C, 2, FALSE)</f>
        <v>Y</v>
      </c>
      <c r="H904" s="6" t="str">
        <f>VLOOKUP(B:B, _holidays!A:C, 3, FALSE)</f>
        <v>N</v>
      </c>
      <c r="I904" s="6">
        <v>7.8</v>
      </c>
      <c r="J904" s="6">
        <v>13.5</v>
      </c>
      <c r="K904" s="6">
        <v>5</v>
      </c>
      <c r="L904" s="6">
        <v>0.6</v>
      </c>
      <c r="M904" s="10">
        <v>139814.29999999999</v>
      </c>
      <c r="N904" s="8">
        <v>106.9667247</v>
      </c>
      <c r="O904" s="8">
        <f t="shared" si="74"/>
        <v>14955477.737223208</v>
      </c>
    </row>
    <row r="905" spans="2:15" x14ac:dyDescent="0.3">
      <c r="B905" s="30">
        <v>42908</v>
      </c>
      <c r="C905" s="6" t="str">
        <f t="shared" si="70"/>
        <v>Thursday</v>
      </c>
      <c r="D905" s="6" t="str">
        <f t="shared" si="71"/>
        <v>June</v>
      </c>
      <c r="E905" s="6" t="str">
        <f t="shared" si="72"/>
        <v>2017</v>
      </c>
      <c r="F905" s="6">
        <f t="shared" si="73"/>
        <v>25</v>
      </c>
      <c r="G905" s="6" t="str">
        <f>VLOOKUP(B:B, _holidays!A:C, 2, FALSE)</f>
        <v>Y</v>
      </c>
      <c r="H905" s="6" t="str">
        <f>VLOOKUP(B:B, _holidays!A:C, 3, FALSE)</f>
        <v>N</v>
      </c>
      <c r="I905" s="6">
        <v>6.7</v>
      </c>
      <c r="J905" s="6">
        <v>14.1</v>
      </c>
      <c r="K905" s="6">
        <v>6.7</v>
      </c>
      <c r="L905" s="6">
        <v>0.2</v>
      </c>
      <c r="M905" s="10">
        <v>140348.57</v>
      </c>
      <c r="N905" s="8">
        <v>94.858967509999999</v>
      </c>
      <c r="O905" s="8">
        <f t="shared" si="74"/>
        <v>13313320.441704961</v>
      </c>
    </row>
    <row r="906" spans="2:15" x14ac:dyDescent="0.3">
      <c r="B906" s="30">
        <v>42909</v>
      </c>
      <c r="C906" s="6" t="str">
        <f t="shared" si="70"/>
        <v>Friday</v>
      </c>
      <c r="D906" s="6" t="str">
        <f t="shared" si="71"/>
        <v>June</v>
      </c>
      <c r="E906" s="6" t="str">
        <f t="shared" si="72"/>
        <v>2017</v>
      </c>
      <c r="F906" s="6">
        <f t="shared" si="73"/>
        <v>25</v>
      </c>
      <c r="G906" s="6" t="str">
        <f>VLOOKUP(B:B, _holidays!A:C, 2, FALSE)</f>
        <v>Y</v>
      </c>
      <c r="H906" s="6" t="str">
        <f>VLOOKUP(B:B, _holidays!A:C, 3, FALSE)</f>
        <v>N</v>
      </c>
      <c r="I906" s="6">
        <v>7.4</v>
      </c>
      <c r="J906" s="6">
        <v>14.9</v>
      </c>
      <c r="K906" s="6">
        <v>8.1999999999999993</v>
      </c>
      <c r="L906" s="6">
        <v>0</v>
      </c>
      <c r="M906" s="10">
        <v>132029.57500000001</v>
      </c>
      <c r="N906" s="8">
        <v>80.269938710000005</v>
      </c>
      <c r="O906" s="8">
        <f t="shared" si="74"/>
        <v>10598005.89315735</v>
      </c>
    </row>
    <row r="907" spans="2:15" x14ac:dyDescent="0.3">
      <c r="B907" s="30">
        <v>42910</v>
      </c>
      <c r="C907" s="6" t="str">
        <f t="shared" si="70"/>
        <v>Saturday</v>
      </c>
      <c r="D907" s="6" t="str">
        <f t="shared" si="71"/>
        <v>June</v>
      </c>
      <c r="E907" s="6" t="str">
        <f t="shared" si="72"/>
        <v>2017</v>
      </c>
      <c r="F907" s="6">
        <f t="shared" si="73"/>
        <v>25</v>
      </c>
      <c r="G907" s="6" t="str">
        <f>VLOOKUP(B:B, _holidays!A:C, 2, FALSE)</f>
        <v>Y</v>
      </c>
      <c r="H907" s="6" t="str">
        <f>VLOOKUP(B:B, _holidays!A:C, 3, FALSE)</f>
        <v>N</v>
      </c>
      <c r="I907" s="6">
        <v>8.3000000000000007</v>
      </c>
      <c r="J907" s="6">
        <v>12.3</v>
      </c>
      <c r="K907" s="6">
        <v>7.3</v>
      </c>
      <c r="L907" s="6">
        <v>1.4</v>
      </c>
      <c r="M907" s="10">
        <v>122393.325</v>
      </c>
      <c r="N907" s="8">
        <v>84.970944450000005</v>
      </c>
      <c r="O907" s="8">
        <f t="shared" si="74"/>
        <v>10399876.419625796</v>
      </c>
    </row>
    <row r="908" spans="2:15" x14ac:dyDescent="0.3">
      <c r="B908" s="30">
        <v>42911</v>
      </c>
      <c r="C908" s="6" t="str">
        <f t="shared" si="70"/>
        <v>Sunday</v>
      </c>
      <c r="D908" s="6" t="str">
        <f t="shared" si="71"/>
        <v>June</v>
      </c>
      <c r="E908" s="6" t="str">
        <f t="shared" si="72"/>
        <v>2017</v>
      </c>
      <c r="F908" s="6">
        <f t="shared" si="73"/>
        <v>26</v>
      </c>
      <c r="G908" s="6" t="str">
        <f>VLOOKUP(B:B, _holidays!A:C, 2, FALSE)</f>
        <v>Y</v>
      </c>
      <c r="H908" s="6" t="str">
        <f>VLOOKUP(B:B, _holidays!A:C, 3, FALSE)</f>
        <v>N</v>
      </c>
      <c r="I908" s="6">
        <v>8.6</v>
      </c>
      <c r="J908" s="6">
        <v>14.3</v>
      </c>
      <c r="K908" s="6">
        <v>5.3</v>
      </c>
      <c r="L908" s="6">
        <v>0</v>
      </c>
      <c r="M908" s="10">
        <v>118103.86500000001</v>
      </c>
      <c r="N908" s="8">
        <v>72.870515380000001</v>
      </c>
      <c r="O908" s="8">
        <f t="shared" si="74"/>
        <v>8606289.5109199435</v>
      </c>
    </row>
    <row r="909" spans="2:15" x14ac:dyDescent="0.3">
      <c r="B909" s="30">
        <v>42912</v>
      </c>
      <c r="C909" s="6" t="str">
        <f t="shared" si="70"/>
        <v>Monday</v>
      </c>
      <c r="D909" s="6" t="str">
        <f t="shared" si="71"/>
        <v>June</v>
      </c>
      <c r="E909" s="6" t="str">
        <f t="shared" si="72"/>
        <v>2017</v>
      </c>
      <c r="F909" s="6">
        <f t="shared" si="73"/>
        <v>26</v>
      </c>
      <c r="G909" s="6" t="str">
        <f>VLOOKUP(B:B, _holidays!A:C, 2, FALSE)</f>
        <v>Y</v>
      </c>
      <c r="H909" s="6" t="str">
        <f>VLOOKUP(B:B, _holidays!A:C, 3, FALSE)</f>
        <v>N</v>
      </c>
      <c r="I909" s="6">
        <v>8.8000000000000007</v>
      </c>
      <c r="J909" s="6">
        <v>12.6</v>
      </c>
      <c r="K909" s="6">
        <v>7.8</v>
      </c>
      <c r="L909" s="6">
        <v>1.4</v>
      </c>
      <c r="M909" s="10">
        <v>138040.38</v>
      </c>
      <c r="N909" s="8">
        <v>104.3154945</v>
      </c>
      <c r="O909" s="8">
        <f t="shared" si="74"/>
        <v>14399750.500667911</v>
      </c>
    </row>
    <row r="910" spans="2:15" x14ac:dyDescent="0.3">
      <c r="B910" s="30">
        <v>42913</v>
      </c>
      <c r="C910" s="6" t="str">
        <f t="shared" si="70"/>
        <v>Tuesday</v>
      </c>
      <c r="D910" s="6" t="str">
        <f t="shared" si="71"/>
        <v>June</v>
      </c>
      <c r="E910" s="6" t="str">
        <f t="shared" si="72"/>
        <v>2017</v>
      </c>
      <c r="F910" s="6">
        <f t="shared" si="73"/>
        <v>26</v>
      </c>
      <c r="G910" s="6" t="str">
        <f>VLOOKUP(B:B, _holidays!A:C, 2, FALSE)</f>
        <v>Y</v>
      </c>
      <c r="H910" s="6" t="str">
        <f>VLOOKUP(B:B, _holidays!A:C, 3, FALSE)</f>
        <v>N</v>
      </c>
      <c r="I910" s="6">
        <v>6</v>
      </c>
      <c r="J910" s="6">
        <v>12.1</v>
      </c>
      <c r="K910" s="6">
        <v>4.4000000000000004</v>
      </c>
      <c r="L910" s="6">
        <v>0</v>
      </c>
      <c r="M910" s="10">
        <v>144526.63</v>
      </c>
      <c r="N910" s="8">
        <v>100.1993406</v>
      </c>
      <c r="O910" s="8">
        <f t="shared" si="74"/>
        <v>14481473.025140177</v>
      </c>
    </row>
    <row r="911" spans="2:15" x14ac:dyDescent="0.3">
      <c r="B911" s="30">
        <v>42914</v>
      </c>
      <c r="C911" s="6" t="str">
        <f t="shared" si="70"/>
        <v>Wednesday</v>
      </c>
      <c r="D911" s="6" t="str">
        <f t="shared" si="71"/>
        <v>June</v>
      </c>
      <c r="E911" s="6" t="str">
        <f t="shared" si="72"/>
        <v>2017</v>
      </c>
      <c r="F911" s="6">
        <f t="shared" si="73"/>
        <v>26</v>
      </c>
      <c r="G911" s="6" t="str">
        <f>VLOOKUP(B:B, _holidays!A:C, 2, FALSE)</f>
        <v>Y</v>
      </c>
      <c r="H911" s="6" t="str">
        <f>VLOOKUP(B:B, _holidays!A:C, 3, FALSE)</f>
        <v>N</v>
      </c>
      <c r="I911" s="6">
        <v>6.8</v>
      </c>
      <c r="J911" s="6">
        <v>14.1</v>
      </c>
      <c r="K911" s="6">
        <v>5.4</v>
      </c>
      <c r="L911" s="6">
        <v>0</v>
      </c>
      <c r="M911" s="10">
        <v>141351.89499999999</v>
      </c>
      <c r="N911" s="8">
        <v>98.538103219999996</v>
      </c>
      <c r="O911" s="8">
        <f t="shared" si="74"/>
        <v>13928547.619852601</v>
      </c>
    </row>
    <row r="912" spans="2:15" x14ac:dyDescent="0.3">
      <c r="B912" s="30">
        <v>42915</v>
      </c>
      <c r="C912" s="6" t="str">
        <f t="shared" si="70"/>
        <v>Thursday</v>
      </c>
      <c r="D912" s="6" t="str">
        <f t="shared" si="71"/>
        <v>June</v>
      </c>
      <c r="E912" s="6" t="str">
        <f t="shared" si="72"/>
        <v>2017</v>
      </c>
      <c r="F912" s="6">
        <f t="shared" si="73"/>
        <v>26</v>
      </c>
      <c r="G912" s="6" t="str">
        <f>VLOOKUP(B:B, _holidays!A:C, 2, FALSE)</f>
        <v>Y</v>
      </c>
      <c r="H912" s="6" t="str">
        <f>VLOOKUP(B:B, _holidays!A:C, 3, FALSE)</f>
        <v>N</v>
      </c>
      <c r="I912" s="6">
        <v>9.1999999999999993</v>
      </c>
      <c r="J912" s="6">
        <v>13.7</v>
      </c>
      <c r="K912" s="6">
        <v>5</v>
      </c>
      <c r="L912" s="6">
        <v>0</v>
      </c>
      <c r="M912" s="10">
        <v>138124.06</v>
      </c>
      <c r="N912" s="8">
        <v>102.52503950000001</v>
      </c>
      <c r="O912" s="8">
        <f t="shared" si="74"/>
        <v>14161174.70740037</v>
      </c>
    </row>
    <row r="913" spans="2:15" x14ac:dyDescent="0.3">
      <c r="B913" s="30">
        <v>42916</v>
      </c>
      <c r="C913" s="6" t="str">
        <f t="shared" si="70"/>
        <v>Friday</v>
      </c>
      <c r="D913" s="6" t="str">
        <f t="shared" si="71"/>
        <v>June</v>
      </c>
      <c r="E913" s="6" t="str">
        <f t="shared" si="72"/>
        <v>2017</v>
      </c>
      <c r="F913" s="6">
        <f t="shared" si="73"/>
        <v>26</v>
      </c>
      <c r="G913" s="6" t="str">
        <f>VLOOKUP(B:B, _holidays!A:C, 2, FALSE)</f>
        <v>N</v>
      </c>
      <c r="H913" s="6" t="str">
        <f>VLOOKUP(B:B, _holidays!A:C, 3, FALSE)</f>
        <v>N</v>
      </c>
      <c r="I913" s="6">
        <v>7.1</v>
      </c>
      <c r="J913" s="6">
        <v>12.3</v>
      </c>
      <c r="K913" s="6">
        <v>8.4</v>
      </c>
      <c r="L913" s="6">
        <v>4.4000000000000004</v>
      </c>
      <c r="M913" s="10">
        <v>139275.77499999999</v>
      </c>
      <c r="N913" s="8">
        <v>124.6840444</v>
      </c>
      <c r="O913" s="8">
        <f t="shared" si="74"/>
        <v>17365466.913944408</v>
      </c>
    </row>
    <row r="914" spans="2:15" x14ac:dyDescent="0.3">
      <c r="B914" s="30">
        <v>42917</v>
      </c>
      <c r="C914" s="6" t="str">
        <f t="shared" si="70"/>
        <v>Saturday</v>
      </c>
      <c r="D914" s="6" t="str">
        <f t="shared" si="71"/>
        <v>July</v>
      </c>
      <c r="E914" s="6" t="str">
        <f t="shared" si="72"/>
        <v>2017</v>
      </c>
      <c r="F914" s="6">
        <f t="shared" si="73"/>
        <v>26</v>
      </c>
      <c r="G914" s="6" t="str">
        <f>VLOOKUP(B:B, _holidays!A:C, 2, FALSE)</f>
        <v>N</v>
      </c>
      <c r="H914" s="6" t="str">
        <f>VLOOKUP(B:B, _holidays!A:C, 3, FALSE)</f>
        <v>N</v>
      </c>
      <c r="I914" s="6">
        <v>1.1000000000000001</v>
      </c>
      <c r="J914" s="6">
        <v>12.7</v>
      </c>
      <c r="K914" s="6">
        <v>9.3000000000000007</v>
      </c>
      <c r="L914" s="6">
        <v>0</v>
      </c>
      <c r="M914" s="10">
        <v>125949.5</v>
      </c>
      <c r="N914" s="8">
        <v>114.7570772</v>
      </c>
      <c r="O914" s="8">
        <f t="shared" si="74"/>
        <v>14453596.4948014</v>
      </c>
    </row>
    <row r="915" spans="2:15" x14ac:dyDescent="0.3">
      <c r="B915" s="30">
        <v>42918</v>
      </c>
      <c r="C915" s="6" t="str">
        <f t="shared" si="70"/>
        <v>Sunday</v>
      </c>
      <c r="D915" s="6" t="str">
        <f t="shared" si="71"/>
        <v>July</v>
      </c>
      <c r="E915" s="6" t="str">
        <f t="shared" si="72"/>
        <v>2017</v>
      </c>
      <c r="F915" s="6">
        <f t="shared" si="73"/>
        <v>27</v>
      </c>
      <c r="G915" s="6" t="str">
        <f>VLOOKUP(B:B, _holidays!A:C, 2, FALSE)</f>
        <v>N</v>
      </c>
      <c r="H915" s="6" t="str">
        <f>VLOOKUP(B:B, _holidays!A:C, 3, FALSE)</f>
        <v>N</v>
      </c>
      <c r="I915" s="6">
        <v>0.8</v>
      </c>
      <c r="J915" s="6">
        <v>14.3</v>
      </c>
      <c r="K915" s="6">
        <v>9.1999999999999993</v>
      </c>
      <c r="L915" s="6">
        <v>0</v>
      </c>
      <c r="M915" s="10">
        <v>120137.45</v>
      </c>
      <c r="N915" s="8">
        <v>110.1092823</v>
      </c>
      <c r="O915" s="8">
        <f t="shared" si="74"/>
        <v>13228248.396852136</v>
      </c>
    </row>
    <row r="916" spans="2:15" x14ac:dyDescent="0.3">
      <c r="B916" s="30">
        <v>42919</v>
      </c>
      <c r="C916" s="6" t="str">
        <f t="shared" si="70"/>
        <v>Monday</v>
      </c>
      <c r="D916" s="6" t="str">
        <f t="shared" si="71"/>
        <v>July</v>
      </c>
      <c r="E916" s="6" t="str">
        <f t="shared" si="72"/>
        <v>2017</v>
      </c>
      <c r="F916" s="6">
        <f t="shared" si="73"/>
        <v>27</v>
      </c>
      <c r="G916" s="6" t="str">
        <f>VLOOKUP(B:B, _holidays!A:C, 2, FALSE)</f>
        <v>N</v>
      </c>
      <c r="H916" s="6" t="str">
        <f>VLOOKUP(B:B, _holidays!A:C, 3, FALSE)</f>
        <v>N</v>
      </c>
      <c r="I916" s="6">
        <v>3.8</v>
      </c>
      <c r="J916" s="6">
        <v>13.9</v>
      </c>
      <c r="K916" s="6">
        <v>3.9</v>
      </c>
      <c r="L916" s="6">
        <v>0</v>
      </c>
      <c r="M916" s="10">
        <v>139765.32</v>
      </c>
      <c r="N916" s="8">
        <v>150.61276599999999</v>
      </c>
      <c r="O916" s="8">
        <f t="shared" si="74"/>
        <v>21050441.436075121</v>
      </c>
    </row>
    <row r="917" spans="2:15" x14ac:dyDescent="0.3">
      <c r="B917" s="30">
        <v>42920</v>
      </c>
      <c r="C917" s="6" t="str">
        <f t="shared" si="70"/>
        <v>Tuesday</v>
      </c>
      <c r="D917" s="6" t="str">
        <f t="shared" si="71"/>
        <v>July</v>
      </c>
      <c r="E917" s="6" t="str">
        <f t="shared" si="72"/>
        <v>2017</v>
      </c>
      <c r="F917" s="6">
        <f t="shared" si="73"/>
        <v>27</v>
      </c>
      <c r="G917" s="6" t="str">
        <f>VLOOKUP(B:B, _holidays!A:C, 2, FALSE)</f>
        <v>N</v>
      </c>
      <c r="H917" s="6" t="str">
        <f>VLOOKUP(B:B, _holidays!A:C, 3, FALSE)</f>
        <v>N</v>
      </c>
      <c r="I917" s="6">
        <v>9</v>
      </c>
      <c r="J917" s="6">
        <v>16.2</v>
      </c>
      <c r="K917" s="6">
        <v>6.4</v>
      </c>
      <c r="L917" s="6">
        <v>3</v>
      </c>
      <c r="M917" s="10">
        <v>134029.80499999999</v>
      </c>
      <c r="N917" s="8">
        <v>132.54551810000001</v>
      </c>
      <c r="O917" s="8">
        <f t="shared" si="74"/>
        <v>17765049.944566973</v>
      </c>
    </row>
    <row r="918" spans="2:15" x14ac:dyDescent="0.3">
      <c r="B918" s="30">
        <v>42921</v>
      </c>
      <c r="C918" s="6" t="str">
        <f t="shared" si="70"/>
        <v>Wednesday</v>
      </c>
      <c r="D918" s="6" t="str">
        <f t="shared" si="71"/>
        <v>July</v>
      </c>
      <c r="E918" s="6" t="str">
        <f t="shared" si="72"/>
        <v>2017</v>
      </c>
      <c r="F918" s="6">
        <f t="shared" si="73"/>
        <v>27</v>
      </c>
      <c r="G918" s="6" t="str">
        <f>VLOOKUP(B:B, _holidays!A:C, 2, FALSE)</f>
        <v>N</v>
      </c>
      <c r="H918" s="6" t="str">
        <f>VLOOKUP(B:B, _holidays!A:C, 3, FALSE)</f>
        <v>N</v>
      </c>
      <c r="I918" s="6">
        <v>10.1</v>
      </c>
      <c r="J918" s="6">
        <v>15.8</v>
      </c>
      <c r="K918" s="6">
        <v>6.5</v>
      </c>
      <c r="L918" s="6">
        <v>0</v>
      </c>
      <c r="M918" s="10">
        <v>134084.66500000001</v>
      </c>
      <c r="N918" s="8">
        <v>146.17612560000001</v>
      </c>
      <c r="O918" s="8">
        <f t="shared" si="74"/>
        <v>19599976.832073927</v>
      </c>
    </row>
    <row r="919" spans="2:15" x14ac:dyDescent="0.3">
      <c r="B919" s="30">
        <v>42922</v>
      </c>
      <c r="C919" s="6" t="str">
        <f t="shared" si="70"/>
        <v>Thursday</v>
      </c>
      <c r="D919" s="6" t="str">
        <f t="shared" si="71"/>
        <v>July</v>
      </c>
      <c r="E919" s="6" t="str">
        <f t="shared" si="72"/>
        <v>2017</v>
      </c>
      <c r="F919" s="6">
        <f t="shared" si="73"/>
        <v>27</v>
      </c>
      <c r="G919" s="6" t="str">
        <f>VLOOKUP(B:B, _holidays!A:C, 2, FALSE)</f>
        <v>N</v>
      </c>
      <c r="H919" s="6" t="str">
        <f>VLOOKUP(B:B, _holidays!A:C, 3, FALSE)</f>
        <v>N</v>
      </c>
      <c r="I919" s="6">
        <v>4.8</v>
      </c>
      <c r="J919" s="6">
        <v>15</v>
      </c>
      <c r="K919" s="6">
        <v>8.6999999999999993</v>
      </c>
      <c r="L919" s="6">
        <v>0</v>
      </c>
      <c r="M919" s="10">
        <v>137899.715</v>
      </c>
      <c r="N919" s="8">
        <v>141.67937280000001</v>
      </c>
      <c r="O919" s="8">
        <f t="shared" si="74"/>
        <v>19537545.130498752</v>
      </c>
    </row>
    <row r="920" spans="2:15" x14ac:dyDescent="0.3">
      <c r="B920" s="30">
        <v>42923</v>
      </c>
      <c r="C920" s="6" t="str">
        <f t="shared" si="70"/>
        <v>Friday</v>
      </c>
      <c r="D920" s="6" t="str">
        <f t="shared" si="71"/>
        <v>July</v>
      </c>
      <c r="E920" s="6" t="str">
        <f t="shared" si="72"/>
        <v>2017</v>
      </c>
      <c r="F920" s="6">
        <f t="shared" si="73"/>
        <v>27</v>
      </c>
      <c r="G920" s="6" t="str">
        <f>VLOOKUP(B:B, _holidays!A:C, 2, FALSE)</f>
        <v>N</v>
      </c>
      <c r="H920" s="6" t="str">
        <f>VLOOKUP(B:B, _holidays!A:C, 3, FALSE)</f>
        <v>N</v>
      </c>
      <c r="I920" s="6">
        <v>8</v>
      </c>
      <c r="J920" s="6">
        <v>14.2</v>
      </c>
      <c r="K920" s="6">
        <v>9.4</v>
      </c>
      <c r="L920" s="6">
        <v>0</v>
      </c>
      <c r="M920" s="10">
        <v>134078.07</v>
      </c>
      <c r="N920" s="8">
        <v>131.26538149999999</v>
      </c>
      <c r="O920" s="8">
        <f t="shared" si="74"/>
        <v>17599809.009333704</v>
      </c>
    </row>
    <row r="921" spans="2:15" x14ac:dyDescent="0.3">
      <c r="B921" s="30">
        <v>42924</v>
      </c>
      <c r="C921" s="6" t="str">
        <f t="shared" si="70"/>
        <v>Saturday</v>
      </c>
      <c r="D921" s="6" t="str">
        <f t="shared" si="71"/>
        <v>July</v>
      </c>
      <c r="E921" s="6" t="str">
        <f t="shared" si="72"/>
        <v>2017</v>
      </c>
      <c r="F921" s="6">
        <f t="shared" si="73"/>
        <v>27</v>
      </c>
      <c r="G921" s="6" t="str">
        <f>VLOOKUP(B:B, _holidays!A:C, 2, FALSE)</f>
        <v>N</v>
      </c>
      <c r="H921" s="6" t="str">
        <f>VLOOKUP(B:B, _holidays!A:C, 3, FALSE)</f>
        <v>N</v>
      </c>
      <c r="I921" s="6">
        <v>5.3</v>
      </c>
      <c r="J921" s="6">
        <v>13.5</v>
      </c>
      <c r="K921" s="6">
        <v>5.0999999999999996</v>
      </c>
      <c r="L921" s="6">
        <v>0</v>
      </c>
      <c r="M921" s="10">
        <v>123687.97</v>
      </c>
      <c r="N921" s="8">
        <v>129.135411</v>
      </c>
      <c r="O921" s="8">
        <f t="shared" si="74"/>
        <v>15972496.841705671</v>
      </c>
    </row>
    <row r="922" spans="2:15" x14ac:dyDescent="0.3">
      <c r="B922" s="30">
        <v>42925</v>
      </c>
      <c r="C922" s="6" t="str">
        <f t="shared" si="70"/>
        <v>Sunday</v>
      </c>
      <c r="D922" s="6" t="str">
        <f t="shared" si="71"/>
        <v>July</v>
      </c>
      <c r="E922" s="6" t="str">
        <f t="shared" si="72"/>
        <v>2017</v>
      </c>
      <c r="F922" s="6">
        <f t="shared" si="73"/>
        <v>28</v>
      </c>
      <c r="G922" s="6" t="str">
        <f>VLOOKUP(B:B, _holidays!A:C, 2, FALSE)</f>
        <v>N</v>
      </c>
      <c r="H922" s="6" t="str">
        <f>VLOOKUP(B:B, _holidays!A:C, 3, FALSE)</f>
        <v>N</v>
      </c>
      <c r="I922" s="6">
        <v>7.3</v>
      </c>
      <c r="J922" s="6">
        <v>14.6</v>
      </c>
      <c r="K922" s="6">
        <v>7.3</v>
      </c>
      <c r="L922" s="6">
        <v>0.8</v>
      </c>
      <c r="M922" s="10">
        <v>116064.03</v>
      </c>
      <c r="N922" s="8">
        <v>115.1296024</v>
      </c>
      <c r="O922" s="8">
        <f t="shared" si="74"/>
        <v>13362405.626841672</v>
      </c>
    </row>
    <row r="923" spans="2:15" x14ac:dyDescent="0.3">
      <c r="B923" s="30">
        <v>42926</v>
      </c>
      <c r="C923" s="6" t="str">
        <f t="shared" si="70"/>
        <v>Monday</v>
      </c>
      <c r="D923" s="6" t="str">
        <f t="shared" si="71"/>
        <v>July</v>
      </c>
      <c r="E923" s="6" t="str">
        <f t="shared" si="72"/>
        <v>2017</v>
      </c>
      <c r="F923" s="6">
        <f t="shared" si="73"/>
        <v>28</v>
      </c>
      <c r="G923" s="6" t="str">
        <f>VLOOKUP(B:B, _holidays!A:C, 2, FALSE)</f>
        <v>N</v>
      </c>
      <c r="H923" s="6" t="str">
        <f>VLOOKUP(B:B, _holidays!A:C, 3, FALSE)</f>
        <v>N</v>
      </c>
      <c r="I923" s="6">
        <v>7</v>
      </c>
      <c r="J923" s="6">
        <v>16</v>
      </c>
      <c r="K923" s="6">
        <v>5.7</v>
      </c>
      <c r="L923" s="6">
        <v>0</v>
      </c>
      <c r="M923" s="10">
        <v>133132.32500000001</v>
      </c>
      <c r="N923" s="8">
        <v>123.9739271</v>
      </c>
      <c r="O923" s="8">
        <f t="shared" si="74"/>
        <v>16504937.154203508</v>
      </c>
    </row>
    <row r="924" spans="2:15" x14ac:dyDescent="0.3">
      <c r="B924" s="30">
        <v>42927</v>
      </c>
      <c r="C924" s="6" t="str">
        <f t="shared" si="70"/>
        <v>Tuesday</v>
      </c>
      <c r="D924" s="6" t="str">
        <f t="shared" si="71"/>
        <v>July</v>
      </c>
      <c r="E924" s="6" t="str">
        <f t="shared" si="72"/>
        <v>2017</v>
      </c>
      <c r="F924" s="6">
        <f t="shared" si="73"/>
        <v>28</v>
      </c>
      <c r="G924" s="6" t="str">
        <f>VLOOKUP(B:B, _holidays!A:C, 2, FALSE)</f>
        <v>N</v>
      </c>
      <c r="H924" s="6" t="str">
        <f>VLOOKUP(B:B, _holidays!A:C, 3, FALSE)</f>
        <v>N</v>
      </c>
      <c r="I924" s="6">
        <v>6.9</v>
      </c>
      <c r="J924" s="6">
        <v>14.3</v>
      </c>
      <c r="K924" s="6">
        <v>9.6999999999999993</v>
      </c>
      <c r="L924" s="6">
        <v>0.4</v>
      </c>
      <c r="M924" s="10">
        <v>137352.78</v>
      </c>
      <c r="N924" s="8">
        <v>148.67949519999999</v>
      </c>
      <c r="O924" s="8">
        <f t="shared" si="74"/>
        <v>20421541.994716655</v>
      </c>
    </row>
    <row r="925" spans="2:15" x14ac:dyDescent="0.3">
      <c r="B925" s="30">
        <v>42928</v>
      </c>
      <c r="C925" s="6" t="str">
        <f t="shared" si="70"/>
        <v>Wednesday</v>
      </c>
      <c r="D925" s="6" t="str">
        <f t="shared" si="71"/>
        <v>July</v>
      </c>
      <c r="E925" s="6" t="str">
        <f t="shared" si="72"/>
        <v>2017</v>
      </c>
      <c r="F925" s="6">
        <f t="shared" si="73"/>
        <v>28</v>
      </c>
      <c r="G925" s="6" t="str">
        <f>VLOOKUP(B:B, _holidays!A:C, 2, FALSE)</f>
        <v>N</v>
      </c>
      <c r="H925" s="6" t="str">
        <f>VLOOKUP(B:B, _holidays!A:C, 3, FALSE)</f>
        <v>N</v>
      </c>
      <c r="I925" s="6">
        <v>3.2</v>
      </c>
      <c r="J925" s="6">
        <v>15.1</v>
      </c>
      <c r="K925" s="6">
        <v>9.8000000000000007</v>
      </c>
      <c r="L925" s="6">
        <v>0</v>
      </c>
      <c r="M925" s="10">
        <v>138152.10500000001</v>
      </c>
      <c r="N925" s="8">
        <v>117.9532423</v>
      </c>
      <c r="O925" s="8">
        <f t="shared" si="74"/>
        <v>16295488.715320043</v>
      </c>
    </row>
    <row r="926" spans="2:15" x14ac:dyDescent="0.3">
      <c r="B926" s="30">
        <v>42929</v>
      </c>
      <c r="C926" s="6" t="str">
        <f t="shared" si="70"/>
        <v>Thursday</v>
      </c>
      <c r="D926" s="6" t="str">
        <f t="shared" si="71"/>
        <v>July</v>
      </c>
      <c r="E926" s="6" t="str">
        <f t="shared" si="72"/>
        <v>2017</v>
      </c>
      <c r="F926" s="6">
        <f t="shared" si="73"/>
        <v>28</v>
      </c>
      <c r="G926" s="6" t="str">
        <f>VLOOKUP(B:B, _holidays!A:C, 2, FALSE)</f>
        <v>N</v>
      </c>
      <c r="H926" s="6" t="str">
        <f>VLOOKUP(B:B, _holidays!A:C, 3, FALSE)</f>
        <v>N</v>
      </c>
      <c r="I926" s="6">
        <v>4.8</v>
      </c>
      <c r="J926" s="6">
        <v>13.3</v>
      </c>
      <c r="K926" s="6">
        <v>5.5</v>
      </c>
      <c r="L926" s="6">
        <v>0</v>
      </c>
      <c r="M926" s="10">
        <v>134622.39000000001</v>
      </c>
      <c r="N926" s="8">
        <v>106.14876340000001</v>
      </c>
      <c r="O926" s="8">
        <f t="shared" si="74"/>
        <v>14290000.224452529</v>
      </c>
    </row>
    <row r="927" spans="2:15" x14ac:dyDescent="0.3">
      <c r="B927" s="30">
        <v>42930</v>
      </c>
      <c r="C927" s="6" t="str">
        <f t="shared" si="70"/>
        <v>Friday</v>
      </c>
      <c r="D927" s="6" t="str">
        <f t="shared" si="71"/>
        <v>July</v>
      </c>
      <c r="E927" s="6" t="str">
        <f t="shared" si="72"/>
        <v>2017</v>
      </c>
      <c r="F927" s="6">
        <f t="shared" si="73"/>
        <v>28</v>
      </c>
      <c r="G927" s="6" t="str">
        <f>VLOOKUP(B:B, _holidays!A:C, 2, FALSE)</f>
        <v>N</v>
      </c>
      <c r="H927" s="6" t="str">
        <f>VLOOKUP(B:B, _holidays!A:C, 3, FALSE)</f>
        <v>N</v>
      </c>
      <c r="I927" s="6">
        <v>9.9</v>
      </c>
      <c r="J927" s="6">
        <v>15.9</v>
      </c>
      <c r="K927" s="6">
        <v>8.6</v>
      </c>
      <c r="L927" s="6">
        <v>2</v>
      </c>
      <c r="M927" s="10">
        <v>131387.745</v>
      </c>
      <c r="N927" s="8">
        <v>111.39498260000001</v>
      </c>
      <c r="O927" s="8">
        <f t="shared" si="74"/>
        <v>14635935.568128238</v>
      </c>
    </row>
    <row r="928" spans="2:15" x14ac:dyDescent="0.3">
      <c r="B928" s="30">
        <v>42931</v>
      </c>
      <c r="C928" s="6" t="str">
        <f t="shared" si="70"/>
        <v>Saturday</v>
      </c>
      <c r="D928" s="6" t="str">
        <f t="shared" si="71"/>
        <v>July</v>
      </c>
      <c r="E928" s="6" t="str">
        <f t="shared" si="72"/>
        <v>2017</v>
      </c>
      <c r="F928" s="6">
        <f t="shared" si="73"/>
        <v>28</v>
      </c>
      <c r="G928" s="6" t="str">
        <f>VLOOKUP(B:B, _holidays!A:C, 2, FALSE)</f>
        <v>N</v>
      </c>
      <c r="H928" s="6" t="str">
        <f>VLOOKUP(B:B, _holidays!A:C, 3, FALSE)</f>
        <v>N</v>
      </c>
      <c r="I928" s="6">
        <v>4.5</v>
      </c>
      <c r="J928" s="6">
        <v>12</v>
      </c>
      <c r="K928" s="6">
        <v>9.4</v>
      </c>
      <c r="L928" s="6">
        <v>0</v>
      </c>
      <c r="M928" s="10">
        <v>124486.69500000001</v>
      </c>
      <c r="N928" s="8">
        <v>136.10655170000001</v>
      </c>
      <c r="O928" s="8">
        <f t="shared" si="74"/>
        <v>16943454.788979635</v>
      </c>
    </row>
    <row r="929" spans="2:15" x14ac:dyDescent="0.3">
      <c r="B929" s="30">
        <v>42932</v>
      </c>
      <c r="C929" s="6" t="str">
        <f t="shared" si="70"/>
        <v>Sunday</v>
      </c>
      <c r="D929" s="6" t="str">
        <f t="shared" si="71"/>
        <v>July</v>
      </c>
      <c r="E929" s="6" t="str">
        <f t="shared" si="72"/>
        <v>2017</v>
      </c>
      <c r="F929" s="6">
        <f t="shared" si="73"/>
        <v>29</v>
      </c>
      <c r="G929" s="6" t="str">
        <f>VLOOKUP(B:B, _holidays!A:C, 2, FALSE)</f>
        <v>N</v>
      </c>
      <c r="H929" s="6" t="str">
        <f>VLOOKUP(B:B, _holidays!A:C, 3, FALSE)</f>
        <v>N</v>
      </c>
      <c r="I929" s="6">
        <v>3</v>
      </c>
      <c r="J929" s="6">
        <v>12.5</v>
      </c>
      <c r="K929" s="6">
        <v>7.8</v>
      </c>
      <c r="L929" s="6">
        <v>0</v>
      </c>
      <c r="M929" s="10">
        <v>119927.64</v>
      </c>
      <c r="N929" s="8">
        <v>102.14913730000001</v>
      </c>
      <c r="O929" s="8">
        <f t="shared" si="74"/>
        <v>12250504.964424973</v>
      </c>
    </row>
    <row r="930" spans="2:15" x14ac:dyDescent="0.3">
      <c r="B930" s="30">
        <v>42933</v>
      </c>
      <c r="C930" s="6" t="str">
        <f t="shared" si="70"/>
        <v>Monday</v>
      </c>
      <c r="D930" s="6" t="str">
        <f t="shared" si="71"/>
        <v>July</v>
      </c>
      <c r="E930" s="6" t="str">
        <f t="shared" si="72"/>
        <v>2017</v>
      </c>
      <c r="F930" s="6">
        <f t="shared" si="73"/>
        <v>29</v>
      </c>
      <c r="G930" s="6" t="str">
        <f>VLOOKUP(B:B, _holidays!A:C, 2, FALSE)</f>
        <v>N</v>
      </c>
      <c r="H930" s="6" t="str">
        <f>VLOOKUP(B:B, _holidays!A:C, 3, FALSE)</f>
        <v>N</v>
      </c>
      <c r="I930" s="6">
        <v>5.7</v>
      </c>
      <c r="J930" s="6">
        <v>15.3</v>
      </c>
      <c r="K930" s="6">
        <v>6.3</v>
      </c>
      <c r="L930" s="6">
        <v>0</v>
      </c>
      <c r="M930" s="10">
        <v>131868.24</v>
      </c>
      <c r="N930" s="8">
        <v>99.851637530000005</v>
      </c>
      <c r="O930" s="8">
        <f t="shared" si="74"/>
        <v>13167259.702199047</v>
      </c>
    </row>
    <row r="931" spans="2:15" x14ac:dyDescent="0.3">
      <c r="B931" s="30">
        <v>42934</v>
      </c>
      <c r="C931" s="6" t="str">
        <f t="shared" si="70"/>
        <v>Tuesday</v>
      </c>
      <c r="D931" s="6" t="str">
        <f t="shared" si="71"/>
        <v>July</v>
      </c>
      <c r="E931" s="6" t="str">
        <f t="shared" si="72"/>
        <v>2017</v>
      </c>
      <c r="F931" s="6">
        <f t="shared" si="73"/>
        <v>29</v>
      </c>
      <c r="G931" s="6" t="str">
        <f>VLOOKUP(B:B, _holidays!A:C, 2, FALSE)</f>
        <v>Y</v>
      </c>
      <c r="H931" s="6" t="str">
        <f>VLOOKUP(B:B, _holidays!A:C, 3, FALSE)</f>
        <v>N</v>
      </c>
      <c r="I931" s="6">
        <v>9.6999999999999993</v>
      </c>
      <c r="J931" s="6">
        <v>14.5</v>
      </c>
      <c r="K931" s="6">
        <v>5.8</v>
      </c>
      <c r="L931" s="6">
        <v>0.2</v>
      </c>
      <c r="M931" s="10">
        <v>136121.83499999999</v>
      </c>
      <c r="N931" s="8">
        <v>109.9969729</v>
      </c>
      <c r="O931" s="8">
        <f t="shared" si="74"/>
        <v>14972989.795593271</v>
      </c>
    </row>
    <row r="932" spans="2:15" x14ac:dyDescent="0.3">
      <c r="B932" s="30">
        <v>42935</v>
      </c>
      <c r="C932" s="6" t="str">
        <f t="shared" si="70"/>
        <v>Wednesday</v>
      </c>
      <c r="D932" s="6" t="str">
        <f t="shared" si="71"/>
        <v>July</v>
      </c>
      <c r="E932" s="6" t="str">
        <f t="shared" si="72"/>
        <v>2017</v>
      </c>
      <c r="F932" s="6">
        <f t="shared" si="73"/>
        <v>29</v>
      </c>
      <c r="G932" s="6" t="str">
        <f>VLOOKUP(B:B, _holidays!A:C, 2, FALSE)</f>
        <v>Y</v>
      </c>
      <c r="H932" s="6" t="str">
        <f>VLOOKUP(B:B, _holidays!A:C, 3, FALSE)</f>
        <v>N</v>
      </c>
      <c r="I932" s="6">
        <v>8.9</v>
      </c>
      <c r="J932" s="6">
        <v>13.2</v>
      </c>
      <c r="K932" s="6">
        <v>7.7</v>
      </c>
      <c r="L932" s="6">
        <v>5</v>
      </c>
      <c r="M932" s="10">
        <v>133906.26</v>
      </c>
      <c r="N932" s="8">
        <v>109.5605504</v>
      </c>
      <c r="O932" s="8">
        <f t="shared" si="74"/>
        <v>14670843.547605505</v>
      </c>
    </row>
    <row r="933" spans="2:15" x14ac:dyDescent="0.3">
      <c r="B933" s="30">
        <v>42936</v>
      </c>
      <c r="C933" s="6" t="str">
        <f t="shared" si="70"/>
        <v>Thursday</v>
      </c>
      <c r="D933" s="6" t="str">
        <f t="shared" si="71"/>
        <v>July</v>
      </c>
      <c r="E933" s="6" t="str">
        <f t="shared" si="72"/>
        <v>2017</v>
      </c>
      <c r="F933" s="6">
        <f t="shared" si="73"/>
        <v>29</v>
      </c>
      <c r="G933" s="6" t="str">
        <f>VLOOKUP(B:B, _holidays!A:C, 2, FALSE)</f>
        <v>Y</v>
      </c>
      <c r="H933" s="6" t="str">
        <f>VLOOKUP(B:B, _holidays!A:C, 3, FALSE)</f>
        <v>N</v>
      </c>
      <c r="I933" s="6">
        <v>7.9</v>
      </c>
      <c r="J933" s="6">
        <v>10.7</v>
      </c>
      <c r="K933" s="6">
        <v>5.9</v>
      </c>
      <c r="L933" s="6">
        <v>0.6</v>
      </c>
      <c r="M933" s="10">
        <v>139316.29</v>
      </c>
      <c r="N933" s="8">
        <v>133.736501</v>
      </c>
      <c r="O933" s="8">
        <f t="shared" si="74"/>
        <v>18631673.156901293</v>
      </c>
    </row>
    <row r="934" spans="2:15" x14ac:dyDescent="0.3">
      <c r="B934" s="30">
        <v>42937</v>
      </c>
      <c r="C934" s="6" t="str">
        <f t="shared" si="70"/>
        <v>Friday</v>
      </c>
      <c r="D934" s="6" t="str">
        <f t="shared" si="71"/>
        <v>July</v>
      </c>
      <c r="E934" s="6" t="str">
        <f t="shared" si="72"/>
        <v>2017</v>
      </c>
      <c r="F934" s="6">
        <f t="shared" si="73"/>
        <v>29</v>
      </c>
      <c r="G934" s="6" t="str">
        <f>VLOOKUP(B:B, _holidays!A:C, 2, FALSE)</f>
        <v>Y</v>
      </c>
      <c r="H934" s="6" t="str">
        <f>VLOOKUP(B:B, _holidays!A:C, 3, FALSE)</f>
        <v>N</v>
      </c>
      <c r="I934" s="6">
        <v>3.3</v>
      </c>
      <c r="J934" s="6">
        <v>13.8</v>
      </c>
      <c r="K934" s="6">
        <v>10.3</v>
      </c>
      <c r="L934" s="6">
        <v>4.2</v>
      </c>
      <c r="M934" s="10">
        <v>140073.89499999999</v>
      </c>
      <c r="N934" s="8">
        <v>130.19271090000001</v>
      </c>
      <c r="O934" s="8">
        <f t="shared" si="74"/>
        <v>18236600.116371956</v>
      </c>
    </row>
    <row r="935" spans="2:15" x14ac:dyDescent="0.3">
      <c r="B935" s="30">
        <v>42938</v>
      </c>
      <c r="C935" s="6" t="str">
        <f t="shared" si="70"/>
        <v>Saturday</v>
      </c>
      <c r="D935" s="6" t="str">
        <f t="shared" si="71"/>
        <v>July</v>
      </c>
      <c r="E935" s="6" t="str">
        <f t="shared" si="72"/>
        <v>2017</v>
      </c>
      <c r="F935" s="6">
        <f t="shared" si="73"/>
        <v>29</v>
      </c>
      <c r="G935" s="6" t="str">
        <f>VLOOKUP(B:B, _holidays!A:C, 2, FALSE)</f>
        <v>Y</v>
      </c>
      <c r="H935" s="6" t="str">
        <f>VLOOKUP(B:B, _holidays!A:C, 3, FALSE)</f>
        <v>N</v>
      </c>
      <c r="I935" s="6">
        <v>5.4</v>
      </c>
      <c r="J935" s="6">
        <v>12.4</v>
      </c>
      <c r="K935" s="6">
        <v>7</v>
      </c>
      <c r="L935" s="6">
        <v>0</v>
      </c>
      <c r="M935" s="10">
        <v>122397.13</v>
      </c>
      <c r="N935" s="8">
        <v>91.656080619999997</v>
      </c>
      <c r="O935" s="8">
        <f t="shared" si="74"/>
        <v>11218441.214936621</v>
      </c>
    </row>
    <row r="936" spans="2:15" x14ac:dyDescent="0.3">
      <c r="B936" s="30">
        <v>42939</v>
      </c>
      <c r="C936" s="6" t="str">
        <f t="shared" si="70"/>
        <v>Sunday</v>
      </c>
      <c r="D936" s="6" t="str">
        <f t="shared" si="71"/>
        <v>July</v>
      </c>
      <c r="E936" s="6" t="str">
        <f t="shared" si="72"/>
        <v>2017</v>
      </c>
      <c r="F936" s="6">
        <f t="shared" si="73"/>
        <v>30</v>
      </c>
      <c r="G936" s="6" t="str">
        <f>VLOOKUP(B:B, _holidays!A:C, 2, FALSE)</f>
        <v>Y</v>
      </c>
      <c r="H936" s="6" t="str">
        <f>VLOOKUP(B:B, _holidays!A:C, 3, FALSE)</f>
        <v>N</v>
      </c>
      <c r="I936" s="6">
        <v>8.4</v>
      </c>
      <c r="J936" s="6">
        <v>14.1</v>
      </c>
      <c r="K936" s="6">
        <v>5.4</v>
      </c>
      <c r="L936" s="6">
        <v>0</v>
      </c>
      <c r="M936" s="10">
        <v>118007.66499999999</v>
      </c>
      <c r="N936" s="8">
        <v>107.89233230000001</v>
      </c>
      <c r="O936" s="8">
        <f t="shared" si="74"/>
        <v>12732122.206127079</v>
      </c>
    </row>
    <row r="937" spans="2:15" x14ac:dyDescent="0.3">
      <c r="B937" s="30">
        <v>42940</v>
      </c>
      <c r="C937" s="6" t="str">
        <f t="shared" si="70"/>
        <v>Monday</v>
      </c>
      <c r="D937" s="6" t="str">
        <f t="shared" si="71"/>
        <v>July</v>
      </c>
      <c r="E937" s="6" t="str">
        <f t="shared" si="72"/>
        <v>2017</v>
      </c>
      <c r="F937" s="6">
        <f t="shared" si="73"/>
        <v>30</v>
      </c>
      <c r="G937" s="6" t="str">
        <f>VLOOKUP(B:B, _holidays!A:C, 2, FALSE)</f>
        <v>Y</v>
      </c>
      <c r="H937" s="6" t="str">
        <f>VLOOKUP(B:B, _holidays!A:C, 3, FALSE)</f>
        <v>N</v>
      </c>
      <c r="I937" s="6">
        <v>8.1</v>
      </c>
      <c r="J937" s="6">
        <v>16.100000000000001</v>
      </c>
      <c r="K937" s="6">
        <v>8.3000000000000007</v>
      </c>
      <c r="L937" s="6">
        <v>7</v>
      </c>
      <c r="M937" s="10">
        <v>136330.59</v>
      </c>
      <c r="N937" s="8">
        <v>122.6544774</v>
      </c>
      <c r="O937" s="8">
        <f t="shared" si="74"/>
        <v>16721557.270083666</v>
      </c>
    </row>
    <row r="938" spans="2:15" x14ac:dyDescent="0.3">
      <c r="B938" s="30">
        <v>42941</v>
      </c>
      <c r="C938" s="6" t="str">
        <f t="shared" si="70"/>
        <v>Tuesday</v>
      </c>
      <c r="D938" s="6" t="str">
        <f t="shared" si="71"/>
        <v>July</v>
      </c>
      <c r="E938" s="6" t="str">
        <f t="shared" si="72"/>
        <v>2017</v>
      </c>
      <c r="F938" s="6">
        <f t="shared" si="73"/>
        <v>30</v>
      </c>
      <c r="G938" s="6" t="str">
        <f>VLOOKUP(B:B, _holidays!A:C, 2, FALSE)</f>
        <v>Y</v>
      </c>
      <c r="H938" s="6" t="str">
        <f>VLOOKUP(B:B, _holidays!A:C, 3, FALSE)</f>
        <v>N</v>
      </c>
      <c r="I938" s="6">
        <v>9.8000000000000007</v>
      </c>
      <c r="J938" s="6">
        <v>17.2</v>
      </c>
      <c r="K938" s="6">
        <v>9</v>
      </c>
      <c r="L938" s="6">
        <v>0</v>
      </c>
      <c r="M938" s="10">
        <v>129699.265</v>
      </c>
      <c r="N938" s="8">
        <v>113.0336114</v>
      </c>
      <c r="O938" s="8">
        <f t="shared" si="74"/>
        <v>14660376.31887562</v>
      </c>
    </row>
    <row r="939" spans="2:15" x14ac:dyDescent="0.3">
      <c r="B939" s="30">
        <v>42942</v>
      </c>
      <c r="C939" s="6" t="str">
        <f t="shared" si="70"/>
        <v>Wednesday</v>
      </c>
      <c r="D939" s="6" t="str">
        <f t="shared" si="71"/>
        <v>July</v>
      </c>
      <c r="E939" s="6" t="str">
        <f t="shared" si="72"/>
        <v>2017</v>
      </c>
      <c r="F939" s="6">
        <f t="shared" si="73"/>
        <v>30</v>
      </c>
      <c r="G939" s="6" t="str">
        <f>VLOOKUP(B:B, _holidays!A:C, 2, FALSE)</f>
        <v>Y</v>
      </c>
      <c r="H939" s="6" t="str">
        <f>VLOOKUP(B:B, _holidays!A:C, 3, FALSE)</f>
        <v>N</v>
      </c>
      <c r="I939" s="6">
        <v>10.9</v>
      </c>
      <c r="J939" s="6">
        <v>15</v>
      </c>
      <c r="K939" s="6">
        <v>8.6999999999999993</v>
      </c>
      <c r="L939" s="6">
        <v>2.4</v>
      </c>
      <c r="M939" s="10">
        <v>133198.34</v>
      </c>
      <c r="N939" s="8">
        <v>117.2808433</v>
      </c>
      <c r="O939" s="8">
        <f t="shared" si="74"/>
        <v>15621613.641360121</v>
      </c>
    </row>
    <row r="940" spans="2:15" x14ac:dyDescent="0.3">
      <c r="B940" s="30">
        <v>42943</v>
      </c>
      <c r="C940" s="6" t="str">
        <f t="shared" si="70"/>
        <v>Thursday</v>
      </c>
      <c r="D940" s="6" t="str">
        <f t="shared" si="71"/>
        <v>July</v>
      </c>
      <c r="E940" s="6" t="str">
        <f t="shared" si="72"/>
        <v>2017</v>
      </c>
      <c r="F940" s="6">
        <f t="shared" si="73"/>
        <v>30</v>
      </c>
      <c r="G940" s="6" t="str">
        <f>VLOOKUP(B:B, _holidays!A:C, 2, FALSE)</f>
        <v>Y</v>
      </c>
      <c r="H940" s="6" t="str">
        <f>VLOOKUP(B:B, _holidays!A:C, 3, FALSE)</f>
        <v>N</v>
      </c>
      <c r="I940" s="6">
        <v>4.4000000000000004</v>
      </c>
      <c r="J940" s="6">
        <v>14.2</v>
      </c>
      <c r="K940" s="6">
        <v>8.6999999999999993</v>
      </c>
      <c r="L940" s="6">
        <v>2</v>
      </c>
      <c r="M940" s="10">
        <v>136003.91500000001</v>
      </c>
      <c r="N940" s="8">
        <v>117.31547380000001</v>
      </c>
      <c r="O940" s="8">
        <f t="shared" si="74"/>
        <v>15955363.726879928</v>
      </c>
    </row>
    <row r="941" spans="2:15" x14ac:dyDescent="0.3">
      <c r="B941" s="30">
        <v>42944</v>
      </c>
      <c r="C941" s="6" t="str">
        <f t="shared" si="70"/>
        <v>Friday</v>
      </c>
      <c r="D941" s="6" t="str">
        <f t="shared" si="71"/>
        <v>July</v>
      </c>
      <c r="E941" s="6" t="str">
        <f t="shared" si="72"/>
        <v>2017</v>
      </c>
      <c r="F941" s="6">
        <f t="shared" si="73"/>
        <v>30</v>
      </c>
      <c r="G941" s="6" t="str">
        <f>VLOOKUP(B:B, _holidays!A:C, 2, FALSE)</f>
        <v>Y</v>
      </c>
      <c r="H941" s="6" t="str">
        <f>VLOOKUP(B:B, _holidays!A:C, 3, FALSE)</f>
        <v>N</v>
      </c>
      <c r="I941" s="6">
        <v>6.2</v>
      </c>
      <c r="J941" s="6">
        <v>14.3</v>
      </c>
      <c r="K941" s="6">
        <v>9.8000000000000007</v>
      </c>
      <c r="L941" s="6">
        <v>2.8</v>
      </c>
      <c r="M941" s="10">
        <v>130432.05</v>
      </c>
      <c r="N941" s="8">
        <v>111.3069682</v>
      </c>
      <c r="O941" s="8">
        <f t="shared" si="74"/>
        <v>14517996.041610811</v>
      </c>
    </row>
    <row r="942" spans="2:15" x14ac:dyDescent="0.3">
      <c r="B942" s="30">
        <v>42945</v>
      </c>
      <c r="C942" s="6" t="str">
        <f t="shared" si="70"/>
        <v>Saturday</v>
      </c>
      <c r="D942" s="6" t="str">
        <f t="shared" si="71"/>
        <v>July</v>
      </c>
      <c r="E942" s="6" t="str">
        <f t="shared" si="72"/>
        <v>2017</v>
      </c>
      <c r="F942" s="6">
        <f t="shared" si="73"/>
        <v>30</v>
      </c>
      <c r="G942" s="6" t="str">
        <f>VLOOKUP(B:B, _holidays!A:C, 2, FALSE)</f>
        <v>Y</v>
      </c>
      <c r="H942" s="6" t="str">
        <f>VLOOKUP(B:B, _holidays!A:C, 3, FALSE)</f>
        <v>N</v>
      </c>
      <c r="I942" s="6">
        <v>9.6999999999999993</v>
      </c>
      <c r="J942" s="6">
        <v>17.899999999999999</v>
      </c>
      <c r="K942" s="6">
        <v>10.1</v>
      </c>
      <c r="L942" s="6">
        <v>0</v>
      </c>
      <c r="M942" s="10">
        <v>111331.235</v>
      </c>
      <c r="N942" s="8">
        <v>93.453100860000006</v>
      </c>
      <c r="O942" s="8">
        <f t="shared" si="74"/>
        <v>10404249.133323362</v>
      </c>
    </row>
    <row r="943" spans="2:15" x14ac:dyDescent="0.3">
      <c r="B943" s="30">
        <v>42946</v>
      </c>
      <c r="C943" s="6" t="str">
        <f t="shared" si="70"/>
        <v>Sunday</v>
      </c>
      <c r="D943" s="6" t="str">
        <f t="shared" si="71"/>
        <v>July</v>
      </c>
      <c r="E943" s="6" t="str">
        <f t="shared" si="72"/>
        <v>2017</v>
      </c>
      <c r="F943" s="6">
        <f t="shared" si="73"/>
        <v>31</v>
      </c>
      <c r="G943" s="6" t="str">
        <f>VLOOKUP(B:B, _holidays!A:C, 2, FALSE)</f>
        <v>Y</v>
      </c>
      <c r="H943" s="6" t="str">
        <f>VLOOKUP(B:B, _holidays!A:C, 3, FALSE)</f>
        <v>N</v>
      </c>
      <c r="I943" s="6">
        <v>11.3</v>
      </c>
      <c r="J943" s="6">
        <v>18.100000000000001</v>
      </c>
      <c r="K943" s="6">
        <v>8.3000000000000007</v>
      </c>
      <c r="L943" s="6">
        <v>0</v>
      </c>
      <c r="M943" s="10">
        <v>107580.495</v>
      </c>
      <c r="N943" s="8">
        <v>91.416166270000005</v>
      </c>
      <c r="O943" s="8">
        <f t="shared" si="74"/>
        <v>9834596.4183289036</v>
      </c>
    </row>
    <row r="944" spans="2:15" x14ac:dyDescent="0.3">
      <c r="B944" s="30">
        <v>42947</v>
      </c>
      <c r="C944" s="6" t="str">
        <f t="shared" si="70"/>
        <v>Monday</v>
      </c>
      <c r="D944" s="6" t="str">
        <f t="shared" si="71"/>
        <v>July</v>
      </c>
      <c r="E944" s="6" t="str">
        <f t="shared" si="72"/>
        <v>2017</v>
      </c>
      <c r="F944" s="6">
        <f t="shared" si="73"/>
        <v>31</v>
      </c>
      <c r="G944" s="6" t="str">
        <f>VLOOKUP(B:B, _holidays!A:C, 2, FALSE)</f>
        <v>Y</v>
      </c>
      <c r="H944" s="6" t="str">
        <f>VLOOKUP(B:B, _holidays!A:C, 3, FALSE)</f>
        <v>N</v>
      </c>
      <c r="I944" s="6">
        <v>6.7</v>
      </c>
      <c r="J944" s="6">
        <v>14.8</v>
      </c>
      <c r="K944" s="6">
        <v>11.5</v>
      </c>
      <c r="L944" s="6">
        <v>0</v>
      </c>
      <c r="M944" s="10">
        <v>132276.88</v>
      </c>
      <c r="N944" s="8">
        <v>137.47669010000001</v>
      </c>
      <c r="O944" s="8">
        <f t="shared" si="74"/>
        <v>18184987.639154889</v>
      </c>
    </row>
    <row r="945" spans="2:15" x14ac:dyDescent="0.3">
      <c r="B945" s="30">
        <v>42948</v>
      </c>
      <c r="C945" s="6" t="str">
        <f t="shared" si="70"/>
        <v>Tuesday</v>
      </c>
      <c r="D945" s="6" t="str">
        <f t="shared" si="71"/>
        <v>August</v>
      </c>
      <c r="E945" s="6" t="str">
        <f t="shared" si="72"/>
        <v>2017</v>
      </c>
      <c r="F945" s="6">
        <f t="shared" si="73"/>
        <v>31</v>
      </c>
      <c r="G945" s="6" t="str">
        <f>VLOOKUP(B:B, _holidays!A:C, 2, FALSE)</f>
        <v>Y</v>
      </c>
      <c r="H945" s="6" t="str">
        <f>VLOOKUP(B:B, _holidays!A:C, 3, FALSE)</f>
        <v>N</v>
      </c>
      <c r="I945" s="6">
        <v>3.5</v>
      </c>
      <c r="J945" s="6">
        <v>15.5</v>
      </c>
      <c r="K945" s="6">
        <v>11.5</v>
      </c>
      <c r="L945" s="6">
        <v>0</v>
      </c>
      <c r="M945" s="10">
        <v>137617.88</v>
      </c>
      <c r="N945" s="8">
        <v>137.9754246</v>
      </c>
      <c r="O945" s="8">
        <f t="shared" si="74"/>
        <v>18987885.425551847</v>
      </c>
    </row>
    <row r="946" spans="2:15" x14ac:dyDescent="0.3">
      <c r="B946" s="30">
        <v>42949</v>
      </c>
      <c r="C946" s="6" t="str">
        <f t="shared" si="70"/>
        <v>Wednesday</v>
      </c>
      <c r="D946" s="6" t="str">
        <f t="shared" si="71"/>
        <v>August</v>
      </c>
      <c r="E946" s="6" t="str">
        <f t="shared" si="72"/>
        <v>2017</v>
      </c>
      <c r="F946" s="6">
        <f t="shared" si="73"/>
        <v>31</v>
      </c>
      <c r="G946" s="6" t="str">
        <f>VLOOKUP(B:B, _holidays!A:C, 2, FALSE)</f>
        <v>Y</v>
      </c>
      <c r="H946" s="6" t="str">
        <f>VLOOKUP(B:B, _holidays!A:C, 3, FALSE)</f>
        <v>N</v>
      </c>
      <c r="I946" s="6">
        <v>3.4</v>
      </c>
      <c r="J946" s="6">
        <v>12.9</v>
      </c>
      <c r="K946" s="6">
        <v>7.5</v>
      </c>
      <c r="L946" s="6">
        <v>0</v>
      </c>
      <c r="M946" s="10">
        <v>140729.185</v>
      </c>
      <c r="N946" s="8">
        <v>113.4923335</v>
      </c>
      <c r="O946" s="8">
        <f t="shared" si="74"/>
        <v>15971683.597203197</v>
      </c>
    </row>
    <row r="947" spans="2:15" x14ac:dyDescent="0.3">
      <c r="B947" s="30">
        <v>42950</v>
      </c>
      <c r="C947" s="6" t="str">
        <f t="shared" si="70"/>
        <v>Thursday</v>
      </c>
      <c r="D947" s="6" t="str">
        <f t="shared" si="71"/>
        <v>August</v>
      </c>
      <c r="E947" s="6" t="str">
        <f t="shared" si="72"/>
        <v>2017</v>
      </c>
      <c r="F947" s="6">
        <f t="shared" si="73"/>
        <v>31</v>
      </c>
      <c r="G947" s="6" t="str">
        <f>VLOOKUP(B:B, _holidays!A:C, 2, FALSE)</f>
        <v>Y</v>
      </c>
      <c r="H947" s="6" t="str">
        <f>VLOOKUP(B:B, _holidays!A:C, 3, FALSE)</f>
        <v>N</v>
      </c>
      <c r="I947" s="6">
        <v>3.1</v>
      </c>
      <c r="J947" s="6">
        <v>9</v>
      </c>
      <c r="K947" s="6">
        <v>4.4000000000000004</v>
      </c>
      <c r="L947" s="6">
        <v>0</v>
      </c>
      <c r="M947" s="10">
        <v>151355.43</v>
      </c>
      <c r="N947" s="8">
        <v>169.23382710000001</v>
      </c>
      <c r="O947" s="8">
        <f t="shared" si="74"/>
        <v>25614458.671266153</v>
      </c>
    </row>
    <row r="948" spans="2:15" x14ac:dyDescent="0.3">
      <c r="B948" s="30">
        <v>42951</v>
      </c>
      <c r="C948" s="6" t="str">
        <f t="shared" si="70"/>
        <v>Friday</v>
      </c>
      <c r="D948" s="6" t="str">
        <f t="shared" si="71"/>
        <v>August</v>
      </c>
      <c r="E948" s="6" t="str">
        <f t="shared" si="72"/>
        <v>2017</v>
      </c>
      <c r="F948" s="6">
        <f t="shared" si="73"/>
        <v>31</v>
      </c>
      <c r="G948" s="6" t="str">
        <f>VLOOKUP(B:B, _holidays!A:C, 2, FALSE)</f>
        <v>Y</v>
      </c>
      <c r="H948" s="6" t="str">
        <f>VLOOKUP(B:B, _holidays!A:C, 3, FALSE)</f>
        <v>N</v>
      </c>
      <c r="I948" s="6">
        <v>4.3</v>
      </c>
      <c r="J948" s="6">
        <v>12.1</v>
      </c>
      <c r="K948" s="6">
        <v>7.2</v>
      </c>
      <c r="L948" s="6">
        <v>6.6</v>
      </c>
      <c r="M948" s="10">
        <v>141647.89499999999</v>
      </c>
      <c r="N948" s="8">
        <v>110.3517269</v>
      </c>
      <c r="O948" s="8">
        <f t="shared" si="74"/>
        <v>15631089.824999874</v>
      </c>
    </row>
    <row r="949" spans="2:15" x14ac:dyDescent="0.3">
      <c r="B949" s="30">
        <v>42952</v>
      </c>
      <c r="C949" s="6" t="str">
        <f t="shared" si="70"/>
        <v>Saturday</v>
      </c>
      <c r="D949" s="6" t="str">
        <f t="shared" si="71"/>
        <v>August</v>
      </c>
      <c r="E949" s="6" t="str">
        <f t="shared" si="72"/>
        <v>2017</v>
      </c>
      <c r="F949" s="6">
        <f t="shared" si="73"/>
        <v>31</v>
      </c>
      <c r="G949" s="6" t="str">
        <f>VLOOKUP(B:B, _holidays!A:C, 2, FALSE)</f>
        <v>Y</v>
      </c>
      <c r="H949" s="6" t="str">
        <f>VLOOKUP(B:B, _holidays!A:C, 3, FALSE)</f>
        <v>N</v>
      </c>
      <c r="I949" s="6">
        <v>8.8000000000000007</v>
      </c>
      <c r="J949" s="6">
        <v>14.2</v>
      </c>
      <c r="K949" s="6">
        <v>11.7</v>
      </c>
      <c r="L949" s="6">
        <v>0</v>
      </c>
      <c r="M949" s="10">
        <v>116696.455</v>
      </c>
      <c r="N949" s="8">
        <v>82.766673249999997</v>
      </c>
      <c r="O949" s="8">
        <f t="shared" si="74"/>
        <v>9658577.360418329</v>
      </c>
    </row>
    <row r="950" spans="2:15" x14ac:dyDescent="0.3">
      <c r="B950" s="30">
        <v>42953</v>
      </c>
      <c r="C950" s="6" t="str">
        <f t="shared" si="70"/>
        <v>Sunday</v>
      </c>
      <c r="D950" s="6" t="str">
        <f t="shared" si="71"/>
        <v>August</v>
      </c>
      <c r="E950" s="6" t="str">
        <f t="shared" si="72"/>
        <v>2017</v>
      </c>
      <c r="F950" s="6">
        <f t="shared" si="73"/>
        <v>32</v>
      </c>
      <c r="G950" s="6" t="str">
        <f>VLOOKUP(B:B, _holidays!A:C, 2, FALSE)</f>
        <v>Y</v>
      </c>
      <c r="H950" s="6" t="str">
        <f>VLOOKUP(B:B, _holidays!A:C, 3, FALSE)</f>
        <v>N</v>
      </c>
      <c r="I950" s="6">
        <v>9</v>
      </c>
      <c r="J950" s="6">
        <v>13</v>
      </c>
      <c r="K950" s="6">
        <v>8.1999999999999993</v>
      </c>
      <c r="L950" s="6">
        <v>0</v>
      </c>
      <c r="M950" s="10">
        <v>117351.14</v>
      </c>
      <c r="N950" s="8">
        <v>86.202202409999998</v>
      </c>
      <c r="O950" s="8">
        <f t="shared" si="74"/>
        <v>10115926.723324247</v>
      </c>
    </row>
    <row r="951" spans="2:15" x14ac:dyDescent="0.3">
      <c r="B951" s="30">
        <v>42954</v>
      </c>
      <c r="C951" s="6" t="str">
        <f t="shared" si="70"/>
        <v>Monday</v>
      </c>
      <c r="D951" s="6" t="str">
        <f t="shared" si="71"/>
        <v>August</v>
      </c>
      <c r="E951" s="6" t="str">
        <f t="shared" si="72"/>
        <v>2017</v>
      </c>
      <c r="F951" s="6">
        <f t="shared" si="73"/>
        <v>32</v>
      </c>
      <c r="G951" s="6" t="str">
        <f>VLOOKUP(B:B, _holidays!A:C, 2, FALSE)</f>
        <v>Y</v>
      </c>
      <c r="H951" s="6" t="str">
        <f>VLOOKUP(B:B, _holidays!A:C, 3, FALSE)</f>
        <v>N</v>
      </c>
      <c r="I951" s="6">
        <v>7.7</v>
      </c>
      <c r="J951" s="6">
        <v>12.3</v>
      </c>
      <c r="K951" s="6">
        <v>7.3</v>
      </c>
      <c r="L951" s="6">
        <v>4.2</v>
      </c>
      <c r="M951" s="10">
        <v>138963.17499999999</v>
      </c>
      <c r="N951" s="8">
        <v>111.4890145</v>
      </c>
      <c r="O951" s="8">
        <f t="shared" si="74"/>
        <v>15492867.432541035</v>
      </c>
    </row>
    <row r="952" spans="2:15" x14ac:dyDescent="0.3">
      <c r="B952" s="30">
        <v>42955</v>
      </c>
      <c r="C952" s="6" t="str">
        <f t="shared" si="70"/>
        <v>Tuesday</v>
      </c>
      <c r="D952" s="6" t="str">
        <f t="shared" si="71"/>
        <v>August</v>
      </c>
      <c r="E952" s="6" t="str">
        <f t="shared" si="72"/>
        <v>2017</v>
      </c>
      <c r="F952" s="6">
        <f t="shared" si="73"/>
        <v>32</v>
      </c>
      <c r="G952" s="6" t="str">
        <f>VLOOKUP(B:B, _holidays!A:C, 2, FALSE)</f>
        <v>Y</v>
      </c>
      <c r="H952" s="6" t="str">
        <f>VLOOKUP(B:B, _holidays!A:C, 3, FALSE)</f>
        <v>N</v>
      </c>
      <c r="I952" s="6">
        <v>7.9</v>
      </c>
      <c r="J952" s="6">
        <v>15</v>
      </c>
      <c r="K952" s="6">
        <v>7.5</v>
      </c>
      <c r="L952" s="6">
        <v>2.2000000000000002</v>
      </c>
      <c r="M952" s="10">
        <v>139108.435</v>
      </c>
      <c r="N952" s="8">
        <v>111.5513751</v>
      </c>
      <c r="O952" s="8">
        <f t="shared" si="74"/>
        <v>15517737.212258969</v>
      </c>
    </row>
    <row r="953" spans="2:15" x14ac:dyDescent="0.3">
      <c r="B953" s="30">
        <v>42956</v>
      </c>
      <c r="C953" s="6" t="str">
        <f t="shared" si="70"/>
        <v>Wednesday</v>
      </c>
      <c r="D953" s="6" t="str">
        <f t="shared" si="71"/>
        <v>August</v>
      </c>
      <c r="E953" s="6" t="str">
        <f t="shared" si="72"/>
        <v>2017</v>
      </c>
      <c r="F953" s="6">
        <f t="shared" si="73"/>
        <v>32</v>
      </c>
      <c r="G953" s="6" t="str">
        <f>VLOOKUP(B:B, _holidays!A:C, 2, FALSE)</f>
        <v>Y</v>
      </c>
      <c r="H953" s="6" t="str">
        <f>VLOOKUP(B:B, _holidays!A:C, 3, FALSE)</f>
        <v>N</v>
      </c>
      <c r="I953" s="6">
        <v>8.9</v>
      </c>
      <c r="J953" s="6">
        <v>16.8</v>
      </c>
      <c r="K953" s="6">
        <v>11.5</v>
      </c>
      <c r="L953" s="6">
        <v>0</v>
      </c>
      <c r="M953" s="10">
        <v>130044.375</v>
      </c>
      <c r="N953" s="8">
        <v>105.283102</v>
      </c>
      <c r="O953" s="8">
        <f t="shared" si="74"/>
        <v>13691475.19765125</v>
      </c>
    </row>
    <row r="954" spans="2:15" x14ac:dyDescent="0.3">
      <c r="B954" s="30">
        <v>42957</v>
      </c>
      <c r="C954" s="6" t="str">
        <f t="shared" si="70"/>
        <v>Thursday</v>
      </c>
      <c r="D954" s="6" t="str">
        <f t="shared" si="71"/>
        <v>August</v>
      </c>
      <c r="E954" s="6" t="str">
        <f t="shared" si="72"/>
        <v>2017</v>
      </c>
      <c r="F954" s="6">
        <f t="shared" si="73"/>
        <v>32</v>
      </c>
      <c r="G954" s="6" t="str">
        <f>VLOOKUP(B:B, _holidays!A:C, 2, FALSE)</f>
        <v>Y</v>
      </c>
      <c r="H954" s="6" t="str">
        <f>VLOOKUP(B:B, _holidays!A:C, 3, FALSE)</f>
        <v>N</v>
      </c>
      <c r="I954" s="6">
        <v>11.4</v>
      </c>
      <c r="J954" s="6">
        <v>18.8</v>
      </c>
      <c r="K954" s="6">
        <v>8.4</v>
      </c>
      <c r="L954" s="6">
        <v>0</v>
      </c>
      <c r="M954" s="10">
        <v>122361.925</v>
      </c>
      <c r="N954" s="8">
        <v>86.916548329999998</v>
      </c>
      <c r="O954" s="8">
        <f t="shared" si="74"/>
        <v>10635276.168014335</v>
      </c>
    </row>
    <row r="955" spans="2:15" x14ac:dyDescent="0.3">
      <c r="B955" s="30">
        <v>42958</v>
      </c>
      <c r="C955" s="6" t="str">
        <f t="shared" si="70"/>
        <v>Friday</v>
      </c>
      <c r="D955" s="6" t="str">
        <f t="shared" si="71"/>
        <v>August</v>
      </c>
      <c r="E955" s="6" t="str">
        <f t="shared" si="72"/>
        <v>2017</v>
      </c>
      <c r="F955" s="6">
        <f t="shared" si="73"/>
        <v>32</v>
      </c>
      <c r="G955" s="6" t="str">
        <f>VLOOKUP(B:B, _holidays!A:C, 2, FALSE)</f>
        <v>Y</v>
      </c>
      <c r="H955" s="6" t="str">
        <f>VLOOKUP(B:B, _holidays!A:C, 3, FALSE)</f>
        <v>N</v>
      </c>
      <c r="I955" s="6">
        <v>10.3</v>
      </c>
      <c r="J955" s="6">
        <v>16.399999999999999</v>
      </c>
      <c r="K955" s="6">
        <v>9.3000000000000007</v>
      </c>
      <c r="L955" s="6">
        <v>0</v>
      </c>
      <c r="M955" s="10">
        <v>122862.345</v>
      </c>
      <c r="N955" s="8">
        <v>78.92563543</v>
      </c>
      <c r="O955" s="8">
        <f t="shared" si="74"/>
        <v>9696988.6495448835</v>
      </c>
    </row>
    <row r="956" spans="2:15" x14ac:dyDescent="0.3">
      <c r="B956" s="30">
        <v>42959</v>
      </c>
      <c r="C956" s="6" t="str">
        <f t="shared" si="70"/>
        <v>Saturday</v>
      </c>
      <c r="D956" s="6" t="str">
        <f t="shared" si="71"/>
        <v>August</v>
      </c>
      <c r="E956" s="6" t="str">
        <f t="shared" si="72"/>
        <v>2017</v>
      </c>
      <c r="F956" s="6">
        <f t="shared" si="73"/>
        <v>32</v>
      </c>
      <c r="G956" s="6" t="str">
        <f>VLOOKUP(B:B, _holidays!A:C, 2, FALSE)</f>
        <v>Y</v>
      </c>
      <c r="H956" s="6" t="str">
        <f>VLOOKUP(B:B, _holidays!A:C, 3, FALSE)</f>
        <v>N</v>
      </c>
      <c r="I956" s="6">
        <v>10.3</v>
      </c>
      <c r="J956" s="6">
        <v>17.899999999999999</v>
      </c>
      <c r="K956" s="6">
        <v>9.9</v>
      </c>
      <c r="L956" s="6">
        <v>2.8</v>
      </c>
      <c r="M956" s="10">
        <v>113669.45</v>
      </c>
      <c r="N956" s="8">
        <v>77.123590930000006</v>
      </c>
      <c r="O956" s="8">
        <f t="shared" si="74"/>
        <v>8766596.1630380899</v>
      </c>
    </row>
    <row r="957" spans="2:15" x14ac:dyDescent="0.3">
      <c r="B957" s="30">
        <v>42960</v>
      </c>
      <c r="C957" s="6" t="str">
        <f t="shared" si="70"/>
        <v>Sunday</v>
      </c>
      <c r="D957" s="6" t="str">
        <f t="shared" si="71"/>
        <v>August</v>
      </c>
      <c r="E957" s="6" t="str">
        <f t="shared" si="72"/>
        <v>2017</v>
      </c>
      <c r="F957" s="6">
        <f t="shared" si="73"/>
        <v>33</v>
      </c>
      <c r="G957" s="6" t="str">
        <f>VLOOKUP(B:B, _holidays!A:C, 2, FALSE)</f>
        <v>Y</v>
      </c>
      <c r="H957" s="6" t="str">
        <f>VLOOKUP(B:B, _holidays!A:C, 3, FALSE)</f>
        <v>N</v>
      </c>
      <c r="I957" s="6">
        <v>9.4</v>
      </c>
      <c r="J957" s="6">
        <v>18.7</v>
      </c>
      <c r="K957" s="6">
        <v>11.1</v>
      </c>
      <c r="L957" s="6">
        <v>2</v>
      </c>
      <c r="M957" s="10">
        <v>106274.56</v>
      </c>
      <c r="N957" s="8">
        <v>68.294171739999996</v>
      </c>
      <c r="O957" s="8">
        <f t="shared" si="74"/>
        <v>7257933.0522329342</v>
      </c>
    </row>
    <row r="958" spans="2:15" x14ac:dyDescent="0.3">
      <c r="B958" s="30">
        <v>42961</v>
      </c>
      <c r="C958" s="6" t="str">
        <f t="shared" si="70"/>
        <v>Monday</v>
      </c>
      <c r="D958" s="6" t="str">
        <f t="shared" si="71"/>
        <v>August</v>
      </c>
      <c r="E958" s="6" t="str">
        <f t="shared" si="72"/>
        <v>2017</v>
      </c>
      <c r="F958" s="6">
        <f t="shared" si="73"/>
        <v>33</v>
      </c>
      <c r="G958" s="6" t="str">
        <f>VLOOKUP(B:B, _holidays!A:C, 2, FALSE)</f>
        <v>Y</v>
      </c>
      <c r="H958" s="6" t="str">
        <f>VLOOKUP(B:B, _holidays!A:C, 3, FALSE)</f>
        <v>N</v>
      </c>
      <c r="I958" s="6">
        <v>12.3</v>
      </c>
      <c r="J958" s="6">
        <v>20.100000000000001</v>
      </c>
      <c r="K958" s="6">
        <v>12.6</v>
      </c>
      <c r="L958" s="6">
        <v>0</v>
      </c>
      <c r="M958" s="10">
        <v>121533.955</v>
      </c>
      <c r="N958" s="8">
        <v>101.399598</v>
      </c>
      <c r="O958" s="8">
        <f t="shared" si="74"/>
        <v>12323494.180350089</v>
      </c>
    </row>
    <row r="959" spans="2:15" x14ac:dyDescent="0.3">
      <c r="B959" s="30">
        <v>42962</v>
      </c>
      <c r="C959" s="6" t="str">
        <f t="shared" si="70"/>
        <v>Tuesday</v>
      </c>
      <c r="D959" s="6" t="str">
        <f t="shared" si="71"/>
        <v>August</v>
      </c>
      <c r="E959" s="6" t="str">
        <f t="shared" si="72"/>
        <v>2017</v>
      </c>
      <c r="F959" s="6">
        <f t="shared" si="73"/>
        <v>33</v>
      </c>
      <c r="G959" s="6" t="str">
        <f>VLOOKUP(B:B, _holidays!A:C, 2, FALSE)</f>
        <v>Y</v>
      </c>
      <c r="H959" s="6" t="str">
        <f>VLOOKUP(B:B, _holidays!A:C, 3, FALSE)</f>
        <v>N</v>
      </c>
      <c r="I959" s="6">
        <v>10.4</v>
      </c>
      <c r="J959" s="6">
        <v>17.5</v>
      </c>
      <c r="K959" s="6">
        <v>3.2</v>
      </c>
      <c r="L959" s="6">
        <v>0.2</v>
      </c>
      <c r="M959" s="10">
        <v>127193.3</v>
      </c>
      <c r="N959" s="8">
        <v>99.086174200000002</v>
      </c>
      <c r="O959" s="8">
        <f t="shared" si="74"/>
        <v>12603097.48087286</v>
      </c>
    </row>
    <row r="960" spans="2:15" x14ac:dyDescent="0.3">
      <c r="B960" s="30">
        <v>42963</v>
      </c>
      <c r="C960" s="6" t="str">
        <f t="shared" si="70"/>
        <v>Wednesday</v>
      </c>
      <c r="D960" s="6" t="str">
        <f t="shared" si="71"/>
        <v>August</v>
      </c>
      <c r="E960" s="6" t="str">
        <f t="shared" si="72"/>
        <v>2017</v>
      </c>
      <c r="F960" s="6">
        <f t="shared" si="73"/>
        <v>33</v>
      </c>
      <c r="G960" s="6" t="str">
        <f>VLOOKUP(B:B, _holidays!A:C, 2, FALSE)</f>
        <v>Y</v>
      </c>
      <c r="H960" s="6" t="str">
        <f>VLOOKUP(B:B, _holidays!A:C, 3, FALSE)</f>
        <v>N</v>
      </c>
      <c r="I960" s="6">
        <v>12.1</v>
      </c>
      <c r="J960" s="6">
        <v>18.100000000000001</v>
      </c>
      <c r="K960" s="6">
        <v>10.9</v>
      </c>
      <c r="L960" s="6">
        <v>0.8</v>
      </c>
      <c r="M960" s="10">
        <v>121445.38</v>
      </c>
      <c r="N960" s="8">
        <v>72.164817319999997</v>
      </c>
      <c r="O960" s="8">
        <f t="shared" si="74"/>
        <v>8764083.6620579809</v>
      </c>
    </row>
    <row r="961" spans="2:15" x14ac:dyDescent="0.3">
      <c r="B961" s="30">
        <v>42964</v>
      </c>
      <c r="C961" s="6" t="str">
        <f t="shared" si="70"/>
        <v>Thursday</v>
      </c>
      <c r="D961" s="6" t="str">
        <f t="shared" si="71"/>
        <v>August</v>
      </c>
      <c r="E961" s="6" t="str">
        <f t="shared" si="72"/>
        <v>2017</v>
      </c>
      <c r="F961" s="6">
        <f t="shared" si="73"/>
        <v>33</v>
      </c>
      <c r="G961" s="6" t="str">
        <f>VLOOKUP(B:B, _holidays!A:C, 2, FALSE)</f>
        <v>Y</v>
      </c>
      <c r="H961" s="6" t="str">
        <f>VLOOKUP(B:B, _holidays!A:C, 3, FALSE)</f>
        <v>N</v>
      </c>
      <c r="I961" s="6">
        <v>9.3000000000000007</v>
      </c>
      <c r="J961" s="6">
        <v>15.6</v>
      </c>
      <c r="K961" s="6">
        <v>9.1</v>
      </c>
      <c r="L961" s="6">
        <v>1.8</v>
      </c>
      <c r="M961" s="10">
        <v>129223.80499999999</v>
      </c>
      <c r="N961" s="8">
        <v>73.714560050000003</v>
      </c>
      <c r="O961" s="8">
        <f t="shared" si="74"/>
        <v>9525675.93356199</v>
      </c>
    </row>
    <row r="962" spans="2:15" x14ac:dyDescent="0.3">
      <c r="B962" s="30">
        <v>42965</v>
      </c>
      <c r="C962" s="6" t="str">
        <f t="shared" ref="C962:C1025" si="75">TEXT(B962,"dddd")</f>
        <v>Friday</v>
      </c>
      <c r="D962" s="6" t="str">
        <f t="shared" ref="D962:D1025" si="76">TEXT(B962,"mmmm")</f>
        <v>August</v>
      </c>
      <c r="E962" s="6" t="str">
        <f t="shared" ref="E962:E1025" si="77">TEXT(B962,"yyyy")</f>
        <v>2017</v>
      </c>
      <c r="F962" s="6">
        <f t="shared" ref="F962:F1025" si="78">WEEKNUM(B962,1)</f>
        <v>33</v>
      </c>
      <c r="G962" s="6" t="str">
        <f>VLOOKUP(B:B, _holidays!A:C, 2, FALSE)</f>
        <v>Y</v>
      </c>
      <c r="H962" s="6" t="str">
        <f>VLOOKUP(B:B, _holidays!A:C, 3, FALSE)</f>
        <v>N</v>
      </c>
      <c r="I962" s="6">
        <v>8</v>
      </c>
      <c r="J962" s="6">
        <v>12.2</v>
      </c>
      <c r="K962" s="6">
        <v>9.4</v>
      </c>
      <c r="L962" s="6">
        <v>2.8</v>
      </c>
      <c r="M962" s="10">
        <v>133562.98499999999</v>
      </c>
      <c r="N962" s="8">
        <v>92.107544930000003</v>
      </c>
      <c r="O962" s="8">
        <f t="shared" ref="O962:O1025" si="79">M962*N962</f>
        <v>12302158.641872415</v>
      </c>
    </row>
    <row r="963" spans="2:15" x14ac:dyDescent="0.3">
      <c r="B963" s="30">
        <v>42966</v>
      </c>
      <c r="C963" s="6" t="str">
        <f t="shared" si="75"/>
        <v>Saturday</v>
      </c>
      <c r="D963" s="6" t="str">
        <f t="shared" si="76"/>
        <v>August</v>
      </c>
      <c r="E963" s="6" t="str">
        <f t="shared" si="77"/>
        <v>2017</v>
      </c>
      <c r="F963" s="6">
        <f t="shared" si="78"/>
        <v>33</v>
      </c>
      <c r="G963" s="6" t="str">
        <f>VLOOKUP(B:B, _holidays!A:C, 2, FALSE)</f>
        <v>Y</v>
      </c>
      <c r="H963" s="6" t="str">
        <f>VLOOKUP(B:B, _holidays!A:C, 3, FALSE)</f>
        <v>N</v>
      </c>
      <c r="I963" s="6">
        <v>5.9</v>
      </c>
      <c r="J963" s="6">
        <v>11.8</v>
      </c>
      <c r="K963" s="6">
        <v>11.6</v>
      </c>
      <c r="L963" s="6">
        <v>7.2</v>
      </c>
      <c r="M963" s="10">
        <v>124852.67</v>
      </c>
      <c r="N963" s="8">
        <v>97.968935160000001</v>
      </c>
      <c r="O963" s="8">
        <f t="shared" si="79"/>
        <v>12231683.131782876</v>
      </c>
    </row>
    <row r="964" spans="2:15" x14ac:dyDescent="0.3">
      <c r="B964" s="30">
        <v>42967</v>
      </c>
      <c r="C964" s="6" t="str">
        <f t="shared" si="75"/>
        <v>Sunday</v>
      </c>
      <c r="D964" s="6" t="str">
        <f t="shared" si="76"/>
        <v>August</v>
      </c>
      <c r="E964" s="6" t="str">
        <f t="shared" si="77"/>
        <v>2017</v>
      </c>
      <c r="F964" s="6">
        <f t="shared" si="78"/>
        <v>34</v>
      </c>
      <c r="G964" s="6" t="str">
        <f>VLOOKUP(B:B, _holidays!A:C, 2, FALSE)</f>
        <v>Y</v>
      </c>
      <c r="H964" s="6" t="str">
        <f>VLOOKUP(B:B, _holidays!A:C, 3, FALSE)</f>
        <v>N</v>
      </c>
      <c r="I964" s="6">
        <v>5.0999999999999996</v>
      </c>
      <c r="J964" s="6">
        <v>13.3</v>
      </c>
      <c r="K964" s="6">
        <v>13.9</v>
      </c>
      <c r="L964" s="6">
        <v>2</v>
      </c>
      <c r="M964" s="10">
        <v>119798.995</v>
      </c>
      <c r="N964" s="8">
        <v>92.815878290000001</v>
      </c>
      <c r="O964" s="8">
        <f t="shared" si="79"/>
        <v>11119248.939184317</v>
      </c>
    </row>
    <row r="965" spans="2:15" x14ac:dyDescent="0.3">
      <c r="B965" s="30">
        <v>42968</v>
      </c>
      <c r="C965" s="6" t="str">
        <f t="shared" si="75"/>
        <v>Monday</v>
      </c>
      <c r="D965" s="6" t="str">
        <f t="shared" si="76"/>
        <v>August</v>
      </c>
      <c r="E965" s="6" t="str">
        <f t="shared" si="77"/>
        <v>2017</v>
      </c>
      <c r="F965" s="6">
        <f t="shared" si="78"/>
        <v>34</v>
      </c>
      <c r="G965" s="6" t="str">
        <f>VLOOKUP(B:B, _holidays!A:C, 2, FALSE)</f>
        <v>Y</v>
      </c>
      <c r="H965" s="6" t="str">
        <f>VLOOKUP(B:B, _holidays!A:C, 3, FALSE)</f>
        <v>N</v>
      </c>
      <c r="I965" s="6">
        <v>6.8</v>
      </c>
      <c r="J965" s="6">
        <v>12.7</v>
      </c>
      <c r="K965" s="6">
        <v>7.9</v>
      </c>
      <c r="L965" s="6">
        <v>0.6</v>
      </c>
      <c r="M965" s="10">
        <v>140410.29500000001</v>
      </c>
      <c r="N965" s="8">
        <v>108.906684</v>
      </c>
      <c r="O965" s="8">
        <f t="shared" si="79"/>
        <v>15291619.627911782</v>
      </c>
    </row>
    <row r="966" spans="2:15" x14ac:dyDescent="0.3">
      <c r="B966" s="30">
        <v>42969</v>
      </c>
      <c r="C966" s="6" t="str">
        <f t="shared" si="75"/>
        <v>Tuesday</v>
      </c>
      <c r="D966" s="6" t="str">
        <f t="shared" si="76"/>
        <v>August</v>
      </c>
      <c r="E966" s="6" t="str">
        <f t="shared" si="77"/>
        <v>2017</v>
      </c>
      <c r="F966" s="6">
        <f t="shared" si="78"/>
        <v>34</v>
      </c>
      <c r="G966" s="6" t="str">
        <f>VLOOKUP(B:B, _holidays!A:C, 2, FALSE)</f>
        <v>Y</v>
      </c>
      <c r="H966" s="6" t="str">
        <f>VLOOKUP(B:B, _holidays!A:C, 3, FALSE)</f>
        <v>N</v>
      </c>
      <c r="I966" s="6">
        <v>5.7</v>
      </c>
      <c r="J966" s="6">
        <v>16.8</v>
      </c>
      <c r="K966" s="6">
        <v>11.1</v>
      </c>
      <c r="L966" s="6">
        <v>1.6</v>
      </c>
      <c r="M966" s="10">
        <v>133809.45499999999</v>
      </c>
      <c r="N966" s="8">
        <v>107.9380963</v>
      </c>
      <c r="O966" s="8">
        <f t="shared" si="79"/>
        <v>14443137.839640515</v>
      </c>
    </row>
    <row r="967" spans="2:15" x14ac:dyDescent="0.3">
      <c r="B967" s="30">
        <v>42970</v>
      </c>
      <c r="C967" s="6" t="str">
        <f t="shared" si="75"/>
        <v>Wednesday</v>
      </c>
      <c r="D967" s="6" t="str">
        <f t="shared" si="76"/>
        <v>August</v>
      </c>
      <c r="E967" s="6" t="str">
        <f t="shared" si="77"/>
        <v>2017</v>
      </c>
      <c r="F967" s="6">
        <f t="shared" si="78"/>
        <v>34</v>
      </c>
      <c r="G967" s="6" t="str">
        <f>VLOOKUP(B:B, _holidays!A:C, 2, FALSE)</f>
        <v>Y</v>
      </c>
      <c r="H967" s="6" t="str">
        <f>VLOOKUP(B:B, _holidays!A:C, 3, FALSE)</f>
        <v>N</v>
      </c>
      <c r="I967" s="6">
        <v>8.3000000000000007</v>
      </c>
      <c r="J967" s="6">
        <v>18.100000000000001</v>
      </c>
      <c r="K967" s="6">
        <v>9.6999999999999993</v>
      </c>
      <c r="L967" s="6">
        <v>0</v>
      </c>
      <c r="M967" s="10">
        <v>133056.82</v>
      </c>
      <c r="N967" s="8">
        <v>106.6475104</v>
      </c>
      <c r="O967" s="8">
        <f t="shared" si="79"/>
        <v>14190178.594740929</v>
      </c>
    </row>
    <row r="968" spans="2:15" x14ac:dyDescent="0.3">
      <c r="B968" s="30">
        <v>42971</v>
      </c>
      <c r="C968" s="6" t="str">
        <f t="shared" si="75"/>
        <v>Thursday</v>
      </c>
      <c r="D968" s="6" t="str">
        <f t="shared" si="76"/>
        <v>August</v>
      </c>
      <c r="E968" s="6" t="str">
        <f t="shared" si="77"/>
        <v>2017</v>
      </c>
      <c r="F968" s="6">
        <f t="shared" si="78"/>
        <v>34</v>
      </c>
      <c r="G968" s="6" t="str">
        <f>VLOOKUP(B:B, _holidays!A:C, 2, FALSE)</f>
        <v>Y</v>
      </c>
      <c r="H968" s="6" t="str">
        <f>VLOOKUP(B:B, _holidays!A:C, 3, FALSE)</f>
        <v>N</v>
      </c>
      <c r="I968" s="6">
        <v>5.2</v>
      </c>
      <c r="J968" s="6">
        <v>13.3</v>
      </c>
      <c r="K968" s="6">
        <v>13</v>
      </c>
      <c r="L968" s="6">
        <v>9.1999999999999993</v>
      </c>
      <c r="M968" s="10">
        <v>135619.94</v>
      </c>
      <c r="N968" s="8">
        <v>118.9186938</v>
      </c>
      <c r="O968" s="8">
        <f t="shared" si="79"/>
        <v>16127746.118034372</v>
      </c>
    </row>
    <row r="969" spans="2:15" x14ac:dyDescent="0.3">
      <c r="B969" s="30">
        <v>42972</v>
      </c>
      <c r="C969" s="6" t="str">
        <f t="shared" si="75"/>
        <v>Friday</v>
      </c>
      <c r="D969" s="6" t="str">
        <f t="shared" si="76"/>
        <v>August</v>
      </c>
      <c r="E969" s="6" t="str">
        <f t="shared" si="77"/>
        <v>2017</v>
      </c>
      <c r="F969" s="6">
        <f t="shared" si="78"/>
        <v>34</v>
      </c>
      <c r="G969" s="6" t="str">
        <f>VLOOKUP(B:B, _holidays!A:C, 2, FALSE)</f>
        <v>Y</v>
      </c>
      <c r="H969" s="6" t="str">
        <f>VLOOKUP(B:B, _holidays!A:C, 3, FALSE)</f>
        <v>N</v>
      </c>
      <c r="I969" s="6">
        <v>4.9000000000000004</v>
      </c>
      <c r="J969" s="6">
        <v>15</v>
      </c>
      <c r="K969" s="6">
        <v>13.3</v>
      </c>
      <c r="L969" s="6">
        <v>0.6</v>
      </c>
      <c r="M969" s="10">
        <v>133666.57500000001</v>
      </c>
      <c r="N969" s="8">
        <v>120.1723289</v>
      </c>
      <c r="O969" s="8">
        <f t="shared" si="79"/>
        <v>16063023.613836518</v>
      </c>
    </row>
    <row r="970" spans="2:15" x14ac:dyDescent="0.3">
      <c r="B970" s="30">
        <v>42973</v>
      </c>
      <c r="C970" s="6" t="str">
        <f t="shared" si="75"/>
        <v>Saturday</v>
      </c>
      <c r="D970" s="6" t="str">
        <f t="shared" si="76"/>
        <v>August</v>
      </c>
      <c r="E970" s="6" t="str">
        <f t="shared" si="77"/>
        <v>2017</v>
      </c>
      <c r="F970" s="6">
        <f t="shared" si="78"/>
        <v>34</v>
      </c>
      <c r="G970" s="6" t="str">
        <f>VLOOKUP(B:B, _holidays!A:C, 2, FALSE)</f>
        <v>Y</v>
      </c>
      <c r="H970" s="6" t="str">
        <f>VLOOKUP(B:B, _holidays!A:C, 3, FALSE)</f>
        <v>N</v>
      </c>
      <c r="I970" s="6">
        <v>9.9</v>
      </c>
      <c r="J970" s="6">
        <v>15.3</v>
      </c>
      <c r="K970" s="6">
        <v>8.5</v>
      </c>
      <c r="L970" s="6">
        <v>0</v>
      </c>
      <c r="M970" s="10">
        <v>117444.1</v>
      </c>
      <c r="N970" s="8">
        <v>93.657541890000005</v>
      </c>
      <c r="O970" s="8">
        <f t="shared" si="79"/>
        <v>10999525.715483351</v>
      </c>
    </row>
    <row r="971" spans="2:15" x14ac:dyDescent="0.3">
      <c r="B971" s="30">
        <v>42974</v>
      </c>
      <c r="C971" s="6" t="str">
        <f t="shared" si="75"/>
        <v>Sunday</v>
      </c>
      <c r="D971" s="6" t="str">
        <f t="shared" si="76"/>
        <v>August</v>
      </c>
      <c r="E971" s="6" t="str">
        <f t="shared" si="77"/>
        <v>2017</v>
      </c>
      <c r="F971" s="6">
        <f t="shared" si="78"/>
        <v>35</v>
      </c>
      <c r="G971" s="6" t="str">
        <f>VLOOKUP(B:B, _holidays!A:C, 2, FALSE)</f>
        <v>Y</v>
      </c>
      <c r="H971" s="6" t="str">
        <f>VLOOKUP(B:B, _holidays!A:C, 3, FALSE)</f>
        <v>N</v>
      </c>
      <c r="I971" s="6">
        <v>5.8</v>
      </c>
      <c r="J971" s="6">
        <v>10.7</v>
      </c>
      <c r="K971" s="6">
        <v>11.8</v>
      </c>
      <c r="L971" s="6">
        <v>7.8</v>
      </c>
      <c r="M971" s="10">
        <v>115177.935</v>
      </c>
      <c r="N971" s="8">
        <v>93.117477789999995</v>
      </c>
      <c r="O971" s="8">
        <f t="shared" si="79"/>
        <v>10725078.804260563</v>
      </c>
    </row>
    <row r="972" spans="2:15" x14ac:dyDescent="0.3">
      <c r="B972" s="30">
        <v>42975</v>
      </c>
      <c r="C972" s="6" t="str">
        <f t="shared" si="75"/>
        <v>Monday</v>
      </c>
      <c r="D972" s="6" t="str">
        <f t="shared" si="76"/>
        <v>August</v>
      </c>
      <c r="E972" s="6" t="str">
        <f t="shared" si="77"/>
        <v>2017</v>
      </c>
      <c r="F972" s="6">
        <f t="shared" si="78"/>
        <v>35</v>
      </c>
      <c r="G972" s="6" t="str">
        <f>VLOOKUP(B:B, _holidays!A:C, 2, FALSE)</f>
        <v>Y</v>
      </c>
      <c r="H972" s="6" t="str">
        <f>VLOOKUP(B:B, _holidays!A:C, 3, FALSE)</f>
        <v>N</v>
      </c>
      <c r="I972" s="6">
        <v>5.8</v>
      </c>
      <c r="J972" s="6">
        <v>11.8</v>
      </c>
      <c r="K972" s="6">
        <v>14.6</v>
      </c>
      <c r="L972" s="6">
        <v>0.6</v>
      </c>
      <c r="M972" s="10">
        <v>139414.495</v>
      </c>
      <c r="N972" s="8">
        <v>163.40926049999999</v>
      </c>
      <c r="O972" s="8">
        <f t="shared" si="79"/>
        <v>22781619.530930944</v>
      </c>
    </row>
    <row r="973" spans="2:15" x14ac:dyDescent="0.3">
      <c r="B973" s="30">
        <v>42976</v>
      </c>
      <c r="C973" s="6" t="str">
        <f t="shared" si="75"/>
        <v>Tuesday</v>
      </c>
      <c r="D973" s="6" t="str">
        <f t="shared" si="76"/>
        <v>August</v>
      </c>
      <c r="E973" s="6" t="str">
        <f t="shared" si="77"/>
        <v>2017</v>
      </c>
      <c r="F973" s="6">
        <f t="shared" si="78"/>
        <v>35</v>
      </c>
      <c r="G973" s="6" t="str">
        <f>VLOOKUP(B:B, _holidays!A:C, 2, FALSE)</f>
        <v>Y</v>
      </c>
      <c r="H973" s="6" t="str">
        <f>VLOOKUP(B:B, _holidays!A:C, 3, FALSE)</f>
        <v>N</v>
      </c>
      <c r="I973" s="6">
        <v>5.4</v>
      </c>
      <c r="J973" s="6">
        <v>12.9</v>
      </c>
      <c r="K973" s="6">
        <v>9.1</v>
      </c>
      <c r="L973" s="6">
        <v>0</v>
      </c>
      <c r="M973" s="10">
        <v>139814.04</v>
      </c>
      <c r="N973" s="8">
        <v>143.84804</v>
      </c>
      <c r="O973" s="8">
        <f t="shared" si="79"/>
        <v>20111975.618481603</v>
      </c>
    </row>
    <row r="974" spans="2:15" x14ac:dyDescent="0.3">
      <c r="B974" s="30">
        <v>42977</v>
      </c>
      <c r="C974" s="6" t="str">
        <f t="shared" si="75"/>
        <v>Wednesday</v>
      </c>
      <c r="D974" s="6" t="str">
        <f t="shared" si="76"/>
        <v>August</v>
      </c>
      <c r="E974" s="6" t="str">
        <f t="shared" si="77"/>
        <v>2017</v>
      </c>
      <c r="F974" s="6">
        <f t="shared" si="78"/>
        <v>35</v>
      </c>
      <c r="G974" s="6" t="str">
        <f>VLOOKUP(B:B, _holidays!A:C, 2, FALSE)</f>
        <v>Y</v>
      </c>
      <c r="H974" s="6" t="str">
        <f>VLOOKUP(B:B, _holidays!A:C, 3, FALSE)</f>
        <v>N</v>
      </c>
      <c r="I974" s="6">
        <v>7.7</v>
      </c>
      <c r="J974" s="6">
        <v>13.8</v>
      </c>
      <c r="K974" s="6">
        <v>12.3</v>
      </c>
      <c r="L974" s="6">
        <v>0.6</v>
      </c>
      <c r="M974" s="10">
        <v>137513.465</v>
      </c>
      <c r="N974" s="8">
        <v>118.29507649999999</v>
      </c>
      <c r="O974" s="8">
        <f t="shared" si="79"/>
        <v>16267165.861955071</v>
      </c>
    </row>
    <row r="975" spans="2:15" x14ac:dyDescent="0.3">
      <c r="B975" s="30">
        <v>42978</v>
      </c>
      <c r="C975" s="6" t="str">
        <f t="shared" si="75"/>
        <v>Thursday</v>
      </c>
      <c r="D975" s="6" t="str">
        <f t="shared" si="76"/>
        <v>August</v>
      </c>
      <c r="E975" s="6" t="str">
        <f t="shared" si="77"/>
        <v>2017</v>
      </c>
      <c r="F975" s="6">
        <f t="shared" si="78"/>
        <v>35</v>
      </c>
      <c r="G975" s="6" t="str">
        <f>VLOOKUP(B:B, _holidays!A:C, 2, FALSE)</f>
        <v>Y</v>
      </c>
      <c r="H975" s="6" t="str">
        <f>VLOOKUP(B:B, _holidays!A:C, 3, FALSE)</f>
        <v>N</v>
      </c>
      <c r="I975" s="6">
        <v>4</v>
      </c>
      <c r="J975" s="6">
        <v>16.7</v>
      </c>
      <c r="K975" s="6">
        <v>15.9</v>
      </c>
      <c r="L975" s="6">
        <v>0.2</v>
      </c>
      <c r="M975" s="10">
        <v>133982.255</v>
      </c>
      <c r="N975" s="8">
        <v>115.4257008</v>
      </c>
      <c r="O975" s="8">
        <f t="shared" si="79"/>
        <v>15464995.678139305</v>
      </c>
    </row>
    <row r="976" spans="2:15" x14ac:dyDescent="0.3">
      <c r="B976" s="30">
        <v>42979</v>
      </c>
      <c r="C976" s="6" t="str">
        <f t="shared" si="75"/>
        <v>Friday</v>
      </c>
      <c r="D976" s="6" t="str">
        <f t="shared" si="76"/>
        <v>September</v>
      </c>
      <c r="E976" s="6" t="str">
        <f t="shared" si="77"/>
        <v>2017</v>
      </c>
      <c r="F976" s="6">
        <f t="shared" si="78"/>
        <v>35</v>
      </c>
      <c r="G976" s="6" t="str">
        <f>VLOOKUP(B:B, _holidays!A:C, 2, FALSE)</f>
        <v>Y</v>
      </c>
      <c r="H976" s="6" t="str">
        <f>VLOOKUP(B:B, _holidays!A:C, 3, FALSE)</f>
        <v>N</v>
      </c>
      <c r="I976" s="6">
        <v>3.7</v>
      </c>
      <c r="J976" s="6">
        <v>17</v>
      </c>
      <c r="K976" s="6">
        <v>14.4</v>
      </c>
      <c r="L976" s="6">
        <v>0</v>
      </c>
      <c r="M976" s="10">
        <v>128707.425</v>
      </c>
      <c r="N976" s="8">
        <v>102.27816319999999</v>
      </c>
      <c r="O976" s="8">
        <f t="shared" si="79"/>
        <v>13163959.019201759</v>
      </c>
    </row>
    <row r="977" spans="2:15" x14ac:dyDescent="0.3">
      <c r="B977" s="30">
        <v>42980</v>
      </c>
      <c r="C977" s="6" t="str">
        <f t="shared" si="75"/>
        <v>Saturday</v>
      </c>
      <c r="D977" s="6" t="str">
        <f t="shared" si="76"/>
        <v>September</v>
      </c>
      <c r="E977" s="6" t="str">
        <f t="shared" si="77"/>
        <v>2017</v>
      </c>
      <c r="F977" s="6">
        <f t="shared" si="78"/>
        <v>35</v>
      </c>
      <c r="G977" s="6" t="str">
        <f>VLOOKUP(B:B, _holidays!A:C, 2, FALSE)</f>
        <v>Y</v>
      </c>
      <c r="H977" s="6" t="str">
        <f>VLOOKUP(B:B, _holidays!A:C, 3, FALSE)</f>
        <v>N</v>
      </c>
      <c r="I977" s="6">
        <v>7.3</v>
      </c>
      <c r="J977" s="6">
        <v>18.399999999999999</v>
      </c>
      <c r="K977" s="6">
        <v>6.3</v>
      </c>
      <c r="L977" s="6">
        <v>0</v>
      </c>
      <c r="M977" s="10">
        <v>114098.11500000001</v>
      </c>
      <c r="N977" s="8">
        <v>89.329916780000005</v>
      </c>
      <c r="O977" s="8">
        <f t="shared" si="79"/>
        <v>10192375.11770487</v>
      </c>
    </row>
    <row r="978" spans="2:15" x14ac:dyDescent="0.3">
      <c r="B978" s="30">
        <v>42981</v>
      </c>
      <c r="C978" s="6" t="str">
        <f t="shared" si="75"/>
        <v>Sunday</v>
      </c>
      <c r="D978" s="6" t="str">
        <f t="shared" si="76"/>
        <v>September</v>
      </c>
      <c r="E978" s="6" t="str">
        <f t="shared" si="77"/>
        <v>2017</v>
      </c>
      <c r="F978" s="6">
        <f t="shared" si="78"/>
        <v>36</v>
      </c>
      <c r="G978" s="6" t="str">
        <f>VLOOKUP(B:B, _holidays!A:C, 2, FALSE)</f>
        <v>Y</v>
      </c>
      <c r="H978" s="6" t="str">
        <f>VLOOKUP(B:B, _holidays!A:C, 3, FALSE)</f>
        <v>N</v>
      </c>
      <c r="I978" s="6">
        <v>13.4</v>
      </c>
      <c r="J978" s="6">
        <v>17.2</v>
      </c>
      <c r="K978" s="6">
        <v>6.3</v>
      </c>
      <c r="L978" s="6">
        <v>0</v>
      </c>
      <c r="M978" s="10">
        <v>103964.33</v>
      </c>
      <c r="N978" s="8">
        <v>67.073127529999994</v>
      </c>
      <c r="O978" s="8">
        <f t="shared" si="79"/>
        <v>6973212.7646610048</v>
      </c>
    </row>
    <row r="979" spans="2:15" x14ac:dyDescent="0.3">
      <c r="B979" s="30">
        <v>42982</v>
      </c>
      <c r="C979" s="6" t="str">
        <f t="shared" si="75"/>
        <v>Monday</v>
      </c>
      <c r="D979" s="6" t="str">
        <f t="shared" si="76"/>
        <v>September</v>
      </c>
      <c r="E979" s="6" t="str">
        <f t="shared" si="77"/>
        <v>2017</v>
      </c>
      <c r="F979" s="6">
        <f t="shared" si="78"/>
        <v>36</v>
      </c>
      <c r="G979" s="6" t="str">
        <f>VLOOKUP(B:B, _holidays!A:C, 2, FALSE)</f>
        <v>Y</v>
      </c>
      <c r="H979" s="6" t="str">
        <f>VLOOKUP(B:B, _holidays!A:C, 3, FALSE)</f>
        <v>N</v>
      </c>
      <c r="I979" s="6">
        <v>8.8000000000000007</v>
      </c>
      <c r="J979" s="6">
        <v>13.7</v>
      </c>
      <c r="K979" s="6">
        <v>13.4</v>
      </c>
      <c r="L979" s="6">
        <v>0.4</v>
      </c>
      <c r="M979" s="10">
        <v>128001.05499999999</v>
      </c>
      <c r="N979" s="8">
        <v>93.826620980000001</v>
      </c>
      <c r="O979" s="8">
        <f t="shared" si="79"/>
        <v>12009906.472525133</v>
      </c>
    </row>
    <row r="980" spans="2:15" x14ac:dyDescent="0.3">
      <c r="B980" s="30">
        <v>42983</v>
      </c>
      <c r="C980" s="6" t="str">
        <f t="shared" si="75"/>
        <v>Tuesday</v>
      </c>
      <c r="D980" s="6" t="str">
        <f t="shared" si="76"/>
        <v>September</v>
      </c>
      <c r="E980" s="6" t="str">
        <f t="shared" si="77"/>
        <v>2017</v>
      </c>
      <c r="F980" s="6">
        <f t="shared" si="78"/>
        <v>36</v>
      </c>
      <c r="G980" s="6" t="str">
        <f>VLOOKUP(B:B, _holidays!A:C, 2, FALSE)</f>
        <v>Y</v>
      </c>
      <c r="H980" s="6" t="str">
        <f>VLOOKUP(B:B, _holidays!A:C, 3, FALSE)</f>
        <v>N</v>
      </c>
      <c r="I980" s="6">
        <v>6.5</v>
      </c>
      <c r="J980" s="6">
        <v>13.3</v>
      </c>
      <c r="K980" s="6">
        <v>11</v>
      </c>
      <c r="L980" s="6">
        <v>0.2</v>
      </c>
      <c r="M980" s="10">
        <v>137696.67000000001</v>
      </c>
      <c r="N980" s="8">
        <v>95.602018139999998</v>
      </c>
      <c r="O980" s="8">
        <f t="shared" si="79"/>
        <v>13164079.543157594</v>
      </c>
    </row>
    <row r="981" spans="2:15" x14ac:dyDescent="0.3">
      <c r="B981" s="30">
        <v>42984</v>
      </c>
      <c r="C981" s="6" t="str">
        <f t="shared" si="75"/>
        <v>Wednesday</v>
      </c>
      <c r="D981" s="6" t="str">
        <f t="shared" si="76"/>
        <v>September</v>
      </c>
      <c r="E981" s="6" t="str">
        <f t="shared" si="77"/>
        <v>2017</v>
      </c>
      <c r="F981" s="6">
        <f t="shared" si="78"/>
        <v>36</v>
      </c>
      <c r="G981" s="6" t="str">
        <f>VLOOKUP(B:B, _holidays!A:C, 2, FALSE)</f>
        <v>Y</v>
      </c>
      <c r="H981" s="6" t="str">
        <f>VLOOKUP(B:B, _holidays!A:C, 3, FALSE)</f>
        <v>N</v>
      </c>
      <c r="I981" s="6">
        <v>6.7</v>
      </c>
      <c r="J981" s="6">
        <v>15.1</v>
      </c>
      <c r="K981" s="6">
        <v>11</v>
      </c>
      <c r="L981" s="6">
        <v>4.8</v>
      </c>
      <c r="M981" s="10">
        <v>134819.94500000001</v>
      </c>
      <c r="N981" s="8">
        <v>101.0173763</v>
      </c>
      <c r="O981" s="8">
        <f t="shared" si="79"/>
        <v>13619157.116810303</v>
      </c>
    </row>
    <row r="982" spans="2:15" x14ac:dyDescent="0.3">
      <c r="B982" s="30">
        <v>42985</v>
      </c>
      <c r="C982" s="6" t="str">
        <f t="shared" si="75"/>
        <v>Thursday</v>
      </c>
      <c r="D982" s="6" t="str">
        <f t="shared" si="76"/>
        <v>September</v>
      </c>
      <c r="E982" s="6" t="str">
        <f t="shared" si="77"/>
        <v>2017</v>
      </c>
      <c r="F982" s="6">
        <f t="shared" si="78"/>
        <v>36</v>
      </c>
      <c r="G982" s="6" t="str">
        <f>VLOOKUP(B:B, _holidays!A:C, 2, FALSE)</f>
        <v>Y</v>
      </c>
      <c r="H982" s="6" t="str">
        <f>VLOOKUP(B:B, _holidays!A:C, 3, FALSE)</f>
        <v>N</v>
      </c>
      <c r="I982" s="6">
        <v>7.9</v>
      </c>
      <c r="J982" s="6">
        <v>15.2</v>
      </c>
      <c r="K982" s="6">
        <v>9.5</v>
      </c>
      <c r="L982" s="6">
        <v>0.8</v>
      </c>
      <c r="M982" s="10">
        <v>133405.72</v>
      </c>
      <c r="N982" s="8">
        <v>93.025254910000001</v>
      </c>
      <c r="O982" s="8">
        <f t="shared" si="79"/>
        <v>12410101.109452086</v>
      </c>
    </row>
    <row r="983" spans="2:15" x14ac:dyDescent="0.3">
      <c r="B983" s="30">
        <v>42986</v>
      </c>
      <c r="C983" s="6" t="str">
        <f t="shared" si="75"/>
        <v>Friday</v>
      </c>
      <c r="D983" s="6" t="str">
        <f t="shared" si="76"/>
        <v>September</v>
      </c>
      <c r="E983" s="6" t="str">
        <f t="shared" si="77"/>
        <v>2017</v>
      </c>
      <c r="F983" s="6">
        <f t="shared" si="78"/>
        <v>36</v>
      </c>
      <c r="G983" s="6" t="str">
        <f>VLOOKUP(B:B, _holidays!A:C, 2, FALSE)</f>
        <v>Y</v>
      </c>
      <c r="H983" s="6" t="str">
        <f>VLOOKUP(B:B, _holidays!A:C, 3, FALSE)</f>
        <v>N</v>
      </c>
      <c r="I983" s="6">
        <v>8</v>
      </c>
      <c r="J983" s="6">
        <v>13.5</v>
      </c>
      <c r="K983" s="6">
        <v>13.1</v>
      </c>
      <c r="L983" s="6">
        <v>3.2</v>
      </c>
      <c r="M983" s="10">
        <v>132543.1</v>
      </c>
      <c r="N983" s="8">
        <v>102.4160808</v>
      </c>
      <c r="O983" s="8">
        <f t="shared" si="79"/>
        <v>13574544.839082481</v>
      </c>
    </row>
    <row r="984" spans="2:15" x14ac:dyDescent="0.3">
      <c r="B984" s="30">
        <v>42987</v>
      </c>
      <c r="C984" s="6" t="str">
        <f t="shared" si="75"/>
        <v>Saturday</v>
      </c>
      <c r="D984" s="6" t="str">
        <f t="shared" si="76"/>
        <v>September</v>
      </c>
      <c r="E984" s="6" t="str">
        <f t="shared" si="77"/>
        <v>2017</v>
      </c>
      <c r="F984" s="6">
        <f t="shared" si="78"/>
        <v>36</v>
      </c>
      <c r="G984" s="6" t="str">
        <f>VLOOKUP(B:B, _holidays!A:C, 2, FALSE)</f>
        <v>Y</v>
      </c>
      <c r="H984" s="6" t="str">
        <f>VLOOKUP(B:B, _holidays!A:C, 3, FALSE)</f>
        <v>N</v>
      </c>
      <c r="I984" s="6">
        <v>7.1</v>
      </c>
      <c r="J984" s="6">
        <v>14.9</v>
      </c>
      <c r="K984" s="6">
        <v>15.9</v>
      </c>
      <c r="L984" s="6">
        <v>1.2</v>
      </c>
      <c r="M984" s="10">
        <v>120454.01</v>
      </c>
      <c r="N984" s="8">
        <v>96.910244129999995</v>
      </c>
      <c r="O984" s="8">
        <f t="shared" si="79"/>
        <v>11673227.515537459</v>
      </c>
    </row>
    <row r="985" spans="2:15" x14ac:dyDescent="0.3">
      <c r="B985" s="30">
        <v>42988</v>
      </c>
      <c r="C985" s="6" t="str">
        <f t="shared" si="75"/>
        <v>Sunday</v>
      </c>
      <c r="D985" s="6" t="str">
        <f t="shared" si="76"/>
        <v>September</v>
      </c>
      <c r="E985" s="6" t="str">
        <f t="shared" si="77"/>
        <v>2017</v>
      </c>
      <c r="F985" s="6">
        <f t="shared" si="78"/>
        <v>37</v>
      </c>
      <c r="G985" s="6" t="str">
        <f>VLOOKUP(B:B, _holidays!A:C, 2, FALSE)</f>
        <v>Y</v>
      </c>
      <c r="H985" s="6" t="str">
        <f>VLOOKUP(B:B, _holidays!A:C, 3, FALSE)</f>
        <v>N</v>
      </c>
      <c r="I985" s="6">
        <v>5.3</v>
      </c>
      <c r="J985" s="6">
        <v>16.100000000000001</v>
      </c>
      <c r="K985" s="6">
        <v>12.3</v>
      </c>
      <c r="L985" s="6">
        <v>0.2</v>
      </c>
      <c r="M985" s="10">
        <v>114584.065</v>
      </c>
      <c r="N985" s="8">
        <v>91.883909369999998</v>
      </c>
      <c r="O985" s="8">
        <f t="shared" si="79"/>
        <v>10528431.843706189</v>
      </c>
    </row>
    <row r="986" spans="2:15" x14ac:dyDescent="0.3">
      <c r="B986" s="30">
        <v>42989</v>
      </c>
      <c r="C986" s="6" t="str">
        <f t="shared" si="75"/>
        <v>Monday</v>
      </c>
      <c r="D986" s="6" t="str">
        <f t="shared" si="76"/>
        <v>September</v>
      </c>
      <c r="E986" s="6" t="str">
        <f t="shared" si="77"/>
        <v>2017</v>
      </c>
      <c r="F986" s="6">
        <f t="shared" si="78"/>
        <v>37</v>
      </c>
      <c r="G986" s="6" t="str">
        <f>VLOOKUP(B:B, _holidays!A:C, 2, FALSE)</f>
        <v>Y</v>
      </c>
      <c r="H986" s="6" t="str">
        <f>VLOOKUP(B:B, _holidays!A:C, 3, FALSE)</f>
        <v>N</v>
      </c>
      <c r="I986" s="6">
        <v>8.1</v>
      </c>
      <c r="J986" s="6">
        <v>18.100000000000001</v>
      </c>
      <c r="K986" s="6">
        <v>7</v>
      </c>
      <c r="L986" s="6">
        <v>0</v>
      </c>
      <c r="M986" s="10">
        <v>127169.03</v>
      </c>
      <c r="N986" s="8">
        <v>86.68557783</v>
      </c>
      <c r="O986" s="8">
        <f t="shared" si="79"/>
        <v>11023720.847630605</v>
      </c>
    </row>
    <row r="987" spans="2:15" x14ac:dyDescent="0.3">
      <c r="B987" s="30">
        <v>42990</v>
      </c>
      <c r="C987" s="6" t="str">
        <f t="shared" si="75"/>
        <v>Tuesday</v>
      </c>
      <c r="D987" s="6" t="str">
        <f t="shared" si="76"/>
        <v>September</v>
      </c>
      <c r="E987" s="6" t="str">
        <f t="shared" si="77"/>
        <v>2017</v>
      </c>
      <c r="F987" s="6">
        <f t="shared" si="78"/>
        <v>37</v>
      </c>
      <c r="G987" s="6" t="str">
        <f>VLOOKUP(B:B, _holidays!A:C, 2, FALSE)</f>
        <v>Y</v>
      </c>
      <c r="H987" s="6" t="str">
        <f>VLOOKUP(B:B, _holidays!A:C, 3, FALSE)</f>
        <v>N</v>
      </c>
      <c r="I987" s="6">
        <v>12.2</v>
      </c>
      <c r="J987" s="6">
        <v>19.899999999999999</v>
      </c>
      <c r="K987" s="6">
        <v>3.5</v>
      </c>
      <c r="L987" s="6">
        <v>0.2</v>
      </c>
      <c r="M987" s="10">
        <v>130906.89</v>
      </c>
      <c r="N987" s="8">
        <v>94.772968660000004</v>
      </c>
      <c r="O987" s="8">
        <f t="shared" si="79"/>
        <v>12406434.583348067</v>
      </c>
    </row>
    <row r="988" spans="2:15" x14ac:dyDescent="0.3">
      <c r="B988" s="30">
        <v>42991</v>
      </c>
      <c r="C988" s="6" t="str">
        <f t="shared" si="75"/>
        <v>Wednesday</v>
      </c>
      <c r="D988" s="6" t="str">
        <f t="shared" si="76"/>
        <v>September</v>
      </c>
      <c r="E988" s="6" t="str">
        <f t="shared" si="77"/>
        <v>2017</v>
      </c>
      <c r="F988" s="6">
        <f t="shared" si="78"/>
        <v>37</v>
      </c>
      <c r="G988" s="6" t="str">
        <f>VLOOKUP(B:B, _holidays!A:C, 2, FALSE)</f>
        <v>Y</v>
      </c>
      <c r="H988" s="6" t="str">
        <f>VLOOKUP(B:B, _holidays!A:C, 3, FALSE)</f>
        <v>N</v>
      </c>
      <c r="I988" s="6">
        <v>13.3</v>
      </c>
      <c r="J988" s="6">
        <v>16.399999999999999</v>
      </c>
      <c r="K988" s="6">
        <v>8.1999999999999993</v>
      </c>
      <c r="L988" s="6">
        <v>2</v>
      </c>
      <c r="M988" s="10">
        <v>127192.315</v>
      </c>
      <c r="N988" s="8">
        <v>88.361935939999995</v>
      </c>
      <c r="O988" s="8">
        <f t="shared" si="79"/>
        <v>11238959.190090301</v>
      </c>
    </row>
    <row r="989" spans="2:15" x14ac:dyDescent="0.3">
      <c r="B989" s="30">
        <v>42992</v>
      </c>
      <c r="C989" s="6" t="str">
        <f t="shared" si="75"/>
        <v>Thursday</v>
      </c>
      <c r="D989" s="6" t="str">
        <f t="shared" si="76"/>
        <v>September</v>
      </c>
      <c r="E989" s="6" t="str">
        <f t="shared" si="77"/>
        <v>2017</v>
      </c>
      <c r="F989" s="6">
        <f t="shared" si="78"/>
        <v>37</v>
      </c>
      <c r="G989" s="6" t="str">
        <f>VLOOKUP(B:B, _holidays!A:C, 2, FALSE)</f>
        <v>Y</v>
      </c>
      <c r="H989" s="6" t="str">
        <f>VLOOKUP(B:B, _holidays!A:C, 3, FALSE)</f>
        <v>N</v>
      </c>
      <c r="I989" s="6">
        <v>5.8</v>
      </c>
      <c r="J989" s="6">
        <v>15.3</v>
      </c>
      <c r="K989" s="6">
        <v>10.8</v>
      </c>
      <c r="L989" s="6">
        <v>1.4</v>
      </c>
      <c r="M989" s="10">
        <v>131986.80499999999</v>
      </c>
      <c r="N989" s="8">
        <v>89.57361118</v>
      </c>
      <c r="O989" s="8">
        <f t="shared" si="79"/>
        <v>11822534.751960479</v>
      </c>
    </row>
    <row r="990" spans="2:15" x14ac:dyDescent="0.3">
      <c r="B990" s="30">
        <v>42993</v>
      </c>
      <c r="C990" s="6" t="str">
        <f t="shared" si="75"/>
        <v>Friday</v>
      </c>
      <c r="D990" s="6" t="str">
        <f t="shared" si="76"/>
        <v>September</v>
      </c>
      <c r="E990" s="6" t="str">
        <f t="shared" si="77"/>
        <v>2017</v>
      </c>
      <c r="F990" s="6">
        <f t="shared" si="78"/>
        <v>37</v>
      </c>
      <c r="G990" s="6" t="str">
        <f>VLOOKUP(B:B, _holidays!A:C, 2, FALSE)</f>
        <v>Y</v>
      </c>
      <c r="H990" s="6" t="str">
        <f>VLOOKUP(B:B, _holidays!A:C, 3, FALSE)</f>
        <v>N</v>
      </c>
      <c r="I990" s="6">
        <v>9.6</v>
      </c>
      <c r="J990" s="6">
        <v>16.7</v>
      </c>
      <c r="K990" s="6">
        <v>7</v>
      </c>
      <c r="L990" s="6">
        <v>0</v>
      </c>
      <c r="M990" s="10">
        <v>128761.605</v>
      </c>
      <c r="N990" s="8">
        <v>89.236201120000004</v>
      </c>
      <c r="O990" s="8">
        <f t="shared" si="79"/>
        <v>11490196.480313998</v>
      </c>
    </row>
    <row r="991" spans="2:15" x14ac:dyDescent="0.3">
      <c r="B991" s="30">
        <v>42994</v>
      </c>
      <c r="C991" s="6" t="str">
        <f t="shared" si="75"/>
        <v>Saturday</v>
      </c>
      <c r="D991" s="6" t="str">
        <f t="shared" si="76"/>
        <v>September</v>
      </c>
      <c r="E991" s="6" t="str">
        <f t="shared" si="77"/>
        <v>2017</v>
      </c>
      <c r="F991" s="6">
        <f t="shared" si="78"/>
        <v>37</v>
      </c>
      <c r="G991" s="6" t="str">
        <f>VLOOKUP(B:B, _holidays!A:C, 2, FALSE)</f>
        <v>Y</v>
      </c>
      <c r="H991" s="6" t="str">
        <f>VLOOKUP(B:B, _holidays!A:C, 3, FALSE)</f>
        <v>N</v>
      </c>
      <c r="I991" s="6">
        <v>7.4</v>
      </c>
      <c r="J991" s="6">
        <v>13.3</v>
      </c>
      <c r="K991" s="6">
        <v>16.7</v>
      </c>
      <c r="L991" s="6">
        <v>21.4</v>
      </c>
      <c r="M991" s="10">
        <v>111301.56</v>
      </c>
      <c r="N991" s="8">
        <v>89.607587129999999</v>
      </c>
      <c r="O991" s="8">
        <f t="shared" si="79"/>
        <v>9973464.2354049217</v>
      </c>
    </row>
    <row r="992" spans="2:15" x14ac:dyDescent="0.3">
      <c r="B992" s="30">
        <v>42995</v>
      </c>
      <c r="C992" s="6" t="str">
        <f t="shared" si="75"/>
        <v>Sunday</v>
      </c>
      <c r="D992" s="6" t="str">
        <f t="shared" si="76"/>
        <v>September</v>
      </c>
      <c r="E992" s="6" t="str">
        <f t="shared" si="77"/>
        <v>2017</v>
      </c>
      <c r="F992" s="6">
        <f t="shared" si="78"/>
        <v>38</v>
      </c>
      <c r="G992" s="6" t="str">
        <f>VLOOKUP(B:B, _holidays!A:C, 2, FALSE)</f>
        <v>Y</v>
      </c>
      <c r="H992" s="6" t="str">
        <f>VLOOKUP(B:B, _holidays!A:C, 3, FALSE)</f>
        <v>N</v>
      </c>
      <c r="I992" s="6">
        <v>4</v>
      </c>
      <c r="J992" s="6">
        <v>18.100000000000001</v>
      </c>
      <c r="K992" s="6">
        <v>19</v>
      </c>
      <c r="L992" s="6">
        <v>0.2</v>
      </c>
      <c r="M992" s="10">
        <v>104766</v>
      </c>
      <c r="N992" s="8">
        <v>75.509598890000007</v>
      </c>
      <c r="O992" s="8">
        <f t="shared" si="79"/>
        <v>7910838.6373097403</v>
      </c>
    </row>
    <row r="993" spans="2:15" x14ac:dyDescent="0.3">
      <c r="B993" s="30">
        <v>42996</v>
      </c>
      <c r="C993" s="6" t="str">
        <f t="shared" si="75"/>
        <v>Monday</v>
      </c>
      <c r="D993" s="6" t="str">
        <f t="shared" si="76"/>
        <v>September</v>
      </c>
      <c r="E993" s="6" t="str">
        <f t="shared" si="77"/>
        <v>2017</v>
      </c>
      <c r="F993" s="6">
        <f t="shared" si="78"/>
        <v>38</v>
      </c>
      <c r="G993" s="6" t="str">
        <f>VLOOKUP(B:B, _holidays!A:C, 2, FALSE)</f>
        <v>Y</v>
      </c>
      <c r="H993" s="6" t="str">
        <f>VLOOKUP(B:B, _holidays!A:C, 3, FALSE)</f>
        <v>N</v>
      </c>
      <c r="I993" s="6">
        <v>10.5</v>
      </c>
      <c r="J993" s="6">
        <v>22</v>
      </c>
      <c r="K993" s="6">
        <v>15.7</v>
      </c>
      <c r="L993" s="6">
        <v>0</v>
      </c>
      <c r="M993" s="10">
        <v>115123.54</v>
      </c>
      <c r="N993" s="8">
        <v>79.783447899999999</v>
      </c>
      <c r="O993" s="8">
        <f t="shared" si="79"/>
        <v>9184952.955653565</v>
      </c>
    </row>
    <row r="994" spans="2:15" x14ac:dyDescent="0.3">
      <c r="B994" s="30">
        <v>42997</v>
      </c>
      <c r="C994" s="6" t="str">
        <f t="shared" si="75"/>
        <v>Tuesday</v>
      </c>
      <c r="D994" s="6" t="str">
        <f t="shared" si="76"/>
        <v>September</v>
      </c>
      <c r="E994" s="6" t="str">
        <f t="shared" si="77"/>
        <v>2017</v>
      </c>
      <c r="F994" s="6">
        <f t="shared" si="78"/>
        <v>38</v>
      </c>
      <c r="G994" s="6" t="str">
        <f>VLOOKUP(B:B, _holidays!A:C, 2, FALSE)</f>
        <v>Y</v>
      </c>
      <c r="H994" s="6" t="str">
        <f>VLOOKUP(B:B, _holidays!A:C, 3, FALSE)</f>
        <v>N</v>
      </c>
      <c r="I994" s="6">
        <v>9</v>
      </c>
      <c r="J994" s="6">
        <v>13.9</v>
      </c>
      <c r="K994" s="6">
        <v>16.600000000000001</v>
      </c>
      <c r="L994" s="6">
        <v>0.2</v>
      </c>
      <c r="M994" s="10">
        <v>124033.955</v>
      </c>
      <c r="N994" s="8">
        <v>92.372768620000002</v>
      </c>
      <c r="O994" s="8">
        <f t="shared" si="79"/>
        <v>11457359.826238493</v>
      </c>
    </row>
    <row r="995" spans="2:15" x14ac:dyDescent="0.3">
      <c r="B995" s="30">
        <v>42998</v>
      </c>
      <c r="C995" s="6" t="str">
        <f t="shared" si="75"/>
        <v>Wednesday</v>
      </c>
      <c r="D995" s="6" t="str">
        <f t="shared" si="76"/>
        <v>September</v>
      </c>
      <c r="E995" s="6" t="str">
        <f t="shared" si="77"/>
        <v>2017</v>
      </c>
      <c r="F995" s="6">
        <f t="shared" si="78"/>
        <v>38</v>
      </c>
      <c r="G995" s="6" t="str">
        <f>VLOOKUP(B:B, _holidays!A:C, 2, FALSE)</f>
        <v>Y</v>
      </c>
      <c r="H995" s="6" t="str">
        <f>VLOOKUP(B:B, _holidays!A:C, 3, FALSE)</f>
        <v>N</v>
      </c>
      <c r="I995" s="6">
        <v>6</v>
      </c>
      <c r="J995" s="6">
        <v>19.2</v>
      </c>
      <c r="K995" s="6">
        <v>17.3</v>
      </c>
      <c r="L995" s="6">
        <v>0</v>
      </c>
      <c r="M995" s="10">
        <v>123461.38</v>
      </c>
      <c r="N995" s="8">
        <v>82.595610879999995</v>
      </c>
      <c r="O995" s="8">
        <f t="shared" si="79"/>
        <v>10197368.101187814</v>
      </c>
    </row>
    <row r="996" spans="2:15" x14ac:dyDescent="0.3">
      <c r="B996" s="30">
        <v>42999</v>
      </c>
      <c r="C996" s="6" t="str">
        <f t="shared" si="75"/>
        <v>Thursday</v>
      </c>
      <c r="D996" s="6" t="str">
        <f t="shared" si="76"/>
        <v>September</v>
      </c>
      <c r="E996" s="6" t="str">
        <f t="shared" si="77"/>
        <v>2017</v>
      </c>
      <c r="F996" s="6">
        <f t="shared" si="78"/>
        <v>38</v>
      </c>
      <c r="G996" s="6" t="str">
        <f>VLOOKUP(B:B, _holidays!A:C, 2, FALSE)</f>
        <v>Y</v>
      </c>
      <c r="H996" s="6" t="str">
        <f>VLOOKUP(B:B, _holidays!A:C, 3, FALSE)</f>
        <v>N</v>
      </c>
      <c r="I996" s="6">
        <v>11.6</v>
      </c>
      <c r="J996" s="6">
        <v>23.6</v>
      </c>
      <c r="K996" s="6">
        <v>13</v>
      </c>
      <c r="L996" s="6">
        <v>0</v>
      </c>
      <c r="M996" s="10">
        <v>119309.93</v>
      </c>
      <c r="N996" s="8">
        <v>74.957769020000001</v>
      </c>
      <c r="O996" s="8">
        <f t="shared" si="79"/>
        <v>8943206.1747323684</v>
      </c>
    </row>
    <row r="997" spans="2:15" x14ac:dyDescent="0.3">
      <c r="B997" s="30">
        <v>43000</v>
      </c>
      <c r="C997" s="6" t="str">
        <f t="shared" si="75"/>
        <v>Friday</v>
      </c>
      <c r="D997" s="6" t="str">
        <f t="shared" si="76"/>
        <v>September</v>
      </c>
      <c r="E997" s="6" t="str">
        <f t="shared" si="77"/>
        <v>2017</v>
      </c>
      <c r="F997" s="6">
        <f t="shared" si="78"/>
        <v>38</v>
      </c>
      <c r="G997" s="6" t="str">
        <f>VLOOKUP(B:B, _holidays!A:C, 2, FALSE)</f>
        <v>N</v>
      </c>
      <c r="H997" s="6" t="str">
        <f>VLOOKUP(B:B, _holidays!A:C, 3, FALSE)</f>
        <v>N</v>
      </c>
      <c r="I997" s="6">
        <v>12.8</v>
      </c>
      <c r="J997" s="6">
        <v>25.6</v>
      </c>
      <c r="K997" s="6">
        <v>15.6</v>
      </c>
      <c r="L997" s="6">
        <v>0</v>
      </c>
      <c r="M997" s="10">
        <v>116611.25</v>
      </c>
      <c r="N997" s="8">
        <v>75.289119159999998</v>
      </c>
      <c r="O997" s="8">
        <f t="shared" si="79"/>
        <v>8779558.2966465503</v>
      </c>
    </row>
    <row r="998" spans="2:15" x14ac:dyDescent="0.3">
      <c r="B998" s="30">
        <v>43001</v>
      </c>
      <c r="C998" s="6" t="str">
        <f t="shared" si="75"/>
        <v>Saturday</v>
      </c>
      <c r="D998" s="6" t="str">
        <f t="shared" si="76"/>
        <v>September</v>
      </c>
      <c r="E998" s="6" t="str">
        <f t="shared" si="77"/>
        <v>2017</v>
      </c>
      <c r="F998" s="6">
        <f t="shared" si="78"/>
        <v>38</v>
      </c>
      <c r="G998" s="6" t="str">
        <f>VLOOKUP(B:B, _holidays!A:C, 2, FALSE)</f>
        <v>N</v>
      </c>
      <c r="H998" s="6" t="str">
        <f>VLOOKUP(B:B, _holidays!A:C, 3, FALSE)</f>
        <v>N</v>
      </c>
      <c r="I998" s="6">
        <v>14.8</v>
      </c>
      <c r="J998" s="6">
        <v>30.6</v>
      </c>
      <c r="K998" s="6">
        <v>17.3</v>
      </c>
      <c r="L998" s="6">
        <v>0</v>
      </c>
      <c r="M998" s="10">
        <v>101012.29</v>
      </c>
      <c r="N998" s="8">
        <v>63.0173962</v>
      </c>
      <c r="O998" s="8">
        <f t="shared" si="79"/>
        <v>6365531.4999992978</v>
      </c>
    </row>
    <row r="999" spans="2:15" x14ac:dyDescent="0.3">
      <c r="B999" s="30">
        <v>43002</v>
      </c>
      <c r="C999" s="6" t="str">
        <f t="shared" si="75"/>
        <v>Sunday</v>
      </c>
      <c r="D999" s="6" t="str">
        <f t="shared" si="76"/>
        <v>September</v>
      </c>
      <c r="E999" s="6" t="str">
        <f t="shared" si="77"/>
        <v>2017</v>
      </c>
      <c r="F999" s="6">
        <f t="shared" si="78"/>
        <v>39</v>
      </c>
      <c r="G999" s="6" t="str">
        <f>VLOOKUP(B:B, _holidays!A:C, 2, FALSE)</f>
        <v>N</v>
      </c>
      <c r="H999" s="6" t="str">
        <f>VLOOKUP(B:B, _holidays!A:C, 3, FALSE)</f>
        <v>N</v>
      </c>
      <c r="I999" s="6">
        <v>12.9</v>
      </c>
      <c r="J999" s="6">
        <v>19.899999999999999</v>
      </c>
      <c r="K999" s="6">
        <v>12</v>
      </c>
      <c r="L999" s="6">
        <v>0.4</v>
      </c>
      <c r="M999" s="10">
        <v>92608.24</v>
      </c>
      <c r="N999" s="8">
        <v>43.197347600000001</v>
      </c>
      <c r="O999" s="8">
        <f t="shared" si="79"/>
        <v>4000430.3339042244</v>
      </c>
    </row>
    <row r="1000" spans="2:15" x14ac:dyDescent="0.3">
      <c r="B1000" s="30">
        <v>43003</v>
      </c>
      <c r="C1000" s="6" t="str">
        <f t="shared" si="75"/>
        <v>Monday</v>
      </c>
      <c r="D1000" s="6" t="str">
        <f t="shared" si="76"/>
        <v>September</v>
      </c>
      <c r="E1000" s="6" t="str">
        <f t="shared" si="77"/>
        <v>2017</v>
      </c>
      <c r="F1000" s="6">
        <f t="shared" si="78"/>
        <v>39</v>
      </c>
      <c r="G1000" s="6" t="str">
        <f>VLOOKUP(B:B, _holidays!A:C, 2, FALSE)</f>
        <v>N</v>
      </c>
      <c r="H1000" s="6" t="str">
        <f>VLOOKUP(B:B, _holidays!A:C, 3, FALSE)</f>
        <v>N</v>
      </c>
      <c r="I1000" s="6">
        <v>10.3</v>
      </c>
      <c r="J1000" s="6">
        <v>14.2</v>
      </c>
      <c r="K1000" s="6">
        <v>10.9</v>
      </c>
      <c r="L1000" s="6">
        <v>1.6</v>
      </c>
      <c r="M1000" s="10">
        <v>119126.485</v>
      </c>
      <c r="N1000" s="8">
        <v>71.241065710000001</v>
      </c>
      <c r="O1000" s="8">
        <f t="shared" si="79"/>
        <v>8486697.7456863299</v>
      </c>
    </row>
    <row r="1001" spans="2:15" x14ac:dyDescent="0.3">
      <c r="B1001" s="30">
        <v>43004</v>
      </c>
      <c r="C1001" s="6" t="str">
        <f t="shared" si="75"/>
        <v>Tuesday</v>
      </c>
      <c r="D1001" s="6" t="str">
        <f t="shared" si="76"/>
        <v>September</v>
      </c>
      <c r="E1001" s="6" t="str">
        <f t="shared" si="77"/>
        <v>2017</v>
      </c>
      <c r="F1001" s="6">
        <f t="shared" si="78"/>
        <v>39</v>
      </c>
      <c r="G1001" s="6" t="str">
        <f>VLOOKUP(B:B, _holidays!A:C, 2, FALSE)</f>
        <v>N</v>
      </c>
      <c r="H1001" s="6" t="str">
        <f>VLOOKUP(B:B, _holidays!A:C, 3, FALSE)</f>
        <v>N</v>
      </c>
      <c r="I1001" s="6">
        <v>5</v>
      </c>
      <c r="J1001" s="6">
        <v>15.1</v>
      </c>
      <c r="K1001" s="6">
        <v>20.399999999999999</v>
      </c>
      <c r="L1001" s="6">
        <v>0.4</v>
      </c>
      <c r="M1001" s="10">
        <v>124452.94</v>
      </c>
      <c r="N1001" s="8">
        <v>79.800225260000005</v>
      </c>
      <c r="O1001" s="8">
        <f t="shared" si="79"/>
        <v>9931372.6462692656</v>
      </c>
    </row>
    <row r="1002" spans="2:15" x14ac:dyDescent="0.3">
      <c r="B1002" s="30">
        <v>43005</v>
      </c>
      <c r="C1002" s="6" t="str">
        <f t="shared" si="75"/>
        <v>Wednesday</v>
      </c>
      <c r="D1002" s="6" t="str">
        <f t="shared" si="76"/>
        <v>September</v>
      </c>
      <c r="E1002" s="6" t="str">
        <f t="shared" si="77"/>
        <v>2017</v>
      </c>
      <c r="F1002" s="6">
        <f t="shared" si="78"/>
        <v>39</v>
      </c>
      <c r="G1002" s="6" t="str">
        <f>VLOOKUP(B:B, _holidays!A:C, 2, FALSE)</f>
        <v>N</v>
      </c>
      <c r="H1002" s="6" t="str">
        <f>VLOOKUP(B:B, _holidays!A:C, 3, FALSE)</f>
        <v>N</v>
      </c>
      <c r="I1002" s="6">
        <v>9.6</v>
      </c>
      <c r="J1002" s="6">
        <v>24.6</v>
      </c>
      <c r="K1002" s="6">
        <v>11.7</v>
      </c>
      <c r="L1002" s="6">
        <v>0</v>
      </c>
      <c r="M1002" s="10">
        <v>119028.07</v>
      </c>
      <c r="N1002" s="8">
        <v>72.545509100000004</v>
      </c>
      <c r="O1002" s="8">
        <f t="shared" si="79"/>
        <v>8634951.935340438</v>
      </c>
    </row>
    <row r="1003" spans="2:15" x14ac:dyDescent="0.3">
      <c r="B1003" s="30">
        <v>43006</v>
      </c>
      <c r="C1003" s="6" t="str">
        <f t="shared" si="75"/>
        <v>Thursday</v>
      </c>
      <c r="D1003" s="6" t="str">
        <f t="shared" si="76"/>
        <v>September</v>
      </c>
      <c r="E1003" s="6" t="str">
        <f t="shared" si="77"/>
        <v>2017</v>
      </c>
      <c r="F1003" s="6">
        <f t="shared" si="78"/>
        <v>39</v>
      </c>
      <c r="G1003" s="6" t="str">
        <f>VLOOKUP(B:B, _holidays!A:C, 2, FALSE)</f>
        <v>N</v>
      </c>
      <c r="H1003" s="6" t="str">
        <f>VLOOKUP(B:B, _holidays!A:C, 3, FALSE)</f>
        <v>N</v>
      </c>
      <c r="I1003" s="6">
        <v>10.4</v>
      </c>
      <c r="J1003" s="6">
        <v>18.5</v>
      </c>
      <c r="K1003" s="6">
        <v>12.8</v>
      </c>
      <c r="L1003" s="6">
        <v>0</v>
      </c>
      <c r="M1003" s="10">
        <v>116655.855</v>
      </c>
      <c r="N1003" s="8">
        <v>61.649556580000002</v>
      </c>
      <c r="O1003" s="8">
        <f t="shared" si="79"/>
        <v>7191781.733210776</v>
      </c>
    </row>
    <row r="1004" spans="2:15" x14ac:dyDescent="0.3">
      <c r="B1004" s="30">
        <v>43007</v>
      </c>
      <c r="C1004" s="6" t="str">
        <f t="shared" si="75"/>
        <v>Friday</v>
      </c>
      <c r="D1004" s="6" t="str">
        <f t="shared" si="76"/>
        <v>September</v>
      </c>
      <c r="E1004" s="6" t="str">
        <f t="shared" si="77"/>
        <v>2017</v>
      </c>
      <c r="F1004" s="6">
        <f t="shared" si="78"/>
        <v>39</v>
      </c>
      <c r="G1004" s="6" t="str">
        <f>VLOOKUP(B:B, _holidays!A:C, 2, FALSE)</f>
        <v>N</v>
      </c>
      <c r="H1004" s="6" t="str">
        <f>VLOOKUP(B:B, _holidays!A:C, 3, FALSE)</f>
        <v>Y</v>
      </c>
      <c r="I1004" s="6">
        <v>10.6</v>
      </c>
      <c r="J1004" s="6">
        <v>18.399999999999999</v>
      </c>
      <c r="K1004" s="6">
        <v>14.5</v>
      </c>
      <c r="L1004" s="6">
        <v>0</v>
      </c>
      <c r="M1004" s="10">
        <v>102847.255</v>
      </c>
      <c r="N1004" s="8">
        <v>42.634675649999998</v>
      </c>
      <c r="O1004" s="8">
        <f t="shared" si="79"/>
        <v>4384859.3584178407</v>
      </c>
    </row>
    <row r="1005" spans="2:15" x14ac:dyDescent="0.3">
      <c r="B1005" s="30">
        <v>43008</v>
      </c>
      <c r="C1005" s="6" t="str">
        <f t="shared" si="75"/>
        <v>Saturday</v>
      </c>
      <c r="D1005" s="6" t="str">
        <f t="shared" si="76"/>
        <v>September</v>
      </c>
      <c r="E1005" s="6" t="str">
        <f t="shared" si="77"/>
        <v>2017</v>
      </c>
      <c r="F1005" s="6">
        <f t="shared" si="78"/>
        <v>39</v>
      </c>
      <c r="G1005" s="6" t="str">
        <f>VLOOKUP(B:B, _holidays!A:C, 2, FALSE)</f>
        <v>N</v>
      </c>
      <c r="H1005" s="6" t="str">
        <f>VLOOKUP(B:B, _holidays!A:C, 3, FALSE)</f>
        <v>N</v>
      </c>
      <c r="I1005" s="6">
        <v>11</v>
      </c>
      <c r="J1005" s="6">
        <v>15.4</v>
      </c>
      <c r="K1005" s="6">
        <v>16.100000000000001</v>
      </c>
      <c r="L1005" s="6">
        <v>1</v>
      </c>
      <c r="M1005" s="10">
        <v>100701.82</v>
      </c>
      <c r="N1005" s="8">
        <v>47.309943529999998</v>
      </c>
      <c r="O1005" s="8">
        <f t="shared" si="79"/>
        <v>4764197.4175682245</v>
      </c>
    </row>
    <row r="1006" spans="2:15" x14ac:dyDescent="0.3">
      <c r="B1006" s="30">
        <v>43009</v>
      </c>
      <c r="C1006" s="6" t="str">
        <f t="shared" si="75"/>
        <v>Sunday</v>
      </c>
      <c r="D1006" s="6" t="str">
        <f t="shared" si="76"/>
        <v>October</v>
      </c>
      <c r="E1006" s="6" t="str">
        <f t="shared" si="77"/>
        <v>2017</v>
      </c>
      <c r="F1006" s="6">
        <f t="shared" si="78"/>
        <v>40</v>
      </c>
      <c r="G1006" s="6" t="str">
        <f>VLOOKUP(B:B, _holidays!A:C, 2, FALSE)</f>
        <v>N</v>
      </c>
      <c r="H1006" s="6" t="str">
        <f>VLOOKUP(B:B, _holidays!A:C, 3, FALSE)</f>
        <v>N</v>
      </c>
      <c r="I1006" s="6">
        <v>9.6999999999999993</v>
      </c>
      <c r="J1006" s="6">
        <v>17.2</v>
      </c>
      <c r="K1006" s="6">
        <v>9.1999999999999993</v>
      </c>
      <c r="L1006" s="6">
        <v>0</v>
      </c>
      <c r="M1006" s="10">
        <v>103556.74</v>
      </c>
      <c r="N1006" s="8">
        <v>58.989627579999997</v>
      </c>
      <c r="O1006" s="8">
        <f t="shared" si="79"/>
        <v>6108773.5259988895</v>
      </c>
    </row>
    <row r="1007" spans="2:15" x14ac:dyDescent="0.3">
      <c r="B1007" s="30">
        <v>43010</v>
      </c>
      <c r="C1007" s="6" t="str">
        <f t="shared" si="75"/>
        <v>Monday</v>
      </c>
      <c r="D1007" s="6" t="str">
        <f t="shared" si="76"/>
        <v>October</v>
      </c>
      <c r="E1007" s="6" t="str">
        <f t="shared" si="77"/>
        <v>2017</v>
      </c>
      <c r="F1007" s="6">
        <f t="shared" si="78"/>
        <v>40</v>
      </c>
      <c r="G1007" s="6" t="str">
        <f>VLOOKUP(B:B, _holidays!A:C, 2, FALSE)</f>
        <v>N</v>
      </c>
      <c r="H1007" s="6" t="str">
        <f>VLOOKUP(B:B, _holidays!A:C, 3, FALSE)</f>
        <v>N</v>
      </c>
      <c r="I1007" s="6">
        <v>9.5</v>
      </c>
      <c r="J1007" s="6">
        <v>16.399999999999999</v>
      </c>
      <c r="K1007" s="6">
        <v>16.399999999999999</v>
      </c>
      <c r="L1007" s="6">
        <v>0</v>
      </c>
      <c r="M1007" s="10">
        <v>119226.42</v>
      </c>
      <c r="N1007" s="8">
        <v>74.497158290000002</v>
      </c>
      <c r="O1007" s="8">
        <f t="shared" si="79"/>
        <v>8882029.4830900226</v>
      </c>
    </row>
    <row r="1008" spans="2:15" x14ac:dyDescent="0.3">
      <c r="B1008" s="30">
        <v>43011</v>
      </c>
      <c r="C1008" s="6" t="str">
        <f t="shared" si="75"/>
        <v>Tuesday</v>
      </c>
      <c r="D1008" s="6" t="str">
        <f t="shared" si="76"/>
        <v>October</v>
      </c>
      <c r="E1008" s="6" t="str">
        <f t="shared" si="77"/>
        <v>2017</v>
      </c>
      <c r="F1008" s="6">
        <f t="shared" si="78"/>
        <v>40</v>
      </c>
      <c r="G1008" s="6" t="str">
        <f>VLOOKUP(B:B, _holidays!A:C, 2, FALSE)</f>
        <v>N</v>
      </c>
      <c r="H1008" s="6" t="str">
        <f>VLOOKUP(B:B, _holidays!A:C, 3, FALSE)</f>
        <v>N</v>
      </c>
      <c r="I1008" s="6">
        <v>6.8</v>
      </c>
      <c r="J1008" s="6">
        <v>22.3</v>
      </c>
      <c r="K1008" s="6">
        <v>21.8</v>
      </c>
      <c r="L1008" s="6">
        <v>0</v>
      </c>
      <c r="M1008" s="10">
        <v>118856.41499999999</v>
      </c>
      <c r="N1008" s="8">
        <v>79.059146049999995</v>
      </c>
      <c r="O1008" s="8">
        <f t="shared" si="79"/>
        <v>9396686.6724644098</v>
      </c>
    </row>
    <row r="1009" spans="2:15" x14ac:dyDescent="0.3">
      <c r="B1009" s="30">
        <v>43012</v>
      </c>
      <c r="C1009" s="6" t="str">
        <f t="shared" si="75"/>
        <v>Wednesday</v>
      </c>
      <c r="D1009" s="6" t="str">
        <f t="shared" si="76"/>
        <v>October</v>
      </c>
      <c r="E1009" s="6" t="str">
        <f t="shared" si="77"/>
        <v>2017</v>
      </c>
      <c r="F1009" s="6">
        <f t="shared" si="78"/>
        <v>40</v>
      </c>
      <c r="G1009" s="6" t="str">
        <f>VLOOKUP(B:B, _holidays!A:C, 2, FALSE)</f>
        <v>N</v>
      </c>
      <c r="H1009" s="6" t="str">
        <f>VLOOKUP(B:B, _holidays!A:C, 3, FALSE)</f>
        <v>N</v>
      </c>
      <c r="I1009" s="6">
        <v>8.5</v>
      </c>
      <c r="J1009" s="6">
        <v>20.8</v>
      </c>
      <c r="K1009" s="6">
        <v>21.6</v>
      </c>
      <c r="L1009" s="6">
        <v>0</v>
      </c>
      <c r="M1009" s="10">
        <v>114604.62</v>
      </c>
      <c r="N1009" s="8">
        <v>71.108733229999999</v>
      </c>
      <c r="O1009" s="8">
        <f t="shared" si="79"/>
        <v>8149389.3505055225</v>
      </c>
    </row>
    <row r="1010" spans="2:15" x14ac:dyDescent="0.3">
      <c r="B1010" s="30">
        <v>43013</v>
      </c>
      <c r="C1010" s="6" t="str">
        <f t="shared" si="75"/>
        <v>Thursday</v>
      </c>
      <c r="D1010" s="6" t="str">
        <f t="shared" si="76"/>
        <v>October</v>
      </c>
      <c r="E1010" s="6" t="str">
        <f t="shared" si="77"/>
        <v>2017</v>
      </c>
      <c r="F1010" s="6">
        <f t="shared" si="78"/>
        <v>40</v>
      </c>
      <c r="G1010" s="6" t="str">
        <f>VLOOKUP(B:B, _holidays!A:C, 2, FALSE)</f>
        <v>N</v>
      </c>
      <c r="H1010" s="6" t="str">
        <f>VLOOKUP(B:B, _holidays!A:C, 3, FALSE)</f>
        <v>N</v>
      </c>
      <c r="I1010" s="6">
        <v>11.7</v>
      </c>
      <c r="J1010" s="6">
        <v>19.399999999999999</v>
      </c>
      <c r="K1010" s="6">
        <v>10.4</v>
      </c>
      <c r="L1010" s="6">
        <v>0</v>
      </c>
      <c r="M1010" s="10">
        <v>113134.58</v>
      </c>
      <c r="N1010" s="8">
        <v>65.315736259999994</v>
      </c>
      <c r="O1010" s="8">
        <f t="shared" si="79"/>
        <v>7389468.3891658699</v>
      </c>
    </row>
    <row r="1011" spans="2:15" x14ac:dyDescent="0.3">
      <c r="B1011" s="30">
        <v>43014</v>
      </c>
      <c r="C1011" s="6" t="str">
        <f t="shared" si="75"/>
        <v>Friday</v>
      </c>
      <c r="D1011" s="6" t="str">
        <f t="shared" si="76"/>
        <v>October</v>
      </c>
      <c r="E1011" s="6" t="str">
        <f t="shared" si="77"/>
        <v>2017</v>
      </c>
      <c r="F1011" s="6">
        <f t="shared" si="78"/>
        <v>40</v>
      </c>
      <c r="G1011" s="6" t="str">
        <f>VLOOKUP(B:B, _holidays!A:C, 2, FALSE)</f>
        <v>N</v>
      </c>
      <c r="H1011" s="6" t="str">
        <f>VLOOKUP(B:B, _holidays!A:C, 3, FALSE)</f>
        <v>N</v>
      </c>
      <c r="I1011" s="6">
        <v>10.1</v>
      </c>
      <c r="J1011" s="6">
        <v>15</v>
      </c>
      <c r="K1011" s="6">
        <v>16.8</v>
      </c>
      <c r="L1011" s="6">
        <v>2.4</v>
      </c>
      <c r="M1011" s="10">
        <v>118359.28</v>
      </c>
      <c r="N1011" s="8">
        <v>53.429039449999998</v>
      </c>
      <c r="O1011" s="8">
        <f t="shared" si="79"/>
        <v>6323822.6403935952</v>
      </c>
    </row>
    <row r="1012" spans="2:15" x14ac:dyDescent="0.3">
      <c r="B1012" s="30">
        <v>43015</v>
      </c>
      <c r="C1012" s="6" t="str">
        <f t="shared" si="75"/>
        <v>Saturday</v>
      </c>
      <c r="D1012" s="6" t="str">
        <f t="shared" si="76"/>
        <v>October</v>
      </c>
      <c r="E1012" s="6" t="str">
        <f t="shared" si="77"/>
        <v>2017</v>
      </c>
      <c r="F1012" s="6">
        <f t="shared" si="78"/>
        <v>40</v>
      </c>
      <c r="G1012" s="6" t="str">
        <f>VLOOKUP(B:B, _holidays!A:C, 2, FALSE)</f>
        <v>N</v>
      </c>
      <c r="H1012" s="6" t="str">
        <f>VLOOKUP(B:B, _holidays!A:C, 3, FALSE)</f>
        <v>N</v>
      </c>
      <c r="I1012" s="6">
        <v>7.2</v>
      </c>
      <c r="J1012" s="6">
        <v>23.7</v>
      </c>
      <c r="K1012" s="6">
        <v>17.3</v>
      </c>
      <c r="L1012" s="6">
        <v>0.2</v>
      </c>
      <c r="M1012" s="10">
        <v>101974.595</v>
      </c>
      <c r="N1012" s="8">
        <v>38.89411226</v>
      </c>
      <c r="O1012" s="8">
        <f t="shared" si="79"/>
        <v>3966211.3455980346</v>
      </c>
    </row>
    <row r="1013" spans="2:15" x14ac:dyDescent="0.3">
      <c r="B1013" s="30">
        <v>43016</v>
      </c>
      <c r="C1013" s="6" t="str">
        <f t="shared" si="75"/>
        <v>Sunday</v>
      </c>
      <c r="D1013" s="6" t="str">
        <f t="shared" si="76"/>
        <v>October</v>
      </c>
      <c r="E1013" s="6" t="str">
        <f t="shared" si="77"/>
        <v>2017</v>
      </c>
      <c r="F1013" s="6">
        <f t="shared" si="78"/>
        <v>41</v>
      </c>
      <c r="G1013" s="6" t="str">
        <f>VLOOKUP(B:B, _holidays!A:C, 2, FALSE)</f>
        <v>N</v>
      </c>
      <c r="H1013" s="6" t="str">
        <f>VLOOKUP(B:B, _holidays!A:C, 3, FALSE)</f>
        <v>N</v>
      </c>
      <c r="I1013" s="6">
        <v>11.1</v>
      </c>
      <c r="J1013" s="6">
        <v>25.3</v>
      </c>
      <c r="K1013" s="6">
        <v>19.5</v>
      </c>
      <c r="L1013" s="6">
        <v>0</v>
      </c>
      <c r="M1013" s="10">
        <v>97053.544999999998</v>
      </c>
      <c r="N1013" s="8">
        <v>56.16035213</v>
      </c>
      <c r="O1013" s="8">
        <f t="shared" si="79"/>
        <v>5450561.2626648005</v>
      </c>
    </row>
    <row r="1014" spans="2:15" x14ac:dyDescent="0.3">
      <c r="B1014" s="30">
        <v>43017</v>
      </c>
      <c r="C1014" s="6" t="str">
        <f t="shared" si="75"/>
        <v>Monday</v>
      </c>
      <c r="D1014" s="6" t="str">
        <f t="shared" si="76"/>
        <v>October</v>
      </c>
      <c r="E1014" s="6" t="str">
        <f t="shared" si="77"/>
        <v>2017</v>
      </c>
      <c r="F1014" s="6">
        <f t="shared" si="78"/>
        <v>41</v>
      </c>
      <c r="G1014" s="6" t="str">
        <f>VLOOKUP(B:B, _holidays!A:C, 2, FALSE)</f>
        <v>N</v>
      </c>
      <c r="H1014" s="6" t="str">
        <f>VLOOKUP(B:B, _holidays!A:C, 3, FALSE)</f>
        <v>N</v>
      </c>
      <c r="I1014" s="6">
        <v>14</v>
      </c>
      <c r="J1014" s="6">
        <v>18.7</v>
      </c>
      <c r="K1014" s="6">
        <v>16.7</v>
      </c>
      <c r="L1014" s="6">
        <v>2.4</v>
      </c>
      <c r="M1014" s="10">
        <v>111432.36500000001</v>
      </c>
      <c r="N1014" s="8">
        <v>68.87949682</v>
      </c>
      <c r="O1014" s="8">
        <f t="shared" si="79"/>
        <v>7675405.2306625796</v>
      </c>
    </row>
    <row r="1015" spans="2:15" x14ac:dyDescent="0.3">
      <c r="B1015" s="30">
        <v>43018</v>
      </c>
      <c r="C1015" s="6" t="str">
        <f t="shared" si="75"/>
        <v>Tuesday</v>
      </c>
      <c r="D1015" s="6" t="str">
        <f t="shared" si="76"/>
        <v>October</v>
      </c>
      <c r="E1015" s="6" t="str">
        <f t="shared" si="77"/>
        <v>2017</v>
      </c>
      <c r="F1015" s="6">
        <f t="shared" si="78"/>
        <v>41</v>
      </c>
      <c r="G1015" s="6" t="str">
        <f>VLOOKUP(B:B, _holidays!A:C, 2, FALSE)</f>
        <v>Y</v>
      </c>
      <c r="H1015" s="6" t="str">
        <f>VLOOKUP(B:B, _holidays!A:C, 3, FALSE)</f>
        <v>N</v>
      </c>
      <c r="I1015" s="6">
        <v>8</v>
      </c>
      <c r="J1015" s="6">
        <v>18.8</v>
      </c>
      <c r="K1015" s="6">
        <v>23.6</v>
      </c>
      <c r="L1015" s="6">
        <v>0.2</v>
      </c>
      <c r="M1015" s="10">
        <v>116556.425</v>
      </c>
      <c r="N1015" s="8">
        <v>77.452308540000004</v>
      </c>
      <c r="O1015" s="8">
        <f t="shared" si="79"/>
        <v>9027564.1914193705</v>
      </c>
    </row>
    <row r="1016" spans="2:15" x14ac:dyDescent="0.3">
      <c r="B1016" s="30">
        <v>43019</v>
      </c>
      <c r="C1016" s="6" t="str">
        <f t="shared" si="75"/>
        <v>Wednesday</v>
      </c>
      <c r="D1016" s="6" t="str">
        <f t="shared" si="76"/>
        <v>October</v>
      </c>
      <c r="E1016" s="6" t="str">
        <f t="shared" si="77"/>
        <v>2017</v>
      </c>
      <c r="F1016" s="6">
        <f t="shared" si="78"/>
        <v>41</v>
      </c>
      <c r="G1016" s="6" t="str">
        <f>VLOOKUP(B:B, _holidays!A:C, 2, FALSE)</f>
        <v>Y</v>
      </c>
      <c r="H1016" s="6" t="str">
        <f>VLOOKUP(B:B, _holidays!A:C, 3, FALSE)</f>
        <v>N</v>
      </c>
      <c r="I1016" s="6">
        <v>9.8000000000000007</v>
      </c>
      <c r="J1016" s="6">
        <v>25.6</v>
      </c>
      <c r="K1016" s="6">
        <v>7.5</v>
      </c>
      <c r="L1016" s="6">
        <v>0</v>
      </c>
      <c r="M1016" s="10">
        <v>114133.54</v>
      </c>
      <c r="N1016" s="8">
        <v>55.553221790000002</v>
      </c>
      <c r="O1016" s="8">
        <f t="shared" si="79"/>
        <v>6340485.8612978365</v>
      </c>
    </row>
    <row r="1017" spans="2:15" x14ac:dyDescent="0.3">
      <c r="B1017" s="30">
        <v>43020</v>
      </c>
      <c r="C1017" s="6" t="str">
        <f t="shared" si="75"/>
        <v>Thursday</v>
      </c>
      <c r="D1017" s="6" t="str">
        <f t="shared" si="76"/>
        <v>October</v>
      </c>
      <c r="E1017" s="6" t="str">
        <f t="shared" si="77"/>
        <v>2017</v>
      </c>
      <c r="F1017" s="6">
        <f t="shared" si="78"/>
        <v>41</v>
      </c>
      <c r="G1017" s="6" t="str">
        <f>VLOOKUP(B:B, _holidays!A:C, 2, FALSE)</f>
        <v>Y</v>
      </c>
      <c r="H1017" s="6" t="str">
        <f>VLOOKUP(B:B, _holidays!A:C, 3, FALSE)</f>
        <v>N</v>
      </c>
      <c r="I1017" s="6">
        <v>10.5</v>
      </c>
      <c r="J1017" s="6">
        <v>19.2</v>
      </c>
      <c r="K1017" s="6">
        <v>15.6</v>
      </c>
      <c r="L1017" s="6">
        <v>10</v>
      </c>
      <c r="M1017" s="10">
        <v>113957.735</v>
      </c>
      <c r="N1017" s="8">
        <v>56.959277329999999</v>
      </c>
      <c r="O1017" s="8">
        <f t="shared" si="79"/>
        <v>6490950.2317636479</v>
      </c>
    </row>
    <row r="1018" spans="2:15" x14ac:dyDescent="0.3">
      <c r="B1018" s="30">
        <v>43021</v>
      </c>
      <c r="C1018" s="6" t="str">
        <f t="shared" si="75"/>
        <v>Friday</v>
      </c>
      <c r="D1018" s="6" t="str">
        <f t="shared" si="76"/>
        <v>October</v>
      </c>
      <c r="E1018" s="6" t="str">
        <f t="shared" si="77"/>
        <v>2017</v>
      </c>
      <c r="F1018" s="6">
        <f t="shared" si="78"/>
        <v>41</v>
      </c>
      <c r="G1018" s="6" t="str">
        <f>VLOOKUP(B:B, _holidays!A:C, 2, FALSE)</f>
        <v>Y</v>
      </c>
      <c r="H1018" s="6" t="str">
        <f>VLOOKUP(B:B, _holidays!A:C, 3, FALSE)</f>
        <v>N</v>
      </c>
      <c r="I1018" s="6">
        <v>13.1</v>
      </c>
      <c r="J1018" s="6">
        <v>16.7</v>
      </c>
      <c r="K1018" s="6">
        <v>12.5</v>
      </c>
      <c r="L1018" s="6">
        <v>0</v>
      </c>
      <c r="M1018" s="10">
        <v>117048.72500000001</v>
      </c>
      <c r="N1018" s="8">
        <v>83.756746089999993</v>
      </c>
      <c r="O1018" s="8">
        <f t="shared" si="79"/>
        <v>9803620.3399832342</v>
      </c>
    </row>
    <row r="1019" spans="2:15" x14ac:dyDescent="0.3">
      <c r="B1019" s="30">
        <v>43022</v>
      </c>
      <c r="C1019" s="6" t="str">
        <f t="shared" si="75"/>
        <v>Saturday</v>
      </c>
      <c r="D1019" s="6" t="str">
        <f t="shared" si="76"/>
        <v>October</v>
      </c>
      <c r="E1019" s="6" t="str">
        <f t="shared" si="77"/>
        <v>2017</v>
      </c>
      <c r="F1019" s="6">
        <f t="shared" si="78"/>
        <v>41</v>
      </c>
      <c r="G1019" s="6" t="str">
        <f>VLOOKUP(B:B, _holidays!A:C, 2, FALSE)</f>
        <v>Y</v>
      </c>
      <c r="H1019" s="6" t="str">
        <f>VLOOKUP(B:B, _holidays!A:C, 3, FALSE)</f>
        <v>N</v>
      </c>
      <c r="I1019" s="6">
        <v>8.1999999999999993</v>
      </c>
      <c r="J1019" s="6">
        <v>16.100000000000001</v>
      </c>
      <c r="K1019" s="6">
        <v>23.6</v>
      </c>
      <c r="L1019" s="6">
        <v>0</v>
      </c>
      <c r="M1019" s="10">
        <v>102037.16499999999</v>
      </c>
      <c r="N1019" s="8">
        <v>85.403883269999994</v>
      </c>
      <c r="O1019" s="8">
        <f t="shared" si="79"/>
        <v>8714370.1288617291</v>
      </c>
    </row>
    <row r="1020" spans="2:15" x14ac:dyDescent="0.3">
      <c r="B1020" s="30">
        <v>43023</v>
      </c>
      <c r="C1020" s="6" t="str">
        <f t="shared" si="75"/>
        <v>Sunday</v>
      </c>
      <c r="D1020" s="6" t="str">
        <f t="shared" si="76"/>
        <v>October</v>
      </c>
      <c r="E1020" s="6" t="str">
        <f t="shared" si="77"/>
        <v>2017</v>
      </c>
      <c r="F1020" s="6">
        <f t="shared" si="78"/>
        <v>42</v>
      </c>
      <c r="G1020" s="6" t="str">
        <f>VLOOKUP(B:B, _holidays!A:C, 2, FALSE)</f>
        <v>Y</v>
      </c>
      <c r="H1020" s="6" t="str">
        <f>VLOOKUP(B:B, _holidays!A:C, 3, FALSE)</f>
        <v>N</v>
      </c>
      <c r="I1020" s="6">
        <v>6.8</v>
      </c>
      <c r="J1020" s="6">
        <v>17.600000000000001</v>
      </c>
      <c r="K1020" s="6">
        <v>24.5</v>
      </c>
      <c r="L1020" s="6">
        <v>0</v>
      </c>
      <c r="M1020" s="10">
        <v>98108.815000000002</v>
      </c>
      <c r="N1020" s="8">
        <v>71.602890579999993</v>
      </c>
      <c r="O1020" s="8">
        <f t="shared" si="79"/>
        <v>7024874.7453784626</v>
      </c>
    </row>
    <row r="1021" spans="2:15" x14ac:dyDescent="0.3">
      <c r="B1021" s="30">
        <v>43024</v>
      </c>
      <c r="C1021" s="6" t="str">
        <f t="shared" si="75"/>
        <v>Monday</v>
      </c>
      <c r="D1021" s="6" t="str">
        <f t="shared" si="76"/>
        <v>October</v>
      </c>
      <c r="E1021" s="6" t="str">
        <f t="shared" si="77"/>
        <v>2017</v>
      </c>
      <c r="F1021" s="6">
        <f t="shared" si="78"/>
        <v>42</v>
      </c>
      <c r="G1021" s="6" t="str">
        <f>VLOOKUP(B:B, _holidays!A:C, 2, FALSE)</f>
        <v>Y</v>
      </c>
      <c r="H1021" s="6" t="str">
        <f>VLOOKUP(B:B, _holidays!A:C, 3, FALSE)</f>
        <v>N</v>
      </c>
      <c r="I1021" s="6">
        <v>11.3</v>
      </c>
      <c r="J1021" s="6">
        <v>28.6</v>
      </c>
      <c r="K1021" s="6">
        <v>23.8</v>
      </c>
      <c r="L1021" s="6">
        <v>0</v>
      </c>
      <c r="M1021" s="10">
        <v>115907.395</v>
      </c>
      <c r="N1021" s="8">
        <v>84.013226709999998</v>
      </c>
      <c r="O1021" s="8">
        <f t="shared" si="79"/>
        <v>9737754.2535005212</v>
      </c>
    </row>
    <row r="1022" spans="2:15" x14ac:dyDescent="0.3">
      <c r="B1022" s="30">
        <v>43025</v>
      </c>
      <c r="C1022" s="6" t="str">
        <f t="shared" si="75"/>
        <v>Tuesday</v>
      </c>
      <c r="D1022" s="6" t="str">
        <f t="shared" si="76"/>
        <v>October</v>
      </c>
      <c r="E1022" s="6" t="str">
        <f t="shared" si="77"/>
        <v>2017</v>
      </c>
      <c r="F1022" s="6">
        <f t="shared" si="78"/>
        <v>42</v>
      </c>
      <c r="G1022" s="6" t="str">
        <f>VLOOKUP(B:B, _holidays!A:C, 2, FALSE)</f>
        <v>Y</v>
      </c>
      <c r="H1022" s="6" t="str">
        <f>VLOOKUP(B:B, _holidays!A:C, 3, FALSE)</f>
        <v>N</v>
      </c>
      <c r="I1022" s="6">
        <v>12.8</v>
      </c>
      <c r="J1022" s="6">
        <v>30.2</v>
      </c>
      <c r="K1022" s="6">
        <v>24.9</v>
      </c>
      <c r="L1022" s="6">
        <v>0</v>
      </c>
      <c r="M1022" s="10">
        <v>117470.22</v>
      </c>
      <c r="N1022" s="8">
        <v>76.51584579</v>
      </c>
      <c r="O1022" s="8">
        <f t="shared" si="79"/>
        <v>8988333.2384373732</v>
      </c>
    </row>
    <row r="1023" spans="2:15" x14ac:dyDescent="0.3">
      <c r="B1023" s="30">
        <v>43026</v>
      </c>
      <c r="C1023" s="6" t="str">
        <f t="shared" si="75"/>
        <v>Wednesday</v>
      </c>
      <c r="D1023" s="6" t="str">
        <f t="shared" si="76"/>
        <v>October</v>
      </c>
      <c r="E1023" s="6" t="str">
        <f t="shared" si="77"/>
        <v>2017</v>
      </c>
      <c r="F1023" s="6">
        <f t="shared" si="78"/>
        <v>42</v>
      </c>
      <c r="G1023" s="6" t="str">
        <f>VLOOKUP(B:B, _holidays!A:C, 2, FALSE)</f>
        <v>Y</v>
      </c>
      <c r="H1023" s="6" t="str">
        <f>VLOOKUP(B:B, _holidays!A:C, 3, FALSE)</f>
        <v>N</v>
      </c>
      <c r="I1023" s="6">
        <v>14.5</v>
      </c>
      <c r="J1023" s="6">
        <v>30.9</v>
      </c>
      <c r="K1023" s="6">
        <v>25.1</v>
      </c>
      <c r="L1023" s="6">
        <v>0</v>
      </c>
      <c r="M1023" s="10">
        <v>121087.1</v>
      </c>
      <c r="N1023" s="8">
        <v>92.334121359999997</v>
      </c>
      <c r="O1023" s="8">
        <f t="shared" si="79"/>
        <v>11180470.986530457</v>
      </c>
    </row>
    <row r="1024" spans="2:15" x14ac:dyDescent="0.3">
      <c r="B1024" s="30">
        <v>43027</v>
      </c>
      <c r="C1024" s="6" t="str">
        <f t="shared" si="75"/>
        <v>Thursday</v>
      </c>
      <c r="D1024" s="6" t="str">
        <f t="shared" si="76"/>
        <v>October</v>
      </c>
      <c r="E1024" s="6" t="str">
        <f t="shared" si="77"/>
        <v>2017</v>
      </c>
      <c r="F1024" s="6">
        <f t="shared" si="78"/>
        <v>42</v>
      </c>
      <c r="G1024" s="6" t="str">
        <f>VLOOKUP(B:B, _holidays!A:C, 2, FALSE)</f>
        <v>Y</v>
      </c>
      <c r="H1024" s="6" t="str">
        <f>VLOOKUP(B:B, _holidays!A:C, 3, FALSE)</f>
        <v>N</v>
      </c>
      <c r="I1024" s="6">
        <v>21.7</v>
      </c>
      <c r="J1024" s="6">
        <v>25.6</v>
      </c>
      <c r="K1024" s="6">
        <v>9.8000000000000007</v>
      </c>
      <c r="L1024" s="6">
        <v>0</v>
      </c>
      <c r="M1024" s="10">
        <v>118201.175</v>
      </c>
      <c r="N1024" s="8">
        <v>80.376717099999993</v>
      </c>
      <c r="O1024" s="8">
        <f t="shared" si="79"/>
        <v>9500622.4038625918</v>
      </c>
    </row>
    <row r="1025" spans="2:15" x14ac:dyDescent="0.3">
      <c r="B1025" s="30">
        <v>43028</v>
      </c>
      <c r="C1025" s="6" t="str">
        <f t="shared" si="75"/>
        <v>Friday</v>
      </c>
      <c r="D1025" s="6" t="str">
        <f t="shared" si="76"/>
        <v>October</v>
      </c>
      <c r="E1025" s="6" t="str">
        <f t="shared" si="77"/>
        <v>2017</v>
      </c>
      <c r="F1025" s="6">
        <f t="shared" si="78"/>
        <v>42</v>
      </c>
      <c r="G1025" s="6" t="str">
        <f>VLOOKUP(B:B, _holidays!A:C, 2, FALSE)</f>
        <v>Y</v>
      </c>
      <c r="H1025" s="6" t="str">
        <f>VLOOKUP(B:B, _holidays!A:C, 3, FALSE)</f>
        <v>N</v>
      </c>
      <c r="I1025" s="6">
        <v>11.3</v>
      </c>
      <c r="J1025" s="6">
        <v>16.2</v>
      </c>
      <c r="K1025" s="6">
        <v>24</v>
      </c>
      <c r="L1025" s="6">
        <v>2.6</v>
      </c>
      <c r="M1025" s="10">
        <v>108412.66499999999</v>
      </c>
      <c r="N1025" s="8">
        <v>72.715846839999998</v>
      </c>
      <c r="O1025" s="8">
        <f t="shared" si="79"/>
        <v>7883318.7436562283</v>
      </c>
    </row>
    <row r="1026" spans="2:15" x14ac:dyDescent="0.3">
      <c r="B1026" s="30">
        <v>43029</v>
      </c>
      <c r="C1026" s="6" t="str">
        <f t="shared" ref="C1026:C1089" si="80">TEXT(B1026,"dddd")</f>
        <v>Saturday</v>
      </c>
      <c r="D1026" s="6" t="str">
        <f t="shared" ref="D1026:D1089" si="81">TEXT(B1026,"mmmm")</f>
        <v>October</v>
      </c>
      <c r="E1026" s="6" t="str">
        <f t="shared" ref="E1026:E1089" si="82">TEXT(B1026,"yyyy")</f>
        <v>2017</v>
      </c>
      <c r="F1026" s="6">
        <f t="shared" ref="F1026:F1089" si="83">WEEKNUM(B1026,1)</f>
        <v>42</v>
      </c>
      <c r="G1026" s="6" t="str">
        <f>VLOOKUP(B:B, _holidays!A:C, 2, FALSE)</f>
        <v>Y</v>
      </c>
      <c r="H1026" s="6" t="str">
        <f>VLOOKUP(B:B, _holidays!A:C, 3, FALSE)</f>
        <v>N</v>
      </c>
      <c r="I1026" s="6">
        <v>11</v>
      </c>
      <c r="J1026" s="6">
        <v>15.4</v>
      </c>
      <c r="K1026" s="6">
        <v>12.8</v>
      </c>
      <c r="L1026" s="6">
        <v>0</v>
      </c>
      <c r="M1026" s="10">
        <v>102195.97500000001</v>
      </c>
      <c r="N1026" s="8">
        <v>73.108339409999999</v>
      </c>
      <c r="O1026" s="8">
        <f t="shared" ref="O1026:O1089" si="84">M1026*N1026</f>
        <v>7471378.026635875</v>
      </c>
    </row>
    <row r="1027" spans="2:15" x14ac:dyDescent="0.3">
      <c r="B1027" s="30">
        <v>43030</v>
      </c>
      <c r="C1027" s="6" t="str">
        <f t="shared" si="80"/>
        <v>Sunday</v>
      </c>
      <c r="D1027" s="6" t="str">
        <f t="shared" si="81"/>
        <v>October</v>
      </c>
      <c r="E1027" s="6" t="str">
        <f t="shared" si="82"/>
        <v>2017</v>
      </c>
      <c r="F1027" s="6">
        <f t="shared" si="83"/>
        <v>43</v>
      </c>
      <c r="G1027" s="6" t="str">
        <f>VLOOKUP(B:B, _holidays!A:C, 2, FALSE)</f>
        <v>Y</v>
      </c>
      <c r="H1027" s="6" t="str">
        <f>VLOOKUP(B:B, _holidays!A:C, 3, FALSE)</f>
        <v>N</v>
      </c>
      <c r="I1027" s="6">
        <v>11.1</v>
      </c>
      <c r="J1027" s="6">
        <v>16</v>
      </c>
      <c r="K1027" s="6">
        <v>13</v>
      </c>
      <c r="L1027" s="6">
        <v>0</v>
      </c>
      <c r="M1027" s="10">
        <v>100571.04</v>
      </c>
      <c r="N1027" s="8">
        <v>76.328222569999994</v>
      </c>
      <c r="O1027" s="8">
        <f t="shared" si="84"/>
        <v>7676408.7252163719</v>
      </c>
    </row>
    <row r="1028" spans="2:15" x14ac:dyDescent="0.3">
      <c r="B1028" s="30">
        <v>43031</v>
      </c>
      <c r="C1028" s="6" t="str">
        <f t="shared" si="80"/>
        <v>Monday</v>
      </c>
      <c r="D1028" s="6" t="str">
        <f t="shared" si="81"/>
        <v>October</v>
      </c>
      <c r="E1028" s="6" t="str">
        <f t="shared" si="82"/>
        <v>2017</v>
      </c>
      <c r="F1028" s="6">
        <f t="shared" si="83"/>
        <v>43</v>
      </c>
      <c r="G1028" s="6" t="str">
        <f>VLOOKUP(B:B, _holidays!A:C, 2, FALSE)</f>
        <v>Y</v>
      </c>
      <c r="H1028" s="6" t="str">
        <f>VLOOKUP(B:B, _holidays!A:C, 3, FALSE)</f>
        <v>N</v>
      </c>
      <c r="I1028" s="6">
        <v>11.9</v>
      </c>
      <c r="J1028" s="6">
        <v>19</v>
      </c>
      <c r="K1028" s="6">
        <v>21.8</v>
      </c>
      <c r="L1028" s="6">
        <v>0</v>
      </c>
      <c r="M1028" s="10">
        <v>115549.435</v>
      </c>
      <c r="N1028" s="8">
        <v>90.675665039999998</v>
      </c>
      <c r="O1028" s="8">
        <f t="shared" si="84"/>
        <v>10477521.863621252</v>
      </c>
    </row>
    <row r="1029" spans="2:15" x14ac:dyDescent="0.3">
      <c r="B1029" s="30">
        <v>43032</v>
      </c>
      <c r="C1029" s="6" t="str">
        <f t="shared" si="80"/>
        <v>Tuesday</v>
      </c>
      <c r="D1029" s="6" t="str">
        <f t="shared" si="81"/>
        <v>October</v>
      </c>
      <c r="E1029" s="6" t="str">
        <f t="shared" si="82"/>
        <v>2017</v>
      </c>
      <c r="F1029" s="6">
        <f t="shared" si="83"/>
        <v>43</v>
      </c>
      <c r="G1029" s="6" t="str">
        <f>VLOOKUP(B:B, _holidays!A:C, 2, FALSE)</f>
        <v>Y</v>
      </c>
      <c r="H1029" s="6" t="str">
        <f>VLOOKUP(B:B, _holidays!A:C, 3, FALSE)</f>
        <v>N</v>
      </c>
      <c r="I1029" s="6">
        <v>12.1</v>
      </c>
      <c r="J1029" s="6">
        <v>20.5</v>
      </c>
      <c r="K1029" s="6">
        <v>18.7</v>
      </c>
      <c r="L1029" s="6">
        <v>0.2</v>
      </c>
      <c r="M1029" s="10">
        <v>118010.31</v>
      </c>
      <c r="N1029" s="8">
        <v>91.93047541</v>
      </c>
      <c r="O1029" s="8">
        <f t="shared" si="84"/>
        <v>10848743.901581477</v>
      </c>
    </row>
    <row r="1030" spans="2:15" x14ac:dyDescent="0.3">
      <c r="B1030" s="30">
        <v>43033</v>
      </c>
      <c r="C1030" s="6" t="str">
        <f t="shared" si="80"/>
        <v>Wednesday</v>
      </c>
      <c r="D1030" s="6" t="str">
        <f t="shared" si="81"/>
        <v>October</v>
      </c>
      <c r="E1030" s="6" t="str">
        <f t="shared" si="82"/>
        <v>2017</v>
      </c>
      <c r="F1030" s="6">
        <f t="shared" si="83"/>
        <v>43</v>
      </c>
      <c r="G1030" s="6" t="str">
        <f>VLOOKUP(B:B, _holidays!A:C, 2, FALSE)</f>
        <v>Y</v>
      </c>
      <c r="H1030" s="6" t="str">
        <f>VLOOKUP(B:B, _holidays!A:C, 3, FALSE)</f>
        <v>N</v>
      </c>
      <c r="I1030" s="6">
        <v>13.3</v>
      </c>
      <c r="J1030" s="6">
        <v>18.5</v>
      </c>
      <c r="K1030" s="6">
        <v>12.5</v>
      </c>
      <c r="L1030" s="6">
        <v>11.4</v>
      </c>
      <c r="M1030" s="10">
        <v>115813.03</v>
      </c>
      <c r="N1030" s="8">
        <v>98.042415309999996</v>
      </c>
      <c r="O1030" s="8">
        <f t="shared" si="84"/>
        <v>11354589.185569489</v>
      </c>
    </row>
    <row r="1031" spans="2:15" x14ac:dyDescent="0.3">
      <c r="B1031" s="30">
        <v>43034</v>
      </c>
      <c r="C1031" s="6" t="str">
        <f t="shared" si="80"/>
        <v>Thursday</v>
      </c>
      <c r="D1031" s="6" t="str">
        <f t="shared" si="81"/>
        <v>October</v>
      </c>
      <c r="E1031" s="6" t="str">
        <f t="shared" si="82"/>
        <v>2017</v>
      </c>
      <c r="F1031" s="6">
        <f t="shared" si="83"/>
        <v>43</v>
      </c>
      <c r="G1031" s="6" t="str">
        <f>VLOOKUP(B:B, _holidays!A:C, 2, FALSE)</f>
        <v>Y</v>
      </c>
      <c r="H1031" s="6" t="str">
        <f>VLOOKUP(B:B, _holidays!A:C, 3, FALSE)</f>
        <v>N</v>
      </c>
      <c r="I1031" s="6">
        <v>12.9</v>
      </c>
      <c r="J1031" s="6">
        <v>16.8</v>
      </c>
      <c r="K1031" s="6">
        <v>12.2</v>
      </c>
      <c r="L1031" s="6">
        <v>0.2</v>
      </c>
      <c r="M1031" s="10">
        <v>117333.44500000001</v>
      </c>
      <c r="N1031" s="8">
        <v>89.911230680000003</v>
      </c>
      <c r="O1031" s="8">
        <f t="shared" si="84"/>
        <v>10549594.439874094</v>
      </c>
    </row>
    <row r="1032" spans="2:15" x14ac:dyDescent="0.3">
      <c r="B1032" s="30">
        <v>43035</v>
      </c>
      <c r="C1032" s="6" t="str">
        <f t="shared" si="80"/>
        <v>Friday</v>
      </c>
      <c r="D1032" s="6" t="str">
        <f t="shared" si="81"/>
        <v>October</v>
      </c>
      <c r="E1032" s="6" t="str">
        <f t="shared" si="82"/>
        <v>2017</v>
      </c>
      <c r="F1032" s="6">
        <f t="shared" si="83"/>
        <v>43</v>
      </c>
      <c r="G1032" s="6" t="str">
        <f>VLOOKUP(B:B, _holidays!A:C, 2, FALSE)</f>
        <v>Y</v>
      </c>
      <c r="H1032" s="6" t="str">
        <f>VLOOKUP(B:B, _holidays!A:C, 3, FALSE)</f>
        <v>N</v>
      </c>
      <c r="I1032" s="6">
        <v>10.3</v>
      </c>
      <c r="J1032" s="6">
        <v>27.4</v>
      </c>
      <c r="K1032" s="6">
        <v>26.1</v>
      </c>
      <c r="L1032" s="6">
        <v>0</v>
      </c>
      <c r="M1032" s="10">
        <v>112633.265</v>
      </c>
      <c r="N1032" s="8">
        <v>78.660882360000002</v>
      </c>
      <c r="O1032" s="8">
        <f t="shared" si="84"/>
        <v>8859832.007987706</v>
      </c>
    </row>
    <row r="1033" spans="2:15" x14ac:dyDescent="0.3">
      <c r="B1033" s="30">
        <v>43036</v>
      </c>
      <c r="C1033" s="6" t="str">
        <f t="shared" si="80"/>
        <v>Saturday</v>
      </c>
      <c r="D1033" s="6" t="str">
        <f t="shared" si="81"/>
        <v>October</v>
      </c>
      <c r="E1033" s="6" t="str">
        <f t="shared" si="82"/>
        <v>2017</v>
      </c>
      <c r="F1033" s="6">
        <f t="shared" si="83"/>
        <v>43</v>
      </c>
      <c r="G1033" s="6" t="str">
        <f>VLOOKUP(B:B, _holidays!A:C, 2, FALSE)</f>
        <v>Y</v>
      </c>
      <c r="H1033" s="6" t="str">
        <f>VLOOKUP(B:B, _holidays!A:C, 3, FALSE)</f>
        <v>N</v>
      </c>
      <c r="I1033" s="6">
        <v>15</v>
      </c>
      <c r="J1033" s="6">
        <v>21.4</v>
      </c>
      <c r="K1033" s="6">
        <v>16.8</v>
      </c>
      <c r="L1033" s="6">
        <v>0.4</v>
      </c>
      <c r="M1033" s="10">
        <v>100746.42</v>
      </c>
      <c r="N1033" s="8">
        <v>81.094467010000002</v>
      </c>
      <c r="O1033" s="8">
        <f t="shared" si="84"/>
        <v>8169977.2330656042</v>
      </c>
    </row>
    <row r="1034" spans="2:15" x14ac:dyDescent="0.3">
      <c r="B1034" s="30">
        <v>43037</v>
      </c>
      <c r="C1034" s="6" t="str">
        <f t="shared" si="80"/>
        <v>Sunday</v>
      </c>
      <c r="D1034" s="6" t="str">
        <f t="shared" si="81"/>
        <v>October</v>
      </c>
      <c r="E1034" s="6" t="str">
        <f t="shared" si="82"/>
        <v>2017</v>
      </c>
      <c r="F1034" s="6">
        <f t="shared" si="83"/>
        <v>44</v>
      </c>
      <c r="G1034" s="6" t="str">
        <f>VLOOKUP(B:B, _holidays!A:C, 2, FALSE)</f>
        <v>Y</v>
      </c>
      <c r="H1034" s="6" t="str">
        <f>VLOOKUP(B:B, _holidays!A:C, 3, FALSE)</f>
        <v>N</v>
      </c>
      <c r="I1034" s="6">
        <v>11.5</v>
      </c>
      <c r="J1034" s="6">
        <v>28.6</v>
      </c>
      <c r="K1034" s="6">
        <v>27.1</v>
      </c>
      <c r="L1034" s="6">
        <v>0</v>
      </c>
      <c r="M1034" s="10">
        <v>92182.955000000002</v>
      </c>
      <c r="N1034" s="8">
        <v>61.462527489999999</v>
      </c>
      <c r="O1034" s="8">
        <f t="shared" si="84"/>
        <v>5665797.405796933</v>
      </c>
    </row>
    <row r="1035" spans="2:15" x14ac:dyDescent="0.3">
      <c r="B1035" s="30">
        <v>43038</v>
      </c>
      <c r="C1035" s="6" t="str">
        <f t="shared" si="80"/>
        <v>Monday</v>
      </c>
      <c r="D1035" s="6" t="str">
        <f t="shared" si="81"/>
        <v>October</v>
      </c>
      <c r="E1035" s="6" t="str">
        <f t="shared" si="82"/>
        <v>2017</v>
      </c>
      <c r="F1035" s="6">
        <f t="shared" si="83"/>
        <v>44</v>
      </c>
      <c r="G1035" s="6" t="str">
        <f>VLOOKUP(B:B, _holidays!A:C, 2, FALSE)</f>
        <v>Y</v>
      </c>
      <c r="H1035" s="6" t="str">
        <f>VLOOKUP(B:B, _holidays!A:C, 3, FALSE)</f>
        <v>N</v>
      </c>
      <c r="I1035" s="6">
        <v>8.8000000000000007</v>
      </c>
      <c r="J1035" s="6">
        <v>17</v>
      </c>
      <c r="K1035" s="6">
        <v>17</v>
      </c>
      <c r="L1035" s="6">
        <v>4.4000000000000004</v>
      </c>
      <c r="M1035" s="10">
        <v>112227.65</v>
      </c>
      <c r="N1035" s="8">
        <v>77.42179007</v>
      </c>
      <c r="O1035" s="8">
        <f t="shared" si="84"/>
        <v>8688865.5583494343</v>
      </c>
    </row>
    <row r="1036" spans="2:15" x14ac:dyDescent="0.3">
      <c r="B1036" s="30">
        <v>43039</v>
      </c>
      <c r="C1036" s="6" t="str">
        <f t="shared" si="80"/>
        <v>Tuesday</v>
      </c>
      <c r="D1036" s="6" t="str">
        <f t="shared" si="81"/>
        <v>October</v>
      </c>
      <c r="E1036" s="6" t="str">
        <f t="shared" si="82"/>
        <v>2017</v>
      </c>
      <c r="F1036" s="6">
        <f t="shared" si="83"/>
        <v>44</v>
      </c>
      <c r="G1036" s="6" t="str">
        <f>VLOOKUP(B:B, _holidays!A:C, 2, FALSE)</f>
        <v>Y</v>
      </c>
      <c r="H1036" s="6" t="str">
        <f>VLOOKUP(B:B, _holidays!A:C, 3, FALSE)</f>
        <v>N</v>
      </c>
      <c r="I1036" s="6">
        <v>8.1</v>
      </c>
      <c r="J1036" s="6">
        <v>16.399999999999999</v>
      </c>
      <c r="K1036" s="6">
        <v>24.8</v>
      </c>
      <c r="L1036" s="6">
        <v>6</v>
      </c>
      <c r="M1036" s="10">
        <v>116179.47</v>
      </c>
      <c r="N1036" s="8">
        <v>86.957257670000004</v>
      </c>
      <c r="O1036" s="8">
        <f t="shared" si="84"/>
        <v>10102648.108754035</v>
      </c>
    </row>
    <row r="1037" spans="2:15" x14ac:dyDescent="0.3">
      <c r="B1037" s="30">
        <v>43040</v>
      </c>
      <c r="C1037" s="6" t="str">
        <f t="shared" si="80"/>
        <v>Wednesday</v>
      </c>
      <c r="D1037" s="6" t="str">
        <f t="shared" si="81"/>
        <v>November</v>
      </c>
      <c r="E1037" s="6" t="str">
        <f t="shared" si="82"/>
        <v>2017</v>
      </c>
      <c r="F1037" s="6">
        <f t="shared" si="83"/>
        <v>44</v>
      </c>
      <c r="G1037" s="6" t="str">
        <f>VLOOKUP(B:B, _holidays!A:C, 2, FALSE)</f>
        <v>Y</v>
      </c>
      <c r="H1037" s="6" t="str">
        <f>VLOOKUP(B:B, _holidays!A:C, 3, FALSE)</f>
        <v>N</v>
      </c>
      <c r="I1037" s="6">
        <v>11.9</v>
      </c>
      <c r="J1037" s="6">
        <v>18</v>
      </c>
      <c r="K1037" s="6">
        <v>14.2</v>
      </c>
      <c r="L1037" s="6">
        <v>0.4</v>
      </c>
      <c r="M1037" s="10">
        <v>116632.09</v>
      </c>
      <c r="N1037" s="8">
        <v>87.027542560000001</v>
      </c>
      <c r="O1037" s="8">
        <f t="shared" si="84"/>
        <v>10150204.17633675</v>
      </c>
    </row>
    <row r="1038" spans="2:15" x14ac:dyDescent="0.3">
      <c r="B1038" s="30">
        <v>43041</v>
      </c>
      <c r="C1038" s="6" t="str">
        <f t="shared" si="80"/>
        <v>Thursday</v>
      </c>
      <c r="D1038" s="6" t="str">
        <f t="shared" si="81"/>
        <v>November</v>
      </c>
      <c r="E1038" s="6" t="str">
        <f t="shared" si="82"/>
        <v>2017</v>
      </c>
      <c r="F1038" s="6">
        <f t="shared" si="83"/>
        <v>44</v>
      </c>
      <c r="G1038" s="6" t="str">
        <f>VLOOKUP(B:B, _holidays!A:C, 2, FALSE)</f>
        <v>Y</v>
      </c>
      <c r="H1038" s="6" t="str">
        <f>VLOOKUP(B:B, _holidays!A:C, 3, FALSE)</f>
        <v>N</v>
      </c>
      <c r="I1038" s="6">
        <v>11.3</v>
      </c>
      <c r="J1038" s="6">
        <v>17.399999999999999</v>
      </c>
      <c r="K1038" s="6">
        <v>17</v>
      </c>
      <c r="L1038" s="6">
        <v>1.4</v>
      </c>
      <c r="M1038" s="10">
        <v>120470.785</v>
      </c>
      <c r="N1038" s="8">
        <v>87.510162679999993</v>
      </c>
      <c r="O1038" s="8">
        <f t="shared" si="84"/>
        <v>10542417.993537303</v>
      </c>
    </row>
    <row r="1039" spans="2:15" x14ac:dyDescent="0.3">
      <c r="B1039" s="30">
        <v>43042</v>
      </c>
      <c r="C1039" s="6" t="str">
        <f t="shared" si="80"/>
        <v>Friday</v>
      </c>
      <c r="D1039" s="6" t="str">
        <f t="shared" si="81"/>
        <v>November</v>
      </c>
      <c r="E1039" s="6" t="str">
        <f t="shared" si="82"/>
        <v>2017</v>
      </c>
      <c r="F1039" s="6">
        <f t="shared" si="83"/>
        <v>44</v>
      </c>
      <c r="G1039" s="6" t="str">
        <f>VLOOKUP(B:B, _holidays!A:C, 2, FALSE)</f>
        <v>Y</v>
      </c>
      <c r="H1039" s="6" t="str">
        <f>VLOOKUP(B:B, _holidays!A:C, 3, FALSE)</f>
        <v>N</v>
      </c>
      <c r="I1039" s="6">
        <v>9.4</v>
      </c>
      <c r="J1039" s="6">
        <v>16.600000000000001</v>
      </c>
      <c r="K1039" s="6">
        <v>20.5</v>
      </c>
      <c r="L1039" s="6">
        <v>1.4</v>
      </c>
      <c r="M1039" s="10">
        <v>113451.995</v>
      </c>
      <c r="N1039" s="8">
        <v>76.925848950000002</v>
      </c>
      <c r="O1039" s="8">
        <f t="shared" si="84"/>
        <v>8727391.030446155</v>
      </c>
    </row>
    <row r="1040" spans="2:15" x14ac:dyDescent="0.3">
      <c r="B1040" s="30">
        <v>43043</v>
      </c>
      <c r="C1040" s="6" t="str">
        <f t="shared" si="80"/>
        <v>Saturday</v>
      </c>
      <c r="D1040" s="6" t="str">
        <f t="shared" si="81"/>
        <v>November</v>
      </c>
      <c r="E1040" s="6" t="str">
        <f t="shared" si="82"/>
        <v>2017</v>
      </c>
      <c r="F1040" s="6">
        <f t="shared" si="83"/>
        <v>44</v>
      </c>
      <c r="G1040" s="6" t="str">
        <f>VLOOKUP(B:B, _holidays!A:C, 2, FALSE)</f>
        <v>Y</v>
      </c>
      <c r="H1040" s="6" t="str">
        <f>VLOOKUP(B:B, _holidays!A:C, 3, FALSE)</f>
        <v>N</v>
      </c>
      <c r="I1040" s="6">
        <v>8.3000000000000007</v>
      </c>
      <c r="J1040" s="6">
        <v>15.8</v>
      </c>
      <c r="K1040" s="6">
        <v>24.6</v>
      </c>
      <c r="L1040" s="6">
        <v>0.4</v>
      </c>
      <c r="M1040" s="10">
        <v>101610.815</v>
      </c>
      <c r="N1040" s="8">
        <v>78.734581890000001</v>
      </c>
      <c r="O1040" s="8">
        <f t="shared" si="84"/>
        <v>8000285.0345271407</v>
      </c>
    </row>
    <row r="1041" spans="2:15" x14ac:dyDescent="0.3">
      <c r="B1041" s="30">
        <v>43044</v>
      </c>
      <c r="C1041" s="6" t="str">
        <f t="shared" si="80"/>
        <v>Sunday</v>
      </c>
      <c r="D1041" s="6" t="str">
        <f t="shared" si="81"/>
        <v>November</v>
      </c>
      <c r="E1041" s="6" t="str">
        <f t="shared" si="82"/>
        <v>2017</v>
      </c>
      <c r="F1041" s="6">
        <f t="shared" si="83"/>
        <v>45</v>
      </c>
      <c r="G1041" s="6" t="str">
        <f>VLOOKUP(B:B, _holidays!A:C, 2, FALSE)</f>
        <v>Y</v>
      </c>
      <c r="H1041" s="6" t="str">
        <f>VLOOKUP(B:B, _holidays!A:C, 3, FALSE)</f>
        <v>N</v>
      </c>
      <c r="I1041" s="6">
        <v>6.4</v>
      </c>
      <c r="J1041" s="6">
        <v>17.600000000000001</v>
      </c>
      <c r="K1041" s="6">
        <v>24.1</v>
      </c>
      <c r="L1041" s="6">
        <v>0</v>
      </c>
      <c r="M1041" s="10">
        <v>95368.164999999994</v>
      </c>
      <c r="N1041" s="8">
        <v>77.636602679999996</v>
      </c>
      <c r="O1041" s="8">
        <f t="shared" si="84"/>
        <v>7404060.3344256813</v>
      </c>
    </row>
    <row r="1042" spans="2:15" x14ac:dyDescent="0.3">
      <c r="B1042" s="30">
        <v>43045</v>
      </c>
      <c r="C1042" s="6" t="str">
        <f t="shared" si="80"/>
        <v>Monday</v>
      </c>
      <c r="D1042" s="6" t="str">
        <f t="shared" si="81"/>
        <v>November</v>
      </c>
      <c r="E1042" s="6" t="str">
        <f t="shared" si="82"/>
        <v>2017</v>
      </c>
      <c r="F1042" s="6">
        <f t="shared" si="83"/>
        <v>45</v>
      </c>
      <c r="G1042" s="6" t="str">
        <f>VLOOKUP(B:B, _holidays!A:C, 2, FALSE)</f>
        <v>Y</v>
      </c>
      <c r="H1042" s="6" t="str">
        <f>VLOOKUP(B:B, _holidays!A:C, 3, FALSE)</f>
        <v>N</v>
      </c>
      <c r="I1042" s="6">
        <v>10.9</v>
      </c>
      <c r="J1042" s="6">
        <v>16.100000000000001</v>
      </c>
      <c r="K1042" s="6">
        <v>18.899999999999999</v>
      </c>
      <c r="L1042" s="6">
        <v>0</v>
      </c>
      <c r="M1042" s="10">
        <v>104632.79</v>
      </c>
      <c r="N1042" s="8">
        <v>80.934221030000003</v>
      </c>
      <c r="O1042" s="8">
        <f t="shared" si="84"/>
        <v>8468373.3528455738</v>
      </c>
    </row>
    <row r="1043" spans="2:15" x14ac:dyDescent="0.3">
      <c r="B1043" s="30">
        <v>43046</v>
      </c>
      <c r="C1043" s="6" t="str">
        <f t="shared" si="80"/>
        <v>Tuesday</v>
      </c>
      <c r="D1043" s="6" t="str">
        <f t="shared" si="81"/>
        <v>November</v>
      </c>
      <c r="E1043" s="6" t="str">
        <f t="shared" si="82"/>
        <v>2017</v>
      </c>
      <c r="F1043" s="6">
        <f t="shared" si="83"/>
        <v>45</v>
      </c>
      <c r="G1043" s="6" t="str">
        <f>VLOOKUP(B:B, _holidays!A:C, 2, FALSE)</f>
        <v>Y</v>
      </c>
      <c r="H1043" s="6" t="str">
        <f>VLOOKUP(B:B, _holidays!A:C, 3, FALSE)</f>
        <v>Y</v>
      </c>
      <c r="I1043" s="6">
        <v>10</v>
      </c>
      <c r="J1043" s="6">
        <v>15.8</v>
      </c>
      <c r="K1043" s="6">
        <v>18.8</v>
      </c>
      <c r="L1043" s="6">
        <v>3.4</v>
      </c>
      <c r="M1043" s="10">
        <v>100592.295</v>
      </c>
      <c r="N1043" s="8">
        <v>78.317766300000002</v>
      </c>
      <c r="O1043" s="8">
        <f t="shared" si="84"/>
        <v>7878163.8513906589</v>
      </c>
    </row>
    <row r="1044" spans="2:15" x14ac:dyDescent="0.3">
      <c r="B1044" s="30">
        <v>43047</v>
      </c>
      <c r="C1044" s="6" t="str">
        <f t="shared" si="80"/>
        <v>Wednesday</v>
      </c>
      <c r="D1044" s="6" t="str">
        <f t="shared" si="81"/>
        <v>November</v>
      </c>
      <c r="E1044" s="6" t="str">
        <f t="shared" si="82"/>
        <v>2017</v>
      </c>
      <c r="F1044" s="6">
        <f t="shared" si="83"/>
        <v>45</v>
      </c>
      <c r="G1044" s="6" t="str">
        <f>VLOOKUP(B:B, _holidays!A:C, 2, FALSE)</f>
        <v>Y</v>
      </c>
      <c r="H1044" s="6" t="str">
        <f>VLOOKUP(B:B, _holidays!A:C, 3, FALSE)</f>
        <v>N</v>
      </c>
      <c r="I1044" s="6">
        <v>12.1</v>
      </c>
      <c r="J1044" s="6">
        <v>16.899999999999999</v>
      </c>
      <c r="K1044" s="6">
        <v>25.4</v>
      </c>
      <c r="L1044" s="6">
        <v>0</v>
      </c>
      <c r="M1044" s="10">
        <v>111738.485</v>
      </c>
      <c r="N1044" s="8">
        <v>90.995755090000003</v>
      </c>
      <c r="O1044" s="8">
        <f t="shared" si="84"/>
        <v>10167727.815187639</v>
      </c>
    </row>
    <row r="1045" spans="2:15" x14ac:dyDescent="0.3">
      <c r="B1045" s="30">
        <v>43048</v>
      </c>
      <c r="C1045" s="6" t="str">
        <f t="shared" si="80"/>
        <v>Thursday</v>
      </c>
      <c r="D1045" s="6" t="str">
        <f t="shared" si="81"/>
        <v>November</v>
      </c>
      <c r="E1045" s="6" t="str">
        <f t="shared" si="82"/>
        <v>2017</v>
      </c>
      <c r="F1045" s="6">
        <f t="shared" si="83"/>
        <v>45</v>
      </c>
      <c r="G1045" s="6" t="str">
        <f>VLOOKUP(B:B, _holidays!A:C, 2, FALSE)</f>
        <v>Y</v>
      </c>
      <c r="H1045" s="6" t="str">
        <f>VLOOKUP(B:B, _holidays!A:C, 3, FALSE)</f>
        <v>N</v>
      </c>
      <c r="I1045" s="6">
        <v>8.6999999999999993</v>
      </c>
      <c r="J1045" s="6">
        <v>21.8</v>
      </c>
      <c r="K1045" s="6">
        <v>28.8</v>
      </c>
      <c r="L1045" s="6">
        <v>0</v>
      </c>
      <c r="M1045" s="10">
        <v>113539.935</v>
      </c>
      <c r="N1045" s="8">
        <v>85.582594670000006</v>
      </c>
      <c r="O1045" s="8">
        <f t="shared" si="84"/>
        <v>9717042.2359631471</v>
      </c>
    </row>
    <row r="1046" spans="2:15" x14ac:dyDescent="0.3">
      <c r="B1046" s="30">
        <v>43049</v>
      </c>
      <c r="C1046" s="6" t="str">
        <f t="shared" si="80"/>
        <v>Friday</v>
      </c>
      <c r="D1046" s="6" t="str">
        <f t="shared" si="81"/>
        <v>November</v>
      </c>
      <c r="E1046" s="6" t="str">
        <f t="shared" si="82"/>
        <v>2017</v>
      </c>
      <c r="F1046" s="6">
        <f t="shared" si="83"/>
        <v>45</v>
      </c>
      <c r="G1046" s="6" t="str">
        <f>VLOOKUP(B:B, _holidays!A:C, 2, FALSE)</f>
        <v>Y</v>
      </c>
      <c r="H1046" s="6" t="str">
        <f>VLOOKUP(B:B, _holidays!A:C, 3, FALSE)</f>
        <v>N</v>
      </c>
      <c r="I1046" s="6">
        <v>12.1</v>
      </c>
      <c r="J1046" s="6">
        <v>27.2</v>
      </c>
      <c r="K1046" s="6">
        <v>23.7</v>
      </c>
      <c r="L1046" s="6">
        <v>0</v>
      </c>
      <c r="M1046" s="10">
        <v>115156.44500000001</v>
      </c>
      <c r="N1046" s="8">
        <v>92.615536950000006</v>
      </c>
      <c r="O1046" s="8">
        <f t="shared" si="84"/>
        <v>10665275.986928144</v>
      </c>
    </row>
    <row r="1047" spans="2:15" x14ac:dyDescent="0.3">
      <c r="B1047" s="30">
        <v>43050</v>
      </c>
      <c r="C1047" s="6" t="str">
        <f t="shared" si="80"/>
        <v>Saturday</v>
      </c>
      <c r="D1047" s="6" t="str">
        <f t="shared" si="81"/>
        <v>November</v>
      </c>
      <c r="E1047" s="6" t="str">
        <f t="shared" si="82"/>
        <v>2017</v>
      </c>
      <c r="F1047" s="6">
        <f t="shared" si="83"/>
        <v>45</v>
      </c>
      <c r="G1047" s="6" t="str">
        <f>VLOOKUP(B:B, _holidays!A:C, 2, FALSE)</f>
        <v>Y</v>
      </c>
      <c r="H1047" s="6" t="str">
        <f>VLOOKUP(B:B, _holidays!A:C, 3, FALSE)</f>
        <v>N</v>
      </c>
      <c r="I1047" s="6">
        <v>14.8</v>
      </c>
      <c r="J1047" s="6">
        <v>24.7</v>
      </c>
      <c r="K1047" s="6">
        <v>28.8</v>
      </c>
      <c r="L1047" s="6">
        <v>0</v>
      </c>
      <c r="M1047" s="10">
        <v>104194.345</v>
      </c>
      <c r="N1047" s="8">
        <v>83.494939239999994</v>
      </c>
      <c r="O1047" s="8">
        <f t="shared" si="84"/>
        <v>8699700.5049265977</v>
      </c>
    </row>
    <row r="1048" spans="2:15" x14ac:dyDescent="0.3">
      <c r="B1048" s="30">
        <v>43051</v>
      </c>
      <c r="C1048" s="6" t="str">
        <f t="shared" si="80"/>
        <v>Sunday</v>
      </c>
      <c r="D1048" s="6" t="str">
        <f t="shared" si="81"/>
        <v>November</v>
      </c>
      <c r="E1048" s="6" t="str">
        <f t="shared" si="82"/>
        <v>2017</v>
      </c>
      <c r="F1048" s="6">
        <f t="shared" si="83"/>
        <v>46</v>
      </c>
      <c r="G1048" s="6" t="str">
        <f>VLOOKUP(B:B, _holidays!A:C, 2, FALSE)</f>
        <v>Y</v>
      </c>
      <c r="H1048" s="6" t="str">
        <f>VLOOKUP(B:B, _holidays!A:C, 3, FALSE)</f>
        <v>N</v>
      </c>
      <c r="I1048" s="6">
        <v>13.2</v>
      </c>
      <c r="J1048" s="6">
        <v>23.3</v>
      </c>
      <c r="K1048" s="6">
        <v>25</v>
      </c>
      <c r="L1048" s="6">
        <v>0</v>
      </c>
      <c r="M1048" s="10">
        <v>98774.235000000001</v>
      </c>
      <c r="N1048" s="8">
        <v>73.950064819999994</v>
      </c>
      <c r="O1048" s="8">
        <f t="shared" si="84"/>
        <v>7304361.0807959121</v>
      </c>
    </row>
    <row r="1049" spans="2:15" x14ac:dyDescent="0.3">
      <c r="B1049" s="30">
        <v>43052</v>
      </c>
      <c r="C1049" s="6" t="str">
        <f t="shared" si="80"/>
        <v>Monday</v>
      </c>
      <c r="D1049" s="6" t="str">
        <f t="shared" si="81"/>
        <v>November</v>
      </c>
      <c r="E1049" s="6" t="str">
        <f t="shared" si="82"/>
        <v>2017</v>
      </c>
      <c r="F1049" s="6">
        <f t="shared" si="83"/>
        <v>46</v>
      </c>
      <c r="G1049" s="6" t="str">
        <f>VLOOKUP(B:B, _holidays!A:C, 2, FALSE)</f>
        <v>Y</v>
      </c>
      <c r="H1049" s="6" t="str">
        <f>VLOOKUP(B:B, _holidays!A:C, 3, FALSE)</f>
        <v>N</v>
      </c>
      <c r="I1049" s="6">
        <v>13.7</v>
      </c>
      <c r="J1049" s="6">
        <v>33</v>
      </c>
      <c r="K1049" s="6">
        <v>29.5</v>
      </c>
      <c r="L1049" s="6">
        <v>0</v>
      </c>
      <c r="M1049" s="10">
        <v>125795.84</v>
      </c>
      <c r="N1049" s="8">
        <v>102.5536814</v>
      </c>
      <c r="O1049" s="8">
        <f t="shared" si="84"/>
        <v>12900826.496805375</v>
      </c>
    </row>
    <row r="1050" spans="2:15" x14ac:dyDescent="0.3">
      <c r="B1050" s="30">
        <v>43053</v>
      </c>
      <c r="C1050" s="6" t="str">
        <f t="shared" si="80"/>
        <v>Tuesday</v>
      </c>
      <c r="D1050" s="6" t="str">
        <f t="shared" si="81"/>
        <v>November</v>
      </c>
      <c r="E1050" s="6" t="str">
        <f t="shared" si="82"/>
        <v>2017</v>
      </c>
      <c r="F1050" s="6">
        <f t="shared" si="83"/>
        <v>46</v>
      </c>
      <c r="G1050" s="6" t="str">
        <f>VLOOKUP(B:B, _holidays!A:C, 2, FALSE)</f>
        <v>Y</v>
      </c>
      <c r="H1050" s="6" t="str">
        <f>VLOOKUP(B:B, _holidays!A:C, 3, FALSE)</f>
        <v>N</v>
      </c>
      <c r="I1050" s="6">
        <v>18.2</v>
      </c>
      <c r="J1050" s="6">
        <v>33.9</v>
      </c>
      <c r="K1050" s="6">
        <v>29.5</v>
      </c>
      <c r="L1050" s="6">
        <v>0</v>
      </c>
      <c r="M1050" s="10">
        <v>135420.82</v>
      </c>
      <c r="N1050" s="8">
        <v>94.731684869999995</v>
      </c>
      <c r="O1050" s="8">
        <f t="shared" si="84"/>
        <v>12828642.445076993</v>
      </c>
    </row>
    <row r="1051" spans="2:15" x14ac:dyDescent="0.3">
      <c r="B1051" s="30">
        <v>43054</v>
      </c>
      <c r="C1051" s="6" t="str">
        <f t="shared" si="80"/>
        <v>Wednesday</v>
      </c>
      <c r="D1051" s="6" t="str">
        <f t="shared" si="81"/>
        <v>November</v>
      </c>
      <c r="E1051" s="6" t="str">
        <f t="shared" si="82"/>
        <v>2017</v>
      </c>
      <c r="F1051" s="6">
        <f t="shared" si="83"/>
        <v>46</v>
      </c>
      <c r="G1051" s="6" t="str">
        <f>VLOOKUP(B:B, _holidays!A:C, 2, FALSE)</f>
        <v>Y</v>
      </c>
      <c r="H1051" s="6" t="str">
        <f>VLOOKUP(B:B, _holidays!A:C, 3, FALSE)</f>
        <v>N</v>
      </c>
      <c r="I1051" s="6">
        <v>21.5</v>
      </c>
      <c r="J1051" s="6">
        <v>31.4</v>
      </c>
      <c r="K1051" s="6">
        <v>16.899999999999999</v>
      </c>
      <c r="L1051" s="6">
        <v>0</v>
      </c>
      <c r="M1051" s="10">
        <v>130385.05</v>
      </c>
      <c r="N1051" s="8">
        <v>90.97415977</v>
      </c>
      <c r="O1051" s="8">
        <f t="shared" si="84"/>
        <v>11861670.370319439</v>
      </c>
    </row>
    <row r="1052" spans="2:15" x14ac:dyDescent="0.3">
      <c r="B1052" s="30">
        <v>43055</v>
      </c>
      <c r="C1052" s="6" t="str">
        <f t="shared" si="80"/>
        <v>Thursday</v>
      </c>
      <c r="D1052" s="6" t="str">
        <f t="shared" si="81"/>
        <v>November</v>
      </c>
      <c r="E1052" s="6" t="str">
        <f t="shared" si="82"/>
        <v>2017</v>
      </c>
      <c r="F1052" s="6">
        <f t="shared" si="83"/>
        <v>46</v>
      </c>
      <c r="G1052" s="6" t="str">
        <f>VLOOKUP(B:B, _holidays!A:C, 2, FALSE)</f>
        <v>Y</v>
      </c>
      <c r="H1052" s="6" t="str">
        <f>VLOOKUP(B:B, _holidays!A:C, 3, FALSE)</f>
        <v>N</v>
      </c>
      <c r="I1052" s="6">
        <v>18.100000000000001</v>
      </c>
      <c r="J1052" s="6">
        <v>21.3</v>
      </c>
      <c r="K1052" s="6">
        <v>4.8</v>
      </c>
      <c r="L1052" s="6">
        <v>3.6</v>
      </c>
      <c r="M1052" s="10">
        <v>116715.965</v>
      </c>
      <c r="N1052" s="8">
        <v>88.816107369999997</v>
      </c>
      <c r="O1052" s="8">
        <f t="shared" si="84"/>
        <v>10366257.679233162</v>
      </c>
    </row>
    <row r="1053" spans="2:15" x14ac:dyDescent="0.3">
      <c r="B1053" s="30">
        <v>43056</v>
      </c>
      <c r="C1053" s="6" t="str">
        <f t="shared" si="80"/>
        <v>Friday</v>
      </c>
      <c r="D1053" s="6" t="str">
        <f t="shared" si="81"/>
        <v>November</v>
      </c>
      <c r="E1053" s="6" t="str">
        <f t="shared" si="82"/>
        <v>2017</v>
      </c>
      <c r="F1053" s="6">
        <f t="shared" si="83"/>
        <v>46</v>
      </c>
      <c r="G1053" s="6" t="str">
        <f>VLOOKUP(B:B, _holidays!A:C, 2, FALSE)</f>
        <v>Y</v>
      </c>
      <c r="H1053" s="6" t="str">
        <f>VLOOKUP(B:B, _holidays!A:C, 3, FALSE)</f>
        <v>N</v>
      </c>
      <c r="I1053" s="6">
        <v>16.399999999999999</v>
      </c>
      <c r="J1053" s="6">
        <v>26.8</v>
      </c>
      <c r="K1053" s="6">
        <v>22.9</v>
      </c>
      <c r="L1053" s="6">
        <v>4.2</v>
      </c>
      <c r="M1053" s="10">
        <v>117797.62</v>
      </c>
      <c r="N1053" s="8">
        <v>99.446276760000003</v>
      </c>
      <c r="O1053" s="8">
        <f t="shared" si="84"/>
        <v>11714534.720189311</v>
      </c>
    </row>
    <row r="1054" spans="2:15" x14ac:dyDescent="0.3">
      <c r="B1054" s="30">
        <v>43057</v>
      </c>
      <c r="C1054" s="6" t="str">
        <f t="shared" si="80"/>
        <v>Saturday</v>
      </c>
      <c r="D1054" s="6" t="str">
        <f t="shared" si="81"/>
        <v>November</v>
      </c>
      <c r="E1054" s="6" t="str">
        <f t="shared" si="82"/>
        <v>2017</v>
      </c>
      <c r="F1054" s="6">
        <f t="shared" si="83"/>
        <v>46</v>
      </c>
      <c r="G1054" s="6" t="str">
        <f>VLOOKUP(B:B, _holidays!A:C, 2, FALSE)</f>
        <v>Y</v>
      </c>
      <c r="H1054" s="6" t="str">
        <f>VLOOKUP(B:B, _holidays!A:C, 3, FALSE)</f>
        <v>N</v>
      </c>
      <c r="I1054" s="6">
        <v>16.100000000000001</v>
      </c>
      <c r="J1054" s="6">
        <v>28.1</v>
      </c>
      <c r="K1054" s="6">
        <v>20.100000000000001</v>
      </c>
      <c r="L1054" s="6">
        <v>0</v>
      </c>
      <c r="M1054" s="10">
        <v>106730.21</v>
      </c>
      <c r="N1054" s="8">
        <v>89.770277660000005</v>
      </c>
      <c r="O1054" s="8">
        <f t="shared" si="84"/>
        <v>9581200.586410109</v>
      </c>
    </row>
    <row r="1055" spans="2:15" x14ac:dyDescent="0.3">
      <c r="B1055" s="30">
        <v>43058</v>
      </c>
      <c r="C1055" s="6" t="str">
        <f t="shared" si="80"/>
        <v>Sunday</v>
      </c>
      <c r="D1055" s="6" t="str">
        <f t="shared" si="81"/>
        <v>November</v>
      </c>
      <c r="E1055" s="6" t="str">
        <f t="shared" si="82"/>
        <v>2017</v>
      </c>
      <c r="F1055" s="6">
        <f t="shared" si="83"/>
        <v>47</v>
      </c>
      <c r="G1055" s="6" t="str">
        <f>VLOOKUP(B:B, _holidays!A:C, 2, FALSE)</f>
        <v>Y</v>
      </c>
      <c r="H1055" s="6" t="str">
        <f>VLOOKUP(B:B, _holidays!A:C, 3, FALSE)</f>
        <v>N</v>
      </c>
      <c r="I1055" s="6">
        <v>15.1</v>
      </c>
      <c r="J1055" s="6">
        <v>29.3</v>
      </c>
      <c r="K1055" s="6">
        <v>27.5</v>
      </c>
      <c r="L1055" s="6">
        <v>24.8</v>
      </c>
      <c r="M1055" s="10">
        <v>101256.78</v>
      </c>
      <c r="N1055" s="8">
        <v>81.881314270000004</v>
      </c>
      <c r="O1055" s="8">
        <f t="shared" si="84"/>
        <v>8291038.2251482513</v>
      </c>
    </row>
    <row r="1056" spans="2:15" x14ac:dyDescent="0.3">
      <c r="B1056" s="30">
        <v>43059</v>
      </c>
      <c r="C1056" s="6" t="str">
        <f t="shared" si="80"/>
        <v>Monday</v>
      </c>
      <c r="D1056" s="6" t="str">
        <f t="shared" si="81"/>
        <v>November</v>
      </c>
      <c r="E1056" s="6" t="str">
        <f t="shared" si="82"/>
        <v>2017</v>
      </c>
      <c r="F1056" s="6">
        <f t="shared" si="83"/>
        <v>47</v>
      </c>
      <c r="G1056" s="6" t="str">
        <f>VLOOKUP(B:B, _holidays!A:C, 2, FALSE)</f>
        <v>Y</v>
      </c>
      <c r="H1056" s="6" t="str">
        <f>VLOOKUP(B:B, _holidays!A:C, 3, FALSE)</f>
        <v>N</v>
      </c>
      <c r="I1056" s="6">
        <v>16.600000000000001</v>
      </c>
      <c r="J1056" s="6">
        <v>30.8</v>
      </c>
      <c r="K1056" s="6">
        <v>28.6</v>
      </c>
      <c r="L1056" s="6">
        <v>0</v>
      </c>
      <c r="M1056" s="10">
        <v>128658.27</v>
      </c>
      <c r="N1056" s="8">
        <v>131.30094130000001</v>
      </c>
      <c r="O1056" s="8">
        <f t="shared" si="84"/>
        <v>16892951.957029551</v>
      </c>
    </row>
    <row r="1057" spans="2:15" x14ac:dyDescent="0.3">
      <c r="B1057" s="30">
        <v>43060</v>
      </c>
      <c r="C1057" s="6" t="str">
        <f t="shared" si="80"/>
        <v>Tuesday</v>
      </c>
      <c r="D1057" s="6" t="str">
        <f t="shared" si="81"/>
        <v>November</v>
      </c>
      <c r="E1057" s="6" t="str">
        <f t="shared" si="82"/>
        <v>2017</v>
      </c>
      <c r="F1057" s="6">
        <f t="shared" si="83"/>
        <v>47</v>
      </c>
      <c r="G1057" s="6" t="str">
        <f>VLOOKUP(B:B, _holidays!A:C, 2, FALSE)</f>
        <v>Y</v>
      </c>
      <c r="H1057" s="6" t="str">
        <f>VLOOKUP(B:B, _holidays!A:C, 3, FALSE)</f>
        <v>N</v>
      </c>
      <c r="I1057" s="6">
        <v>17.8</v>
      </c>
      <c r="J1057" s="6">
        <v>32.9</v>
      </c>
      <c r="K1057" s="6">
        <v>29.5</v>
      </c>
      <c r="L1057" s="6">
        <v>0</v>
      </c>
      <c r="M1057" s="10">
        <v>137151.495</v>
      </c>
      <c r="N1057" s="8">
        <v>152.7547663</v>
      </c>
      <c r="O1057" s="8">
        <f t="shared" si="84"/>
        <v>20950544.566420618</v>
      </c>
    </row>
    <row r="1058" spans="2:15" x14ac:dyDescent="0.3">
      <c r="B1058" s="30">
        <v>43061</v>
      </c>
      <c r="C1058" s="6" t="str">
        <f t="shared" si="80"/>
        <v>Wednesday</v>
      </c>
      <c r="D1058" s="6" t="str">
        <f t="shared" si="81"/>
        <v>November</v>
      </c>
      <c r="E1058" s="6" t="str">
        <f t="shared" si="82"/>
        <v>2017</v>
      </c>
      <c r="F1058" s="6">
        <f t="shared" si="83"/>
        <v>47</v>
      </c>
      <c r="G1058" s="6" t="str">
        <f>VLOOKUP(B:B, _holidays!A:C, 2, FALSE)</f>
        <v>Y</v>
      </c>
      <c r="H1058" s="6" t="str">
        <f>VLOOKUP(B:B, _holidays!A:C, 3, FALSE)</f>
        <v>N</v>
      </c>
      <c r="I1058" s="6">
        <v>18.7</v>
      </c>
      <c r="J1058" s="6">
        <v>32.6</v>
      </c>
      <c r="K1058" s="6">
        <v>30.6</v>
      </c>
      <c r="L1058" s="6">
        <v>0</v>
      </c>
      <c r="M1058" s="10">
        <v>138882.25</v>
      </c>
      <c r="N1058" s="8">
        <v>116.8798367</v>
      </c>
      <c r="O1058" s="8">
        <f t="shared" si="84"/>
        <v>16232534.700528575</v>
      </c>
    </row>
    <row r="1059" spans="2:15" x14ac:dyDescent="0.3">
      <c r="B1059" s="30">
        <v>43062</v>
      </c>
      <c r="C1059" s="6" t="str">
        <f t="shared" si="80"/>
        <v>Thursday</v>
      </c>
      <c r="D1059" s="6" t="str">
        <f t="shared" si="81"/>
        <v>November</v>
      </c>
      <c r="E1059" s="6" t="str">
        <f t="shared" si="82"/>
        <v>2017</v>
      </c>
      <c r="F1059" s="6">
        <f t="shared" si="83"/>
        <v>47</v>
      </c>
      <c r="G1059" s="6" t="str">
        <f>VLOOKUP(B:B, _holidays!A:C, 2, FALSE)</f>
        <v>Y</v>
      </c>
      <c r="H1059" s="6" t="str">
        <f>VLOOKUP(B:B, _holidays!A:C, 3, FALSE)</f>
        <v>N</v>
      </c>
      <c r="I1059" s="6">
        <v>16.2</v>
      </c>
      <c r="J1059" s="6">
        <v>31.9</v>
      </c>
      <c r="K1059" s="6">
        <v>18.899999999999999</v>
      </c>
      <c r="L1059" s="6">
        <v>0</v>
      </c>
      <c r="M1059" s="10">
        <v>135162.11499999999</v>
      </c>
      <c r="N1059" s="8">
        <v>105.2716657</v>
      </c>
      <c r="O1059" s="8">
        <f t="shared" si="84"/>
        <v>14228740.985584954</v>
      </c>
    </row>
    <row r="1060" spans="2:15" x14ac:dyDescent="0.3">
      <c r="B1060" s="30">
        <v>43063</v>
      </c>
      <c r="C1060" s="6" t="str">
        <f t="shared" si="80"/>
        <v>Friday</v>
      </c>
      <c r="D1060" s="6" t="str">
        <f t="shared" si="81"/>
        <v>November</v>
      </c>
      <c r="E1060" s="6" t="str">
        <f t="shared" si="82"/>
        <v>2017</v>
      </c>
      <c r="F1060" s="6">
        <f t="shared" si="83"/>
        <v>47</v>
      </c>
      <c r="G1060" s="6" t="str">
        <f>VLOOKUP(B:B, _holidays!A:C, 2, FALSE)</f>
        <v>Y</v>
      </c>
      <c r="H1060" s="6" t="str">
        <f>VLOOKUP(B:B, _holidays!A:C, 3, FALSE)</f>
        <v>N</v>
      </c>
      <c r="I1060" s="6">
        <v>18.600000000000001</v>
      </c>
      <c r="J1060" s="6">
        <v>30.7</v>
      </c>
      <c r="K1060" s="6">
        <v>13.8</v>
      </c>
      <c r="L1060" s="6">
        <v>1</v>
      </c>
      <c r="M1060" s="10">
        <v>133951.29</v>
      </c>
      <c r="N1060" s="8">
        <v>116.56179090000001</v>
      </c>
      <c r="O1060" s="8">
        <f t="shared" si="84"/>
        <v>15613602.255765263</v>
      </c>
    </row>
    <row r="1061" spans="2:15" x14ac:dyDescent="0.3">
      <c r="B1061" s="30">
        <v>43064</v>
      </c>
      <c r="C1061" s="6" t="str">
        <f t="shared" si="80"/>
        <v>Saturday</v>
      </c>
      <c r="D1061" s="6" t="str">
        <f t="shared" si="81"/>
        <v>November</v>
      </c>
      <c r="E1061" s="6" t="str">
        <f t="shared" si="82"/>
        <v>2017</v>
      </c>
      <c r="F1061" s="6">
        <f t="shared" si="83"/>
        <v>47</v>
      </c>
      <c r="G1061" s="6" t="str">
        <f>VLOOKUP(B:B, _holidays!A:C, 2, FALSE)</f>
        <v>Y</v>
      </c>
      <c r="H1061" s="6" t="str">
        <f>VLOOKUP(B:B, _holidays!A:C, 3, FALSE)</f>
        <v>N</v>
      </c>
      <c r="I1061" s="6">
        <v>19.3</v>
      </c>
      <c r="J1061" s="6">
        <v>32.5</v>
      </c>
      <c r="K1061" s="6">
        <v>17</v>
      </c>
      <c r="L1061" s="6">
        <v>0.4</v>
      </c>
      <c r="M1061" s="10">
        <v>121219.595</v>
      </c>
      <c r="N1061" s="8">
        <v>99.010420740000001</v>
      </c>
      <c r="O1061" s="8">
        <f t="shared" si="84"/>
        <v>12002003.1028824</v>
      </c>
    </row>
    <row r="1062" spans="2:15" x14ac:dyDescent="0.3">
      <c r="B1062" s="30">
        <v>43065</v>
      </c>
      <c r="C1062" s="6" t="str">
        <f t="shared" si="80"/>
        <v>Sunday</v>
      </c>
      <c r="D1062" s="6" t="str">
        <f t="shared" si="81"/>
        <v>November</v>
      </c>
      <c r="E1062" s="6" t="str">
        <f t="shared" si="82"/>
        <v>2017</v>
      </c>
      <c r="F1062" s="6">
        <f t="shared" si="83"/>
        <v>48</v>
      </c>
      <c r="G1062" s="6" t="str">
        <f>VLOOKUP(B:B, _holidays!A:C, 2, FALSE)</f>
        <v>Y</v>
      </c>
      <c r="H1062" s="6" t="str">
        <f>VLOOKUP(B:B, _holidays!A:C, 3, FALSE)</f>
        <v>N</v>
      </c>
      <c r="I1062" s="6">
        <v>19.399999999999999</v>
      </c>
      <c r="J1062" s="6">
        <v>28.3</v>
      </c>
      <c r="L1062" s="6">
        <v>3.4</v>
      </c>
      <c r="M1062" s="10">
        <v>108717.875</v>
      </c>
      <c r="N1062" s="8">
        <v>83.114514119999996</v>
      </c>
      <c r="O1062" s="8">
        <f t="shared" si="84"/>
        <v>9036033.3567838948</v>
      </c>
    </row>
    <row r="1063" spans="2:15" x14ac:dyDescent="0.3">
      <c r="B1063" s="30">
        <v>43066</v>
      </c>
      <c r="C1063" s="6" t="str">
        <f t="shared" si="80"/>
        <v>Monday</v>
      </c>
      <c r="D1063" s="6" t="str">
        <f t="shared" si="81"/>
        <v>November</v>
      </c>
      <c r="E1063" s="6" t="str">
        <f t="shared" si="82"/>
        <v>2017</v>
      </c>
      <c r="F1063" s="6">
        <f t="shared" si="83"/>
        <v>48</v>
      </c>
      <c r="G1063" s="6" t="str">
        <f>VLOOKUP(B:B, _holidays!A:C, 2, FALSE)</f>
        <v>Y</v>
      </c>
      <c r="H1063" s="6" t="str">
        <f>VLOOKUP(B:B, _holidays!A:C, 3, FALSE)</f>
        <v>N</v>
      </c>
      <c r="I1063" s="6">
        <v>16.5</v>
      </c>
      <c r="J1063" s="6">
        <v>21.2</v>
      </c>
      <c r="K1063" s="6">
        <v>20.5</v>
      </c>
      <c r="L1063" s="6">
        <v>1.4</v>
      </c>
      <c r="M1063" s="10">
        <v>115429.005</v>
      </c>
      <c r="N1063" s="8">
        <v>84.608923149999995</v>
      </c>
      <c r="O1063" s="8">
        <f t="shared" si="84"/>
        <v>9766323.8133259658</v>
      </c>
    </row>
    <row r="1064" spans="2:15" x14ac:dyDescent="0.3">
      <c r="B1064" s="30">
        <v>43067</v>
      </c>
      <c r="C1064" s="6" t="str">
        <f t="shared" si="80"/>
        <v>Tuesday</v>
      </c>
      <c r="D1064" s="6" t="str">
        <f t="shared" si="81"/>
        <v>November</v>
      </c>
      <c r="E1064" s="6" t="str">
        <f t="shared" si="82"/>
        <v>2017</v>
      </c>
      <c r="F1064" s="6">
        <f t="shared" si="83"/>
        <v>48</v>
      </c>
      <c r="G1064" s="6" t="str">
        <f>VLOOKUP(B:B, _holidays!A:C, 2, FALSE)</f>
        <v>Y</v>
      </c>
      <c r="H1064" s="6" t="str">
        <f>VLOOKUP(B:B, _holidays!A:C, 3, FALSE)</f>
        <v>N</v>
      </c>
      <c r="I1064" s="6">
        <v>13.7</v>
      </c>
      <c r="J1064" s="6">
        <v>31</v>
      </c>
      <c r="K1064" s="6">
        <v>31.1</v>
      </c>
      <c r="L1064" s="6">
        <v>0.2</v>
      </c>
      <c r="M1064" s="10">
        <v>129798.47</v>
      </c>
      <c r="N1064" s="8">
        <v>130.50196869999999</v>
      </c>
      <c r="O1064" s="8">
        <f t="shared" si="84"/>
        <v>16938955.869247887</v>
      </c>
    </row>
    <row r="1065" spans="2:15" x14ac:dyDescent="0.3">
      <c r="B1065" s="30">
        <v>43068</v>
      </c>
      <c r="C1065" s="6" t="str">
        <f t="shared" si="80"/>
        <v>Wednesday</v>
      </c>
      <c r="D1065" s="6" t="str">
        <f t="shared" si="81"/>
        <v>November</v>
      </c>
      <c r="E1065" s="6" t="str">
        <f t="shared" si="82"/>
        <v>2017</v>
      </c>
      <c r="F1065" s="6">
        <f t="shared" si="83"/>
        <v>48</v>
      </c>
      <c r="G1065" s="6" t="str">
        <f>VLOOKUP(B:B, _holidays!A:C, 2, FALSE)</f>
        <v>Y</v>
      </c>
      <c r="H1065" s="6" t="str">
        <f>VLOOKUP(B:B, _holidays!A:C, 3, FALSE)</f>
        <v>N</v>
      </c>
      <c r="I1065" s="6">
        <v>18.5</v>
      </c>
      <c r="J1065" s="6">
        <v>35.799999999999997</v>
      </c>
      <c r="K1065" s="6">
        <v>28.3</v>
      </c>
      <c r="L1065" s="6">
        <v>0</v>
      </c>
      <c r="M1065" s="10">
        <v>151730.95000000001</v>
      </c>
      <c r="N1065" s="8">
        <v>166.55264679999999</v>
      </c>
      <c r="O1065" s="8">
        <f t="shared" si="84"/>
        <v>25271191.323978461</v>
      </c>
    </row>
    <row r="1066" spans="2:15" x14ac:dyDescent="0.3">
      <c r="B1066" s="30">
        <v>43069</v>
      </c>
      <c r="C1066" s="6" t="str">
        <f t="shared" si="80"/>
        <v>Thursday</v>
      </c>
      <c r="D1066" s="6" t="str">
        <f t="shared" si="81"/>
        <v>November</v>
      </c>
      <c r="E1066" s="6" t="str">
        <f t="shared" si="82"/>
        <v>2017</v>
      </c>
      <c r="F1066" s="6">
        <f t="shared" si="83"/>
        <v>48</v>
      </c>
      <c r="G1066" s="6" t="str">
        <f>VLOOKUP(B:B, _holidays!A:C, 2, FALSE)</f>
        <v>Y</v>
      </c>
      <c r="H1066" s="6" t="str">
        <f>VLOOKUP(B:B, _holidays!A:C, 3, FALSE)</f>
        <v>N</v>
      </c>
      <c r="I1066" s="6">
        <v>22.5</v>
      </c>
      <c r="J1066" s="6">
        <v>34.9</v>
      </c>
      <c r="K1066" s="6">
        <v>23.1</v>
      </c>
      <c r="L1066" s="6">
        <v>0</v>
      </c>
      <c r="M1066" s="10">
        <v>154632.33499999999</v>
      </c>
      <c r="N1066" s="8">
        <v>131.4914339</v>
      </c>
      <c r="O1066" s="8">
        <f t="shared" si="84"/>
        <v>20332827.456455156</v>
      </c>
    </row>
    <row r="1067" spans="2:15" x14ac:dyDescent="0.3">
      <c r="B1067" s="30">
        <v>43070</v>
      </c>
      <c r="C1067" s="6" t="str">
        <f t="shared" si="80"/>
        <v>Friday</v>
      </c>
      <c r="D1067" s="6" t="str">
        <f t="shared" si="81"/>
        <v>December</v>
      </c>
      <c r="E1067" s="6" t="str">
        <f t="shared" si="82"/>
        <v>2017</v>
      </c>
      <c r="F1067" s="6">
        <f t="shared" si="83"/>
        <v>48</v>
      </c>
      <c r="G1067" s="6" t="str">
        <f>VLOOKUP(B:B, _holidays!A:C, 2, FALSE)</f>
        <v>Y</v>
      </c>
      <c r="H1067" s="6" t="str">
        <f>VLOOKUP(B:B, _holidays!A:C, 3, FALSE)</f>
        <v>N</v>
      </c>
      <c r="I1067" s="6">
        <v>21.5</v>
      </c>
      <c r="J1067" s="6">
        <v>23.5</v>
      </c>
      <c r="K1067" s="6">
        <v>1.6</v>
      </c>
      <c r="L1067" s="6">
        <v>1.8</v>
      </c>
      <c r="M1067" s="10">
        <v>125141.9</v>
      </c>
      <c r="N1067" s="8">
        <v>87.152295949999996</v>
      </c>
      <c r="O1067" s="8">
        <f t="shared" si="84"/>
        <v>10906403.904545303</v>
      </c>
    </row>
    <row r="1068" spans="2:15" x14ac:dyDescent="0.3">
      <c r="B1068" s="30">
        <v>43071</v>
      </c>
      <c r="C1068" s="6" t="str">
        <f t="shared" si="80"/>
        <v>Saturday</v>
      </c>
      <c r="D1068" s="6" t="str">
        <f t="shared" si="81"/>
        <v>December</v>
      </c>
      <c r="E1068" s="6" t="str">
        <f t="shared" si="82"/>
        <v>2017</v>
      </c>
      <c r="F1068" s="6">
        <f t="shared" si="83"/>
        <v>48</v>
      </c>
      <c r="G1068" s="6" t="str">
        <f>VLOOKUP(B:B, _holidays!A:C, 2, FALSE)</f>
        <v>Y</v>
      </c>
      <c r="H1068" s="6" t="str">
        <f>VLOOKUP(B:B, _holidays!A:C, 3, FALSE)</f>
        <v>N</v>
      </c>
      <c r="I1068" s="6">
        <v>14.7</v>
      </c>
      <c r="J1068" s="6">
        <v>16.399999999999999</v>
      </c>
      <c r="K1068" s="6">
        <v>0.7</v>
      </c>
      <c r="L1068" s="6">
        <v>20.6</v>
      </c>
      <c r="M1068" s="10">
        <v>99234.22</v>
      </c>
      <c r="N1068" s="8">
        <v>66.255858649999993</v>
      </c>
      <c r="O1068" s="8">
        <f t="shared" si="84"/>
        <v>6574848.4535630029</v>
      </c>
    </row>
    <row r="1069" spans="2:15" x14ac:dyDescent="0.3">
      <c r="B1069" s="30">
        <v>43072</v>
      </c>
      <c r="C1069" s="6" t="str">
        <f t="shared" si="80"/>
        <v>Sunday</v>
      </c>
      <c r="D1069" s="6" t="str">
        <f t="shared" si="81"/>
        <v>December</v>
      </c>
      <c r="E1069" s="6" t="str">
        <f t="shared" si="82"/>
        <v>2017</v>
      </c>
      <c r="F1069" s="6">
        <f t="shared" si="83"/>
        <v>49</v>
      </c>
      <c r="G1069" s="6" t="str">
        <f>VLOOKUP(B:B, _holidays!A:C, 2, FALSE)</f>
        <v>Y</v>
      </c>
      <c r="H1069" s="6" t="str">
        <f>VLOOKUP(B:B, _holidays!A:C, 3, FALSE)</f>
        <v>N</v>
      </c>
      <c r="I1069" s="6">
        <v>11.5</v>
      </c>
      <c r="J1069" s="6">
        <v>17.100000000000001</v>
      </c>
      <c r="K1069" s="6">
        <v>14.4</v>
      </c>
      <c r="L1069" s="6">
        <v>43.8</v>
      </c>
      <c r="M1069" s="10">
        <v>92487.705000000002</v>
      </c>
      <c r="N1069" s="8">
        <v>67.758066369999995</v>
      </c>
      <c r="O1069" s="8">
        <f t="shared" si="84"/>
        <v>6266788.0537989801</v>
      </c>
    </row>
    <row r="1070" spans="2:15" x14ac:dyDescent="0.3">
      <c r="B1070" s="30">
        <v>43073</v>
      </c>
      <c r="C1070" s="6" t="str">
        <f t="shared" si="80"/>
        <v>Monday</v>
      </c>
      <c r="D1070" s="6" t="str">
        <f t="shared" si="81"/>
        <v>December</v>
      </c>
      <c r="E1070" s="6" t="str">
        <f t="shared" si="82"/>
        <v>2017</v>
      </c>
      <c r="F1070" s="6">
        <f t="shared" si="83"/>
        <v>49</v>
      </c>
      <c r="G1070" s="6" t="str">
        <f>VLOOKUP(B:B, _holidays!A:C, 2, FALSE)</f>
        <v>Y</v>
      </c>
      <c r="H1070" s="6" t="str">
        <f>VLOOKUP(B:B, _holidays!A:C, 3, FALSE)</f>
        <v>N</v>
      </c>
      <c r="I1070" s="6">
        <v>12.4</v>
      </c>
      <c r="J1070" s="6">
        <v>17.5</v>
      </c>
      <c r="K1070" s="6">
        <v>7.9</v>
      </c>
      <c r="L1070" s="6">
        <v>5.4</v>
      </c>
      <c r="M1070" s="10">
        <v>111625.98</v>
      </c>
      <c r="N1070" s="8">
        <v>84.041757820000001</v>
      </c>
      <c r="O1070" s="8">
        <f t="shared" si="84"/>
        <v>9381243.5775801633</v>
      </c>
    </row>
    <row r="1071" spans="2:15" x14ac:dyDescent="0.3">
      <c r="B1071" s="30">
        <v>43074</v>
      </c>
      <c r="C1071" s="6" t="str">
        <f t="shared" si="80"/>
        <v>Tuesday</v>
      </c>
      <c r="D1071" s="6" t="str">
        <f t="shared" si="81"/>
        <v>December</v>
      </c>
      <c r="E1071" s="6" t="str">
        <f t="shared" si="82"/>
        <v>2017</v>
      </c>
      <c r="F1071" s="6">
        <f t="shared" si="83"/>
        <v>49</v>
      </c>
      <c r="G1071" s="6" t="str">
        <f>VLOOKUP(B:B, _holidays!A:C, 2, FALSE)</f>
        <v>Y</v>
      </c>
      <c r="H1071" s="6" t="str">
        <f>VLOOKUP(B:B, _holidays!A:C, 3, FALSE)</f>
        <v>N</v>
      </c>
      <c r="I1071" s="6">
        <v>10.8</v>
      </c>
      <c r="J1071" s="6">
        <v>22.8</v>
      </c>
      <c r="K1071" s="6">
        <v>22.9</v>
      </c>
      <c r="L1071" s="6">
        <v>1.8</v>
      </c>
      <c r="M1071" s="10">
        <v>113063.675</v>
      </c>
      <c r="N1071" s="8">
        <v>82.842057909999994</v>
      </c>
      <c r="O1071" s="8">
        <f t="shared" si="84"/>
        <v>9366427.5118674189</v>
      </c>
    </row>
    <row r="1072" spans="2:15" x14ac:dyDescent="0.3">
      <c r="B1072" s="30">
        <v>43075</v>
      </c>
      <c r="C1072" s="6" t="str">
        <f t="shared" si="80"/>
        <v>Wednesday</v>
      </c>
      <c r="D1072" s="6" t="str">
        <f t="shared" si="81"/>
        <v>December</v>
      </c>
      <c r="E1072" s="6" t="str">
        <f t="shared" si="82"/>
        <v>2017</v>
      </c>
      <c r="F1072" s="6">
        <f t="shared" si="83"/>
        <v>49</v>
      </c>
      <c r="G1072" s="6" t="str">
        <f>VLOOKUP(B:B, _holidays!A:C, 2, FALSE)</f>
        <v>Y</v>
      </c>
      <c r="H1072" s="6" t="str">
        <f>VLOOKUP(B:B, _holidays!A:C, 3, FALSE)</f>
        <v>N</v>
      </c>
      <c r="I1072" s="6">
        <v>13.6</v>
      </c>
      <c r="J1072" s="6">
        <v>21.3</v>
      </c>
      <c r="K1072" s="6">
        <v>23.6</v>
      </c>
      <c r="L1072" s="6">
        <v>0</v>
      </c>
      <c r="M1072" s="10">
        <v>115383.13</v>
      </c>
      <c r="N1072" s="8">
        <v>89.564050550000005</v>
      </c>
      <c r="O1072" s="8">
        <f t="shared" si="84"/>
        <v>10334180.487937223</v>
      </c>
    </row>
    <row r="1073" spans="2:15" x14ac:dyDescent="0.3">
      <c r="B1073" s="30">
        <v>43076</v>
      </c>
      <c r="C1073" s="6" t="str">
        <f t="shared" si="80"/>
        <v>Thursday</v>
      </c>
      <c r="D1073" s="6" t="str">
        <f t="shared" si="81"/>
        <v>December</v>
      </c>
      <c r="E1073" s="6" t="str">
        <f t="shared" si="82"/>
        <v>2017</v>
      </c>
      <c r="F1073" s="6">
        <f t="shared" si="83"/>
        <v>49</v>
      </c>
      <c r="G1073" s="6" t="str">
        <f>VLOOKUP(B:B, _holidays!A:C, 2, FALSE)</f>
        <v>Y</v>
      </c>
      <c r="H1073" s="6" t="str">
        <f>VLOOKUP(B:B, _holidays!A:C, 3, FALSE)</f>
        <v>N</v>
      </c>
      <c r="I1073" s="6">
        <v>11.6</v>
      </c>
      <c r="J1073" s="6">
        <v>21.9</v>
      </c>
      <c r="K1073" s="6">
        <v>19.8</v>
      </c>
      <c r="L1073" s="6">
        <v>0</v>
      </c>
      <c r="M1073" s="10">
        <v>115736.97</v>
      </c>
      <c r="N1073" s="8">
        <v>102.5919318</v>
      </c>
      <c r="O1073" s="8">
        <f t="shared" si="84"/>
        <v>11873679.332978645</v>
      </c>
    </row>
    <row r="1074" spans="2:15" x14ac:dyDescent="0.3">
      <c r="B1074" s="30">
        <v>43077</v>
      </c>
      <c r="C1074" s="6" t="str">
        <f t="shared" si="80"/>
        <v>Friday</v>
      </c>
      <c r="D1074" s="6" t="str">
        <f t="shared" si="81"/>
        <v>December</v>
      </c>
      <c r="E1074" s="6" t="str">
        <f t="shared" si="82"/>
        <v>2017</v>
      </c>
      <c r="F1074" s="6">
        <f t="shared" si="83"/>
        <v>49</v>
      </c>
      <c r="G1074" s="6" t="str">
        <f>VLOOKUP(B:B, _holidays!A:C, 2, FALSE)</f>
        <v>Y</v>
      </c>
      <c r="H1074" s="6" t="str">
        <f>VLOOKUP(B:B, _holidays!A:C, 3, FALSE)</f>
        <v>N</v>
      </c>
      <c r="I1074" s="6">
        <v>11.4</v>
      </c>
      <c r="J1074" s="6">
        <v>18.7</v>
      </c>
      <c r="K1074" s="6">
        <v>28.5</v>
      </c>
      <c r="L1074" s="6">
        <v>25.2</v>
      </c>
      <c r="M1074" s="10">
        <v>109568.47</v>
      </c>
      <c r="N1074" s="8">
        <v>87.467721979999993</v>
      </c>
      <c r="O1074" s="8">
        <f t="shared" si="84"/>
        <v>9583704.4717339706</v>
      </c>
    </row>
    <row r="1075" spans="2:15" x14ac:dyDescent="0.3">
      <c r="B1075" s="30">
        <v>43078</v>
      </c>
      <c r="C1075" s="6" t="str">
        <f t="shared" si="80"/>
        <v>Saturday</v>
      </c>
      <c r="D1075" s="6" t="str">
        <f t="shared" si="81"/>
        <v>December</v>
      </c>
      <c r="E1075" s="6" t="str">
        <f t="shared" si="82"/>
        <v>2017</v>
      </c>
      <c r="F1075" s="6">
        <f t="shared" si="83"/>
        <v>49</v>
      </c>
      <c r="G1075" s="6" t="str">
        <f>VLOOKUP(B:B, _holidays!A:C, 2, FALSE)</f>
        <v>Y</v>
      </c>
      <c r="H1075" s="6" t="str">
        <f>VLOOKUP(B:B, _holidays!A:C, 3, FALSE)</f>
        <v>N</v>
      </c>
      <c r="I1075" s="6">
        <v>12.7</v>
      </c>
      <c r="J1075" s="6">
        <v>23</v>
      </c>
      <c r="K1075" s="6">
        <v>19.2</v>
      </c>
      <c r="L1075" s="6">
        <v>0</v>
      </c>
      <c r="M1075" s="10">
        <v>99334.8</v>
      </c>
      <c r="N1075" s="8">
        <v>82.980837530000002</v>
      </c>
      <c r="O1075" s="8">
        <f t="shared" si="84"/>
        <v>8242884.8998750448</v>
      </c>
    </row>
    <row r="1076" spans="2:15" x14ac:dyDescent="0.3">
      <c r="B1076" s="30">
        <v>43079</v>
      </c>
      <c r="C1076" s="6" t="str">
        <f t="shared" si="80"/>
        <v>Sunday</v>
      </c>
      <c r="D1076" s="6" t="str">
        <f t="shared" si="81"/>
        <v>December</v>
      </c>
      <c r="E1076" s="6" t="str">
        <f t="shared" si="82"/>
        <v>2017</v>
      </c>
      <c r="F1076" s="6">
        <f t="shared" si="83"/>
        <v>50</v>
      </c>
      <c r="G1076" s="6" t="str">
        <f>VLOOKUP(B:B, _holidays!A:C, 2, FALSE)</f>
        <v>Y</v>
      </c>
      <c r="H1076" s="6" t="str">
        <f>VLOOKUP(B:B, _holidays!A:C, 3, FALSE)</f>
        <v>N</v>
      </c>
      <c r="I1076" s="6">
        <v>14.5</v>
      </c>
      <c r="J1076" s="6">
        <v>22.2</v>
      </c>
      <c r="K1076" s="6">
        <v>31.4</v>
      </c>
      <c r="L1076" s="6">
        <v>0</v>
      </c>
      <c r="M1076" s="10">
        <v>97715.01</v>
      </c>
      <c r="N1076" s="8">
        <v>81.089163600000006</v>
      </c>
      <c r="O1076" s="8">
        <f t="shared" si="84"/>
        <v>7923628.4320656359</v>
      </c>
    </row>
    <row r="1077" spans="2:15" x14ac:dyDescent="0.3">
      <c r="B1077" s="30">
        <v>43080</v>
      </c>
      <c r="C1077" s="6" t="str">
        <f t="shared" si="80"/>
        <v>Monday</v>
      </c>
      <c r="D1077" s="6" t="str">
        <f t="shared" si="81"/>
        <v>December</v>
      </c>
      <c r="E1077" s="6" t="str">
        <f t="shared" si="82"/>
        <v>2017</v>
      </c>
      <c r="F1077" s="6">
        <f t="shared" si="83"/>
        <v>50</v>
      </c>
      <c r="G1077" s="6" t="str">
        <f>VLOOKUP(B:B, _holidays!A:C, 2, FALSE)</f>
        <v>Y</v>
      </c>
      <c r="H1077" s="6" t="str">
        <f>VLOOKUP(B:B, _holidays!A:C, 3, FALSE)</f>
        <v>N</v>
      </c>
      <c r="I1077" s="6">
        <v>16.399999999999999</v>
      </c>
      <c r="J1077" s="6">
        <v>20.7</v>
      </c>
      <c r="K1077" s="6">
        <v>26.3</v>
      </c>
      <c r="L1077" s="6">
        <v>0</v>
      </c>
      <c r="M1077" s="10">
        <v>114680.185</v>
      </c>
      <c r="N1077" s="8">
        <v>97.605395759999993</v>
      </c>
      <c r="O1077" s="8">
        <f t="shared" si="84"/>
        <v>11193404.842755014</v>
      </c>
    </row>
    <row r="1078" spans="2:15" x14ac:dyDescent="0.3">
      <c r="B1078" s="30">
        <v>43081</v>
      </c>
      <c r="C1078" s="6" t="str">
        <f t="shared" si="80"/>
        <v>Tuesday</v>
      </c>
      <c r="D1078" s="6" t="str">
        <f t="shared" si="81"/>
        <v>December</v>
      </c>
      <c r="E1078" s="6" t="str">
        <f t="shared" si="82"/>
        <v>2017</v>
      </c>
      <c r="F1078" s="6">
        <f t="shared" si="83"/>
        <v>50</v>
      </c>
      <c r="G1078" s="6" t="str">
        <f>VLOOKUP(B:B, _holidays!A:C, 2, FALSE)</f>
        <v>Y</v>
      </c>
      <c r="H1078" s="6" t="str">
        <f>VLOOKUP(B:B, _holidays!A:C, 3, FALSE)</f>
        <v>N</v>
      </c>
      <c r="I1078" s="6">
        <v>15.8</v>
      </c>
      <c r="J1078" s="6">
        <v>26.4</v>
      </c>
      <c r="K1078" s="6">
        <v>31.3</v>
      </c>
      <c r="L1078" s="6">
        <v>0</v>
      </c>
      <c r="M1078" s="10">
        <v>121945.175</v>
      </c>
      <c r="N1078" s="8">
        <v>104.9958379</v>
      </c>
      <c r="O1078" s="8">
        <f t="shared" si="84"/>
        <v>12803735.826987132</v>
      </c>
    </row>
    <row r="1079" spans="2:15" x14ac:dyDescent="0.3">
      <c r="B1079" s="30">
        <v>43082</v>
      </c>
      <c r="C1079" s="6" t="str">
        <f t="shared" si="80"/>
        <v>Wednesday</v>
      </c>
      <c r="D1079" s="6" t="str">
        <f t="shared" si="81"/>
        <v>December</v>
      </c>
      <c r="E1079" s="6" t="str">
        <f t="shared" si="82"/>
        <v>2017</v>
      </c>
      <c r="F1079" s="6">
        <f t="shared" si="83"/>
        <v>50</v>
      </c>
      <c r="G1079" s="6" t="str">
        <f>VLOOKUP(B:B, _holidays!A:C, 2, FALSE)</f>
        <v>Y</v>
      </c>
      <c r="H1079" s="6" t="str">
        <f>VLOOKUP(B:B, _holidays!A:C, 3, FALSE)</f>
        <v>N</v>
      </c>
      <c r="I1079" s="6">
        <v>15.8</v>
      </c>
      <c r="J1079" s="6">
        <v>37.6</v>
      </c>
      <c r="K1079" s="6">
        <v>32</v>
      </c>
      <c r="L1079" s="6">
        <v>0</v>
      </c>
      <c r="M1079" s="10">
        <v>146933.095</v>
      </c>
      <c r="N1079" s="8">
        <v>94.498151980000003</v>
      </c>
      <c r="O1079" s="8">
        <f t="shared" si="84"/>
        <v>13884905.942201778</v>
      </c>
    </row>
    <row r="1080" spans="2:15" x14ac:dyDescent="0.3">
      <c r="B1080" s="30">
        <v>43083</v>
      </c>
      <c r="C1080" s="6" t="str">
        <f t="shared" si="80"/>
        <v>Thursday</v>
      </c>
      <c r="D1080" s="6" t="str">
        <f t="shared" si="81"/>
        <v>December</v>
      </c>
      <c r="E1080" s="6" t="str">
        <f t="shared" si="82"/>
        <v>2017</v>
      </c>
      <c r="F1080" s="6">
        <f t="shared" si="83"/>
        <v>50</v>
      </c>
      <c r="G1080" s="6" t="str">
        <f>VLOOKUP(B:B, _holidays!A:C, 2, FALSE)</f>
        <v>Y</v>
      </c>
      <c r="H1080" s="6" t="str">
        <f>VLOOKUP(B:B, _holidays!A:C, 3, FALSE)</f>
        <v>N</v>
      </c>
      <c r="I1080" s="6">
        <v>20.5</v>
      </c>
      <c r="J1080" s="6">
        <v>23.1</v>
      </c>
      <c r="K1080" s="6">
        <v>21.7</v>
      </c>
      <c r="L1080" s="6">
        <v>0</v>
      </c>
      <c r="M1080" s="10">
        <v>129280.81</v>
      </c>
      <c r="N1080" s="8">
        <v>101.8652498</v>
      </c>
      <c r="O1080" s="8">
        <f t="shared" si="84"/>
        <v>13169222.004996337</v>
      </c>
    </row>
    <row r="1081" spans="2:15" x14ac:dyDescent="0.3">
      <c r="B1081" s="30">
        <v>43084</v>
      </c>
      <c r="C1081" s="6" t="str">
        <f t="shared" si="80"/>
        <v>Friday</v>
      </c>
      <c r="D1081" s="6" t="str">
        <f t="shared" si="81"/>
        <v>December</v>
      </c>
      <c r="E1081" s="6" t="str">
        <f t="shared" si="82"/>
        <v>2017</v>
      </c>
      <c r="F1081" s="6">
        <f t="shared" si="83"/>
        <v>50</v>
      </c>
      <c r="G1081" s="6" t="str">
        <f>VLOOKUP(B:B, _holidays!A:C, 2, FALSE)</f>
        <v>Y</v>
      </c>
      <c r="H1081" s="6" t="str">
        <f>VLOOKUP(B:B, _holidays!A:C, 3, FALSE)</f>
        <v>N</v>
      </c>
      <c r="I1081" s="6">
        <v>14.1</v>
      </c>
      <c r="J1081" s="6">
        <v>26.4</v>
      </c>
      <c r="K1081" s="6">
        <v>32.1</v>
      </c>
      <c r="L1081" s="6">
        <v>0</v>
      </c>
      <c r="M1081" s="10">
        <v>120821.05499999999</v>
      </c>
      <c r="N1081" s="8">
        <v>105.4358596</v>
      </c>
      <c r="O1081" s="8">
        <f t="shared" si="84"/>
        <v>12738871.791703878</v>
      </c>
    </row>
    <row r="1082" spans="2:15" x14ac:dyDescent="0.3">
      <c r="B1082" s="30">
        <v>43085</v>
      </c>
      <c r="C1082" s="6" t="str">
        <f t="shared" si="80"/>
        <v>Saturday</v>
      </c>
      <c r="D1082" s="6" t="str">
        <f t="shared" si="81"/>
        <v>December</v>
      </c>
      <c r="E1082" s="6" t="str">
        <f t="shared" si="82"/>
        <v>2017</v>
      </c>
      <c r="F1082" s="6">
        <f t="shared" si="83"/>
        <v>50</v>
      </c>
      <c r="G1082" s="6" t="str">
        <f>VLOOKUP(B:B, _holidays!A:C, 2, FALSE)</f>
        <v>Y</v>
      </c>
      <c r="H1082" s="6" t="str">
        <f>VLOOKUP(B:B, _holidays!A:C, 3, FALSE)</f>
        <v>N</v>
      </c>
      <c r="I1082" s="6">
        <v>13.8</v>
      </c>
      <c r="J1082" s="6">
        <v>24.6</v>
      </c>
      <c r="K1082" s="6">
        <v>31</v>
      </c>
      <c r="L1082" s="6">
        <v>0</v>
      </c>
      <c r="M1082" s="10">
        <v>110154.36</v>
      </c>
      <c r="N1082" s="8">
        <v>99.475416330000002</v>
      </c>
      <c r="O1082" s="8">
        <f t="shared" si="84"/>
        <v>10957650.821564699</v>
      </c>
    </row>
    <row r="1083" spans="2:15" x14ac:dyDescent="0.3">
      <c r="B1083" s="30">
        <v>43086</v>
      </c>
      <c r="C1083" s="6" t="str">
        <f t="shared" si="80"/>
        <v>Sunday</v>
      </c>
      <c r="D1083" s="6" t="str">
        <f t="shared" si="81"/>
        <v>December</v>
      </c>
      <c r="E1083" s="6" t="str">
        <f t="shared" si="82"/>
        <v>2017</v>
      </c>
      <c r="F1083" s="6">
        <f t="shared" si="83"/>
        <v>51</v>
      </c>
      <c r="G1083" s="6" t="str">
        <f>VLOOKUP(B:B, _holidays!A:C, 2, FALSE)</f>
        <v>Y</v>
      </c>
      <c r="H1083" s="6" t="str">
        <f>VLOOKUP(B:B, _holidays!A:C, 3, FALSE)</f>
        <v>N</v>
      </c>
      <c r="I1083" s="6">
        <v>15.7</v>
      </c>
      <c r="J1083" s="6">
        <v>24.5</v>
      </c>
      <c r="K1083" s="6">
        <v>30.5</v>
      </c>
      <c r="L1083" s="6">
        <v>0</v>
      </c>
      <c r="M1083" s="10">
        <v>107212.84</v>
      </c>
      <c r="N1083" s="8">
        <v>82.049323279999996</v>
      </c>
      <c r="O1083" s="8">
        <f t="shared" si="84"/>
        <v>8796740.968926914</v>
      </c>
    </row>
    <row r="1084" spans="2:15" x14ac:dyDescent="0.3">
      <c r="B1084" s="30">
        <v>43087</v>
      </c>
      <c r="C1084" s="6" t="str">
        <f t="shared" si="80"/>
        <v>Monday</v>
      </c>
      <c r="D1084" s="6" t="str">
        <f t="shared" si="81"/>
        <v>December</v>
      </c>
      <c r="E1084" s="6" t="str">
        <f t="shared" si="82"/>
        <v>2017</v>
      </c>
      <c r="F1084" s="6">
        <f t="shared" si="83"/>
        <v>51</v>
      </c>
      <c r="G1084" s="6" t="str">
        <f>VLOOKUP(B:B, _holidays!A:C, 2, FALSE)</f>
        <v>Y</v>
      </c>
      <c r="H1084" s="6" t="str">
        <f>VLOOKUP(B:B, _holidays!A:C, 3, FALSE)</f>
        <v>N</v>
      </c>
      <c r="I1084" s="6">
        <v>17.100000000000001</v>
      </c>
      <c r="J1084" s="6">
        <v>33</v>
      </c>
      <c r="K1084" s="6">
        <v>22.1</v>
      </c>
      <c r="L1084" s="6">
        <v>0</v>
      </c>
      <c r="M1084" s="10">
        <v>138949.67499999999</v>
      </c>
      <c r="N1084" s="8">
        <v>117.26538429999999</v>
      </c>
      <c r="O1084" s="8">
        <f t="shared" si="84"/>
        <v>16293987.0372351</v>
      </c>
    </row>
    <row r="1085" spans="2:15" x14ac:dyDescent="0.3">
      <c r="B1085" s="30">
        <v>43088</v>
      </c>
      <c r="C1085" s="6" t="str">
        <f t="shared" si="80"/>
        <v>Tuesday</v>
      </c>
      <c r="D1085" s="6" t="str">
        <f t="shared" si="81"/>
        <v>December</v>
      </c>
      <c r="E1085" s="6" t="str">
        <f t="shared" si="82"/>
        <v>2017</v>
      </c>
      <c r="F1085" s="6">
        <f t="shared" si="83"/>
        <v>51</v>
      </c>
      <c r="G1085" s="6" t="str">
        <f>VLOOKUP(B:B, _holidays!A:C, 2, FALSE)</f>
        <v>Y</v>
      </c>
      <c r="H1085" s="6" t="str">
        <f>VLOOKUP(B:B, _holidays!A:C, 3, FALSE)</f>
        <v>N</v>
      </c>
      <c r="I1085" s="6">
        <v>19.7</v>
      </c>
      <c r="J1085" s="6">
        <v>37.4</v>
      </c>
      <c r="K1085" s="6">
        <v>12.1</v>
      </c>
      <c r="L1085" s="6">
        <v>0</v>
      </c>
      <c r="M1085" s="10">
        <v>142870.39499999999</v>
      </c>
      <c r="N1085" s="8">
        <v>106.4977263</v>
      </c>
      <c r="O1085" s="8">
        <f t="shared" si="84"/>
        <v>15215372.223082887</v>
      </c>
    </row>
    <row r="1086" spans="2:15" x14ac:dyDescent="0.3">
      <c r="B1086" s="30">
        <v>43089</v>
      </c>
      <c r="C1086" s="6" t="str">
        <f t="shared" si="80"/>
        <v>Wednesday</v>
      </c>
      <c r="D1086" s="6" t="str">
        <f t="shared" si="81"/>
        <v>December</v>
      </c>
      <c r="E1086" s="6" t="str">
        <f t="shared" si="82"/>
        <v>2017</v>
      </c>
      <c r="F1086" s="6">
        <f t="shared" si="83"/>
        <v>51</v>
      </c>
      <c r="G1086" s="6" t="str">
        <f>VLOOKUP(B:B, _holidays!A:C, 2, FALSE)</f>
        <v>Y</v>
      </c>
      <c r="H1086" s="6" t="str">
        <f>VLOOKUP(B:B, _holidays!A:C, 3, FALSE)</f>
        <v>N</v>
      </c>
      <c r="I1086" s="6">
        <v>15.8</v>
      </c>
      <c r="J1086" s="6">
        <v>24.5</v>
      </c>
      <c r="K1086" s="6">
        <v>19</v>
      </c>
      <c r="L1086" s="6">
        <v>20.6</v>
      </c>
      <c r="M1086" s="10">
        <v>114916.99</v>
      </c>
      <c r="N1086" s="8">
        <v>78.737600779999994</v>
      </c>
      <c r="O1086" s="8">
        <f t="shared" si="84"/>
        <v>9048288.0814592522</v>
      </c>
    </row>
    <row r="1087" spans="2:15" x14ac:dyDescent="0.3">
      <c r="B1087" s="30">
        <v>43090</v>
      </c>
      <c r="C1087" s="6" t="str">
        <f t="shared" si="80"/>
        <v>Thursday</v>
      </c>
      <c r="D1087" s="6" t="str">
        <f t="shared" si="81"/>
        <v>December</v>
      </c>
      <c r="E1087" s="6" t="str">
        <f t="shared" si="82"/>
        <v>2017</v>
      </c>
      <c r="F1087" s="6">
        <f t="shared" si="83"/>
        <v>51</v>
      </c>
      <c r="G1087" s="6" t="str">
        <f>VLOOKUP(B:B, _holidays!A:C, 2, FALSE)</f>
        <v>Y</v>
      </c>
      <c r="H1087" s="6" t="str">
        <f>VLOOKUP(B:B, _holidays!A:C, 3, FALSE)</f>
        <v>N</v>
      </c>
      <c r="I1087" s="6">
        <v>12.3</v>
      </c>
      <c r="J1087" s="6">
        <v>23.7</v>
      </c>
      <c r="K1087" s="6">
        <v>31.9</v>
      </c>
      <c r="L1087" s="6">
        <v>0</v>
      </c>
      <c r="M1087" s="10">
        <v>114462.53</v>
      </c>
      <c r="N1087" s="8">
        <v>85.775431650000002</v>
      </c>
      <c r="O1087" s="8">
        <f t="shared" si="84"/>
        <v>9818072.9185010754</v>
      </c>
    </row>
    <row r="1088" spans="2:15" x14ac:dyDescent="0.3">
      <c r="B1088" s="30">
        <v>43091</v>
      </c>
      <c r="C1088" s="6" t="str">
        <f t="shared" si="80"/>
        <v>Friday</v>
      </c>
      <c r="D1088" s="6" t="str">
        <f t="shared" si="81"/>
        <v>December</v>
      </c>
      <c r="E1088" s="6" t="str">
        <f t="shared" si="82"/>
        <v>2017</v>
      </c>
      <c r="F1088" s="6">
        <f t="shared" si="83"/>
        <v>51</v>
      </c>
      <c r="G1088" s="6" t="str">
        <f>VLOOKUP(B:B, _holidays!A:C, 2, FALSE)</f>
        <v>N</v>
      </c>
      <c r="H1088" s="6" t="str">
        <f>VLOOKUP(B:B, _holidays!A:C, 3, FALSE)</f>
        <v>N</v>
      </c>
      <c r="I1088" s="6">
        <v>13.6</v>
      </c>
      <c r="J1088" s="6">
        <v>27.7</v>
      </c>
      <c r="K1088" s="6">
        <v>26.6</v>
      </c>
      <c r="L1088" s="6">
        <v>0</v>
      </c>
      <c r="M1088" s="10">
        <v>116428.79</v>
      </c>
      <c r="N1088" s="8">
        <v>81.598862999999994</v>
      </c>
      <c r="O1088" s="8">
        <f t="shared" si="84"/>
        <v>9500456.8844657689</v>
      </c>
    </row>
    <row r="1089" spans="2:15" x14ac:dyDescent="0.3">
      <c r="B1089" s="30">
        <v>43092</v>
      </c>
      <c r="C1089" s="6" t="str">
        <f t="shared" si="80"/>
        <v>Saturday</v>
      </c>
      <c r="D1089" s="6" t="str">
        <f t="shared" si="81"/>
        <v>December</v>
      </c>
      <c r="E1089" s="6" t="str">
        <f t="shared" si="82"/>
        <v>2017</v>
      </c>
      <c r="F1089" s="6">
        <f t="shared" si="83"/>
        <v>51</v>
      </c>
      <c r="G1089" s="6" t="str">
        <f>VLOOKUP(B:B, _holidays!A:C, 2, FALSE)</f>
        <v>N</v>
      </c>
      <c r="H1089" s="6" t="str">
        <f>VLOOKUP(B:B, _holidays!A:C, 3, FALSE)</f>
        <v>N</v>
      </c>
      <c r="I1089" s="6">
        <v>14.7</v>
      </c>
      <c r="J1089" s="6">
        <v>30.2</v>
      </c>
      <c r="K1089" s="6">
        <v>21.2</v>
      </c>
      <c r="L1089" s="6">
        <v>0</v>
      </c>
      <c r="M1089" s="10">
        <v>109364.01</v>
      </c>
      <c r="N1089" s="8">
        <v>79.898848340000001</v>
      </c>
      <c r="O1089" s="8">
        <f t="shared" si="84"/>
        <v>8738058.4488442428</v>
      </c>
    </row>
    <row r="1090" spans="2:15" x14ac:dyDescent="0.3">
      <c r="B1090" s="30">
        <v>43093</v>
      </c>
      <c r="C1090" s="6" t="str">
        <f t="shared" ref="C1090:C1153" si="85">TEXT(B1090,"dddd")</f>
        <v>Sunday</v>
      </c>
      <c r="D1090" s="6" t="str">
        <f t="shared" ref="D1090:D1153" si="86">TEXT(B1090,"mmmm")</f>
        <v>December</v>
      </c>
      <c r="E1090" s="6" t="str">
        <f t="shared" ref="E1090:E1153" si="87">TEXT(B1090,"yyyy")</f>
        <v>2017</v>
      </c>
      <c r="F1090" s="6">
        <f t="shared" ref="F1090:F1153" si="88">WEEKNUM(B1090,1)</f>
        <v>52</v>
      </c>
      <c r="G1090" s="6" t="str">
        <f>VLOOKUP(B:B, _holidays!A:C, 2, FALSE)</f>
        <v>N</v>
      </c>
      <c r="H1090" s="6" t="str">
        <f>VLOOKUP(B:B, _holidays!A:C, 3, FALSE)</f>
        <v>N</v>
      </c>
      <c r="I1090" s="6">
        <v>15.8</v>
      </c>
      <c r="J1090" s="6">
        <v>19.399999999999999</v>
      </c>
      <c r="K1090" s="6">
        <v>25.7</v>
      </c>
      <c r="L1090" s="6">
        <v>0.4</v>
      </c>
      <c r="M1090" s="10">
        <v>92856.23</v>
      </c>
      <c r="N1090" s="8">
        <v>58.939113859999999</v>
      </c>
      <c r="O1090" s="8">
        <f t="shared" ref="O1090:O1153" si="89">M1090*N1090</f>
        <v>5472863.9125803476</v>
      </c>
    </row>
    <row r="1091" spans="2:15" x14ac:dyDescent="0.3">
      <c r="B1091" s="30">
        <v>43094</v>
      </c>
      <c r="C1091" s="6" t="str">
        <f t="shared" si="85"/>
        <v>Monday</v>
      </c>
      <c r="D1091" s="6" t="str">
        <f t="shared" si="86"/>
        <v>December</v>
      </c>
      <c r="E1091" s="6" t="str">
        <f t="shared" si="87"/>
        <v>2017</v>
      </c>
      <c r="F1091" s="6">
        <f t="shared" si="88"/>
        <v>52</v>
      </c>
      <c r="G1091" s="6" t="str">
        <f>VLOOKUP(B:B, _holidays!A:C, 2, FALSE)</f>
        <v>N</v>
      </c>
      <c r="H1091" s="6" t="str">
        <f>VLOOKUP(B:B, _holidays!A:C, 3, FALSE)</f>
        <v>Y</v>
      </c>
      <c r="I1091" s="6">
        <v>15.1</v>
      </c>
      <c r="J1091" s="6">
        <v>21.4</v>
      </c>
      <c r="K1091" s="6">
        <v>29</v>
      </c>
      <c r="L1091" s="6">
        <v>0</v>
      </c>
      <c r="M1091" s="10">
        <v>85094.375</v>
      </c>
      <c r="N1091" s="8">
        <v>44.900300629999997</v>
      </c>
      <c r="O1091" s="8">
        <f t="shared" si="89"/>
        <v>3820763.019421956</v>
      </c>
    </row>
    <row r="1092" spans="2:15" x14ac:dyDescent="0.3">
      <c r="B1092" s="30">
        <v>43095</v>
      </c>
      <c r="C1092" s="6" t="str">
        <f t="shared" si="85"/>
        <v>Tuesday</v>
      </c>
      <c r="D1092" s="6" t="str">
        <f t="shared" si="86"/>
        <v>December</v>
      </c>
      <c r="E1092" s="6" t="str">
        <f t="shared" si="87"/>
        <v>2017</v>
      </c>
      <c r="F1092" s="6">
        <f t="shared" si="88"/>
        <v>52</v>
      </c>
      <c r="G1092" s="6" t="str">
        <f>VLOOKUP(B:B, _holidays!A:C, 2, FALSE)</f>
        <v>N</v>
      </c>
      <c r="H1092" s="6" t="str">
        <f>VLOOKUP(B:B, _holidays!A:C, 3, FALSE)</f>
        <v>Y</v>
      </c>
      <c r="I1092" s="6">
        <v>12.5</v>
      </c>
      <c r="J1092" s="6">
        <v>30.5</v>
      </c>
      <c r="K1092" s="6">
        <v>31.9</v>
      </c>
      <c r="L1092" s="6">
        <v>0</v>
      </c>
      <c r="M1092" s="10">
        <v>98638.854999999996</v>
      </c>
      <c r="N1092" s="8">
        <v>72.845242119999995</v>
      </c>
      <c r="O1092" s="8">
        <f t="shared" si="89"/>
        <v>7185371.274914572</v>
      </c>
    </row>
    <row r="1093" spans="2:15" x14ac:dyDescent="0.3">
      <c r="B1093" s="30">
        <v>43096</v>
      </c>
      <c r="C1093" s="6" t="str">
        <f t="shared" si="85"/>
        <v>Wednesday</v>
      </c>
      <c r="D1093" s="6" t="str">
        <f t="shared" si="86"/>
        <v>December</v>
      </c>
      <c r="E1093" s="6" t="str">
        <f t="shared" si="87"/>
        <v>2017</v>
      </c>
      <c r="F1093" s="6">
        <f t="shared" si="88"/>
        <v>52</v>
      </c>
      <c r="G1093" s="6" t="str">
        <f>VLOOKUP(B:B, _holidays!A:C, 2, FALSE)</f>
        <v>N</v>
      </c>
      <c r="H1093" s="6" t="str">
        <f>VLOOKUP(B:B, _holidays!A:C, 3, FALSE)</f>
        <v>N</v>
      </c>
      <c r="I1093" s="6">
        <v>17.3</v>
      </c>
      <c r="J1093" s="6">
        <v>34.5</v>
      </c>
      <c r="K1093" s="6">
        <v>30.6</v>
      </c>
      <c r="L1093" s="6">
        <v>0</v>
      </c>
      <c r="M1093" s="10">
        <v>128753.755</v>
      </c>
      <c r="N1093" s="8">
        <v>113.6548037</v>
      </c>
      <c r="O1093" s="8">
        <f t="shared" si="89"/>
        <v>14633482.750162894</v>
      </c>
    </row>
    <row r="1094" spans="2:15" x14ac:dyDescent="0.3">
      <c r="B1094" s="30">
        <v>43097</v>
      </c>
      <c r="C1094" s="6" t="str">
        <f t="shared" si="85"/>
        <v>Thursday</v>
      </c>
      <c r="D1094" s="6" t="str">
        <f t="shared" si="86"/>
        <v>December</v>
      </c>
      <c r="E1094" s="6" t="str">
        <f t="shared" si="87"/>
        <v>2017</v>
      </c>
      <c r="F1094" s="6">
        <f t="shared" si="88"/>
        <v>52</v>
      </c>
      <c r="G1094" s="6" t="str">
        <f>VLOOKUP(B:B, _holidays!A:C, 2, FALSE)</f>
        <v>N</v>
      </c>
      <c r="H1094" s="6" t="str">
        <f>VLOOKUP(B:B, _holidays!A:C, 3, FALSE)</f>
        <v>N</v>
      </c>
      <c r="I1094" s="6">
        <v>24</v>
      </c>
      <c r="J1094" s="6">
        <v>32.799999999999997</v>
      </c>
      <c r="K1094" s="6">
        <v>13.5</v>
      </c>
      <c r="L1094" s="6">
        <v>0</v>
      </c>
      <c r="M1094" s="10">
        <v>130699.155</v>
      </c>
      <c r="N1094" s="8">
        <v>109.4926892</v>
      </c>
      <c r="O1094" s="8">
        <f t="shared" si="89"/>
        <v>14310601.957117626</v>
      </c>
    </row>
    <row r="1095" spans="2:15" x14ac:dyDescent="0.3">
      <c r="B1095" s="30">
        <v>43098</v>
      </c>
      <c r="C1095" s="6" t="str">
        <f t="shared" si="85"/>
        <v>Friday</v>
      </c>
      <c r="D1095" s="6" t="str">
        <f t="shared" si="86"/>
        <v>December</v>
      </c>
      <c r="E1095" s="6" t="str">
        <f t="shared" si="87"/>
        <v>2017</v>
      </c>
      <c r="F1095" s="6">
        <f t="shared" si="88"/>
        <v>52</v>
      </c>
      <c r="G1095" s="6" t="str">
        <f>VLOOKUP(B:B, _holidays!A:C, 2, FALSE)</f>
        <v>N</v>
      </c>
      <c r="H1095" s="6" t="str">
        <f>VLOOKUP(B:B, _holidays!A:C, 3, FALSE)</f>
        <v>N</v>
      </c>
      <c r="I1095" s="6">
        <v>18.600000000000001</v>
      </c>
      <c r="J1095" s="6">
        <v>24.4</v>
      </c>
      <c r="K1095" s="6">
        <v>9.3000000000000007</v>
      </c>
      <c r="L1095" s="6">
        <v>0.2</v>
      </c>
      <c r="M1095" s="10">
        <v>115572.045</v>
      </c>
      <c r="N1095" s="8">
        <v>93.834088929999993</v>
      </c>
      <c r="O1095" s="8">
        <f t="shared" si="89"/>
        <v>10844597.54835196</v>
      </c>
    </row>
    <row r="1096" spans="2:15" x14ac:dyDescent="0.3">
      <c r="B1096" s="30">
        <v>43099</v>
      </c>
      <c r="C1096" s="6" t="str">
        <f t="shared" si="85"/>
        <v>Saturday</v>
      </c>
      <c r="D1096" s="6" t="str">
        <f t="shared" si="86"/>
        <v>December</v>
      </c>
      <c r="E1096" s="6" t="str">
        <f t="shared" si="87"/>
        <v>2017</v>
      </c>
      <c r="F1096" s="6">
        <f t="shared" si="88"/>
        <v>52</v>
      </c>
      <c r="G1096" s="6" t="str">
        <f>VLOOKUP(B:B, _holidays!A:C, 2, FALSE)</f>
        <v>N</v>
      </c>
      <c r="H1096" s="6" t="str">
        <f>VLOOKUP(B:B, _holidays!A:C, 3, FALSE)</f>
        <v>N</v>
      </c>
      <c r="I1096" s="6">
        <v>15.6</v>
      </c>
      <c r="J1096" s="6">
        <v>21.3</v>
      </c>
      <c r="K1096" s="6">
        <v>13.6</v>
      </c>
      <c r="L1096" s="6">
        <v>8.4</v>
      </c>
      <c r="M1096" s="10">
        <v>96358.975000000006</v>
      </c>
      <c r="N1096" s="8">
        <v>59.475169020000003</v>
      </c>
      <c r="O1096" s="8">
        <f t="shared" si="89"/>
        <v>5730966.324718955</v>
      </c>
    </row>
    <row r="1097" spans="2:15" x14ac:dyDescent="0.3">
      <c r="B1097" s="30">
        <v>43100</v>
      </c>
      <c r="C1097" s="6" t="str">
        <f t="shared" si="85"/>
        <v>Sunday</v>
      </c>
      <c r="D1097" s="6" t="str">
        <f t="shared" si="86"/>
        <v>December</v>
      </c>
      <c r="E1097" s="6" t="str">
        <f t="shared" si="87"/>
        <v>2017</v>
      </c>
      <c r="F1097" s="6">
        <f t="shared" si="88"/>
        <v>53</v>
      </c>
      <c r="G1097" s="6" t="str">
        <f>VLOOKUP(B:B, _holidays!A:C, 2, FALSE)</f>
        <v>N</v>
      </c>
      <c r="H1097" s="6" t="str">
        <f>VLOOKUP(B:B, _holidays!A:C, 3, FALSE)</f>
        <v>N</v>
      </c>
      <c r="I1097" s="6">
        <v>12</v>
      </c>
      <c r="J1097" s="6">
        <v>25.7</v>
      </c>
      <c r="K1097" s="6">
        <v>31.7</v>
      </c>
      <c r="L1097" s="6">
        <v>0.2</v>
      </c>
      <c r="M1097" s="10">
        <v>95700.479999999996</v>
      </c>
      <c r="N1097" s="8">
        <v>61.49347092</v>
      </c>
      <c r="O1097" s="8">
        <f t="shared" si="89"/>
        <v>5884954.6839100411</v>
      </c>
    </row>
    <row r="1098" spans="2:15" x14ac:dyDescent="0.3">
      <c r="B1098" s="30">
        <v>43101</v>
      </c>
      <c r="C1098" s="6" t="str">
        <f t="shared" si="85"/>
        <v>Monday</v>
      </c>
      <c r="D1098" s="6" t="str">
        <f t="shared" si="86"/>
        <v>January</v>
      </c>
      <c r="E1098" s="6" t="str">
        <f t="shared" si="87"/>
        <v>2018</v>
      </c>
      <c r="F1098" s="6">
        <f t="shared" si="88"/>
        <v>1</v>
      </c>
      <c r="G1098" s="6" t="str">
        <f>VLOOKUP(B:B, _holidays!A:C, 2, FALSE)</f>
        <v>N</v>
      </c>
      <c r="H1098" s="6" t="str">
        <f>VLOOKUP(B:B, _holidays!A:C, 3, FALSE)</f>
        <v>Y</v>
      </c>
      <c r="I1098" s="6">
        <v>16.600000000000001</v>
      </c>
      <c r="J1098" s="6">
        <v>25.3</v>
      </c>
      <c r="K1098" s="6">
        <v>31.4</v>
      </c>
      <c r="L1098" s="6">
        <v>0</v>
      </c>
      <c r="M1098" s="10">
        <v>95959.684999999998</v>
      </c>
      <c r="N1098" s="8">
        <v>71.817747299999994</v>
      </c>
      <c r="O1098" s="8">
        <f t="shared" si="89"/>
        <v>6891608.4083175994</v>
      </c>
    </row>
    <row r="1099" spans="2:15" x14ac:dyDescent="0.3">
      <c r="B1099" s="30">
        <v>43102</v>
      </c>
      <c r="C1099" s="6" t="str">
        <f t="shared" si="85"/>
        <v>Tuesday</v>
      </c>
      <c r="D1099" s="6" t="str">
        <f t="shared" si="86"/>
        <v>January</v>
      </c>
      <c r="E1099" s="6" t="str">
        <f t="shared" si="87"/>
        <v>2018</v>
      </c>
      <c r="F1099" s="6">
        <f t="shared" si="88"/>
        <v>1</v>
      </c>
      <c r="G1099" s="6" t="str">
        <f>VLOOKUP(B:B, _holidays!A:C, 2, FALSE)</f>
        <v>N</v>
      </c>
      <c r="H1099" s="6" t="str">
        <f>VLOOKUP(B:B, _holidays!A:C, 3, FALSE)</f>
        <v>N</v>
      </c>
      <c r="I1099" s="6">
        <v>16.399999999999999</v>
      </c>
      <c r="J1099" s="6">
        <v>21.8</v>
      </c>
      <c r="K1099" s="6">
        <v>29.7</v>
      </c>
      <c r="L1099" s="6">
        <v>0</v>
      </c>
      <c r="M1099" s="10">
        <v>105277.85</v>
      </c>
      <c r="N1099" s="8">
        <v>69.387729629999995</v>
      </c>
      <c r="O1099" s="8">
        <f t="shared" si="89"/>
        <v>7304990.9918276956</v>
      </c>
    </row>
    <row r="1100" spans="2:15" x14ac:dyDescent="0.3">
      <c r="B1100" s="30">
        <v>43103</v>
      </c>
      <c r="C1100" s="6" t="str">
        <f t="shared" si="85"/>
        <v>Wednesday</v>
      </c>
      <c r="D1100" s="6" t="str">
        <f t="shared" si="86"/>
        <v>January</v>
      </c>
      <c r="E1100" s="6" t="str">
        <f t="shared" si="87"/>
        <v>2018</v>
      </c>
      <c r="F1100" s="6">
        <f t="shared" si="88"/>
        <v>1</v>
      </c>
      <c r="G1100" s="6" t="str">
        <f>VLOOKUP(B:B, _holidays!A:C, 2, FALSE)</f>
        <v>N</v>
      </c>
      <c r="H1100" s="6" t="str">
        <f>VLOOKUP(B:B, _holidays!A:C, 3, FALSE)</f>
        <v>N</v>
      </c>
      <c r="I1100" s="6">
        <v>14.6</v>
      </c>
      <c r="J1100" s="6">
        <v>21</v>
      </c>
      <c r="K1100" s="6">
        <v>27.2</v>
      </c>
      <c r="L1100" s="6">
        <v>0</v>
      </c>
      <c r="M1100" s="10">
        <v>106373.825</v>
      </c>
      <c r="N1100" s="8">
        <v>67.238116770000005</v>
      </c>
      <c r="O1100" s="8">
        <f t="shared" si="89"/>
        <v>7152375.6666215453</v>
      </c>
    </row>
    <row r="1101" spans="2:15" x14ac:dyDescent="0.3">
      <c r="B1101" s="30">
        <v>43104</v>
      </c>
      <c r="C1101" s="6" t="str">
        <f t="shared" si="85"/>
        <v>Thursday</v>
      </c>
      <c r="D1101" s="6" t="str">
        <f t="shared" si="86"/>
        <v>January</v>
      </c>
      <c r="E1101" s="6" t="str">
        <f t="shared" si="87"/>
        <v>2018</v>
      </c>
      <c r="F1101" s="6">
        <f t="shared" si="88"/>
        <v>1</v>
      </c>
      <c r="G1101" s="6" t="str">
        <f>VLOOKUP(B:B, _holidays!A:C, 2, FALSE)</f>
        <v>N</v>
      </c>
      <c r="H1101" s="6" t="str">
        <f>VLOOKUP(B:B, _holidays!A:C, 3, FALSE)</f>
        <v>N</v>
      </c>
      <c r="I1101" s="6">
        <v>14.1</v>
      </c>
      <c r="J1101" s="6">
        <v>23.6</v>
      </c>
      <c r="K1101" s="6">
        <v>31.8</v>
      </c>
      <c r="L1101" s="6">
        <v>0.2</v>
      </c>
      <c r="M1101" s="10">
        <v>113337.685</v>
      </c>
      <c r="N1101" s="8">
        <v>78.738187400000001</v>
      </c>
      <c r="O1101" s="8">
        <f t="shared" si="89"/>
        <v>8924003.8810121696</v>
      </c>
    </row>
    <row r="1102" spans="2:15" x14ac:dyDescent="0.3">
      <c r="B1102" s="30">
        <v>43105</v>
      </c>
      <c r="C1102" s="6" t="str">
        <f t="shared" si="85"/>
        <v>Friday</v>
      </c>
      <c r="D1102" s="6" t="str">
        <f t="shared" si="86"/>
        <v>January</v>
      </c>
      <c r="E1102" s="6" t="str">
        <f t="shared" si="87"/>
        <v>2018</v>
      </c>
      <c r="F1102" s="6">
        <f t="shared" si="88"/>
        <v>1</v>
      </c>
      <c r="G1102" s="6" t="str">
        <f>VLOOKUP(B:B, _holidays!A:C, 2, FALSE)</f>
        <v>N</v>
      </c>
      <c r="H1102" s="6" t="str">
        <f>VLOOKUP(B:B, _holidays!A:C, 3, FALSE)</f>
        <v>N</v>
      </c>
      <c r="I1102" s="6">
        <v>14.7</v>
      </c>
      <c r="J1102" s="6">
        <v>30.7</v>
      </c>
      <c r="K1102" s="6">
        <v>31.7</v>
      </c>
      <c r="L1102" s="6">
        <v>0</v>
      </c>
      <c r="M1102" s="10">
        <v>123247.735</v>
      </c>
      <c r="N1102" s="8">
        <v>90.82817034</v>
      </c>
      <c r="O1102" s="8">
        <f t="shared" si="89"/>
        <v>11194366.268599181</v>
      </c>
    </row>
    <row r="1103" spans="2:15" x14ac:dyDescent="0.3">
      <c r="B1103" s="30">
        <v>43106</v>
      </c>
      <c r="C1103" s="6" t="str">
        <f t="shared" si="85"/>
        <v>Saturday</v>
      </c>
      <c r="D1103" s="6" t="str">
        <f t="shared" si="86"/>
        <v>January</v>
      </c>
      <c r="E1103" s="6" t="str">
        <f t="shared" si="87"/>
        <v>2018</v>
      </c>
      <c r="F1103" s="6">
        <f t="shared" si="88"/>
        <v>1</v>
      </c>
      <c r="G1103" s="6" t="str">
        <f>VLOOKUP(B:B, _holidays!A:C, 2, FALSE)</f>
        <v>N</v>
      </c>
      <c r="H1103" s="6" t="str">
        <f>VLOOKUP(B:B, _holidays!A:C, 3, FALSE)</f>
        <v>N</v>
      </c>
      <c r="I1103" s="6">
        <v>18.8</v>
      </c>
      <c r="J1103" s="6">
        <v>41.7</v>
      </c>
      <c r="K1103" s="6">
        <v>31.5</v>
      </c>
      <c r="L1103" s="6">
        <v>0</v>
      </c>
      <c r="M1103" s="10">
        <v>133705.845</v>
      </c>
      <c r="N1103" s="8">
        <v>75.591386209999996</v>
      </c>
      <c r="O1103" s="8">
        <f t="shared" si="89"/>
        <v>10107010.167929398</v>
      </c>
    </row>
    <row r="1104" spans="2:15" x14ac:dyDescent="0.3">
      <c r="B1104" s="30">
        <v>43107</v>
      </c>
      <c r="C1104" s="6" t="str">
        <f t="shared" si="85"/>
        <v>Sunday</v>
      </c>
      <c r="D1104" s="6" t="str">
        <f t="shared" si="86"/>
        <v>January</v>
      </c>
      <c r="E1104" s="6" t="str">
        <f t="shared" si="87"/>
        <v>2018</v>
      </c>
      <c r="F1104" s="6">
        <f t="shared" si="88"/>
        <v>2</v>
      </c>
      <c r="G1104" s="6" t="str">
        <f>VLOOKUP(B:B, _holidays!A:C, 2, FALSE)</f>
        <v>N</v>
      </c>
      <c r="H1104" s="6" t="str">
        <f>VLOOKUP(B:B, _holidays!A:C, 3, FALSE)</f>
        <v>N</v>
      </c>
      <c r="I1104" s="6">
        <v>18.7</v>
      </c>
      <c r="J1104" s="6">
        <v>21.8</v>
      </c>
      <c r="K1104" s="6">
        <v>11</v>
      </c>
      <c r="L1104" s="6">
        <v>0</v>
      </c>
      <c r="M1104" s="10">
        <v>107142.815</v>
      </c>
      <c r="N1104" s="8">
        <v>80.976046170000004</v>
      </c>
      <c r="O1104" s="8">
        <f t="shared" si="89"/>
        <v>8676001.5342237689</v>
      </c>
    </row>
    <row r="1105" spans="2:15" x14ac:dyDescent="0.3">
      <c r="B1105" s="30">
        <v>43108</v>
      </c>
      <c r="C1105" s="6" t="str">
        <f t="shared" si="85"/>
        <v>Monday</v>
      </c>
      <c r="D1105" s="6" t="str">
        <f t="shared" si="86"/>
        <v>January</v>
      </c>
      <c r="E1105" s="6" t="str">
        <f t="shared" si="87"/>
        <v>2018</v>
      </c>
      <c r="F1105" s="6">
        <f t="shared" si="88"/>
        <v>2</v>
      </c>
      <c r="G1105" s="6" t="str">
        <f>VLOOKUP(B:B, _holidays!A:C, 2, FALSE)</f>
        <v>N</v>
      </c>
      <c r="H1105" s="6" t="str">
        <f>VLOOKUP(B:B, _holidays!A:C, 3, FALSE)</f>
        <v>N</v>
      </c>
      <c r="I1105" s="6">
        <v>17.3</v>
      </c>
      <c r="J1105" s="6">
        <v>21.9</v>
      </c>
      <c r="K1105" s="6">
        <v>17.5</v>
      </c>
      <c r="L1105" s="6">
        <v>0</v>
      </c>
      <c r="M1105" s="10">
        <v>118832.07</v>
      </c>
      <c r="N1105" s="8">
        <v>87.931578639999998</v>
      </c>
      <c r="O1105" s="8">
        <f t="shared" si="89"/>
        <v>10449091.508158986</v>
      </c>
    </row>
    <row r="1106" spans="2:15" x14ac:dyDescent="0.3">
      <c r="B1106" s="30">
        <v>43109</v>
      </c>
      <c r="C1106" s="6" t="str">
        <f t="shared" si="85"/>
        <v>Tuesday</v>
      </c>
      <c r="D1106" s="6" t="str">
        <f t="shared" si="86"/>
        <v>January</v>
      </c>
      <c r="E1106" s="6" t="str">
        <f t="shared" si="87"/>
        <v>2018</v>
      </c>
      <c r="F1106" s="6">
        <f t="shared" si="88"/>
        <v>2</v>
      </c>
      <c r="G1106" s="6" t="str">
        <f>VLOOKUP(B:B, _holidays!A:C, 2, FALSE)</f>
        <v>N</v>
      </c>
      <c r="H1106" s="6" t="str">
        <f>VLOOKUP(B:B, _holidays!A:C, 3, FALSE)</f>
        <v>N</v>
      </c>
      <c r="I1106" s="6">
        <v>15.7</v>
      </c>
      <c r="J1106" s="6">
        <v>22.5</v>
      </c>
      <c r="K1106" s="6">
        <v>30</v>
      </c>
      <c r="L1106" s="6">
        <v>0</v>
      </c>
      <c r="M1106" s="10">
        <v>111361.05</v>
      </c>
      <c r="N1106" s="8">
        <v>76.717394519999999</v>
      </c>
      <c r="O1106" s="8">
        <f t="shared" si="89"/>
        <v>8543329.6070114467</v>
      </c>
    </row>
    <row r="1107" spans="2:15" x14ac:dyDescent="0.3">
      <c r="B1107" s="30">
        <v>43110</v>
      </c>
      <c r="C1107" s="6" t="str">
        <f t="shared" si="85"/>
        <v>Wednesday</v>
      </c>
      <c r="D1107" s="6" t="str">
        <f t="shared" si="86"/>
        <v>January</v>
      </c>
      <c r="E1107" s="6" t="str">
        <f t="shared" si="87"/>
        <v>2018</v>
      </c>
      <c r="F1107" s="6">
        <f t="shared" si="88"/>
        <v>2</v>
      </c>
      <c r="G1107" s="6" t="str">
        <f>VLOOKUP(B:B, _holidays!A:C, 2, FALSE)</f>
        <v>N</v>
      </c>
      <c r="H1107" s="6" t="str">
        <f>VLOOKUP(B:B, _holidays!A:C, 3, FALSE)</f>
        <v>N</v>
      </c>
      <c r="I1107" s="6">
        <v>13.6</v>
      </c>
      <c r="J1107" s="6">
        <v>25.6</v>
      </c>
      <c r="K1107" s="6">
        <v>23.5</v>
      </c>
      <c r="L1107" s="6">
        <v>0</v>
      </c>
      <c r="M1107" s="10">
        <v>116530.04</v>
      </c>
      <c r="N1107" s="8">
        <v>80.212274440000002</v>
      </c>
      <c r="O1107" s="8">
        <f t="shared" si="89"/>
        <v>9347139.5489841774</v>
      </c>
    </row>
    <row r="1108" spans="2:15" x14ac:dyDescent="0.3">
      <c r="B1108" s="30">
        <v>43111</v>
      </c>
      <c r="C1108" s="6" t="str">
        <f t="shared" si="85"/>
        <v>Thursday</v>
      </c>
      <c r="D1108" s="6" t="str">
        <f t="shared" si="86"/>
        <v>January</v>
      </c>
      <c r="E1108" s="6" t="str">
        <f t="shared" si="87"/>
        <v>2018</v>
      </c>
      <c r="F1108" s="6">
        <f t="shared" si="88"/>
        <v>2</v>
      </c>
      <c r="G1108" s="6" t="str">
        <f>VLOOKUP(B:B, _holidays!A:C, 2, FALSE)</f>
        <v>N</v>
      </c>
      <c r="H1108" s="6" t="str">
        <f>VLOOKUP(B:B, _holidays!A:C, 3, FALSE)</f>
        <v>N</v>
      </c>
      <c r="I1108" s="6">
        <v>15.5</v>
      </c>
      <c r="J1108" s="6">
        <v>34.5</v>
      </c>
      <c r="K1108" s="6">
        <v>28.6</v>
      </c>
      <c r="L1108" s="6">
        <v>0</v>
      </c>
      <c r="M1108" s="10">
        <v>139607.905</v>
      </c>
      <c r="N1108" s="8">
        <v>87.802658050000005</v>
      </c>
      <c r="O1108" s="8">
        <f t="shared" si="89"/>
        <v>12257945.143791886</v>
      </c>
    </row>
    <row r="1109" spans="2:15" x14ac:dyDescent="0.3">
      <c r="B1109" s="30">
        <v>43112</v>
      </c>
      <c r="C1109" s="6" t="str">
        <f t="shared" si="85"/>
        <v>Friday</v>
      </c>
      <c r="D1109" s="6" t="str">
        <f t="shared" si="86"/>
        <v>January</v>
      </c>
      <c r="E1109" s="6" t="str">
        <f t="shared" si="87"/>
        <v>2018</v>
      </c>
      <c r="F1109" s="6">
        <f t="shared" si="88"/>
        <v>2</v>
      </c>
      <c r="G1109" s="6" t="str">
        <f>VLOOKUP(B:B, _holidays!A:C, 2, FALSE)</f>
        <v>N</v>
      </c>
      <c r="H1109" s="6" t="str">
        <f>VLOOKUP(B:B, _holidays!A:C, 3, FALSE)</f>
        <v>N</v>
      </c>
      <c r="I1109" s="6">
        <v>20.399999999999999</v>
      </c>
      <c r="J1109" s="6">
        <v>30</v>
      </c>
      <c r="K1109" s="6">
        <v>1.7</v>
      </c>
      <c r="L1109" s="6">
        <v>1</v>
      </c>
      <c r="M1109" s="10">
        <v>132022.87</v>
      </c>
      <c r="N1109" s="8">
        <v>94.000719250000003</v>
      </c>
      <c r="O1109" s="8">
        <f t="shared" si="89"/>
        <v>12410244.737449247</v>
      </c>
    </row>
    <row r="1110" spans="2:15" x14ac:dyDescent="0.3">
      <c r="B1110" s="30">
        <v>43113</v>
      </c>
      <c r="C1110" s="6" t="str">
        <f t="shared" si="85"/>
        <v>Saturday</v>
      </c>
      <c r="D1110" s="6" t="str">
        <f t="shared" si="86"/>
        <v>January</v>
      </c>
      <c r="E1110" s="6" t="str">
        <f t="shared" si="87"/>
        <v>2018</v>
      </c>
      <c r="F1110" s="6">
        <f t="shared" si="88"/>
        <v>2</v>
      </c>
      <c r="G1110" s="6" t="str">
        <f>VLOOKUP(B:B, _holidays!A:C, 2, FALSE)</f>
        <v>N</v>
      </c>
      <c r="H1110" s="6" t="str">
        <f>VLOOKUP(B:B, _holidays!A:C, 3, FALSE)</f>
        <v>N</v>
      </c>
      <c r="I1110" s="6">
        <v>16</v>
      </c>
      <c r="J1110" s="6">
        <v>20.9</v>
      </c>
      <c r="K1110" s="6">
        <v>10.7</v>
      </c>
      <c r="L1110" s="6">
        <v>7</v>
      </c>
      <c r="M1110" s="10">
        <v>98977.05</v>
      </c>
      <c r="N1110" s="8">
        <v>73.276545920000004</v>
      </c>
      <c r="O1110" s="8">
        <f t="shared" si="89"/>
        <v>7252696.3493511369</v>
      </c>
    </row>
    <row r="1111" spans="2:15" x14ac:dyDescent="0.3">
      <c r="B1111" s="30">
        <v>43114</v>
      </c>
      <c r="C1111" s="6" t="str">
        <f t="shared" si="85"/>
        <v>Sunday</v>
      </c>
      <c r="D1111" s="6" t="str">
        <f t="shared" si="86"/>
        <v>January</v>
      </c>
      <c r="E1111" s="6" t="str">
        <f t="shared" si="87"/>
        <v>2018</v>
      </c>
      <c r="F1111" s="6">
        <f t="shared" si="88"/>
        <v>3</v>
      </c>
      <c r="G1111" s="6" t="str">
        <f>VLOOKUP(B:B, _holidays!A:C, 2, FALSE)</f>
        <v>N</v>
      </c>
      <c r="H1111" s="6" t="str">
        <f>VLOOKUP(B:B, _holidays!A:C, 3, FALSE)</f>
        <v>N</v>
      </c>
      <c r="I1111" s="6">
        <v>12.7</v>
      </c>
      <c r="J1111" s="6">
        <v>19.5</v>
      </c>
      <c r="K1111" s="6">
        <v>27.5</v>
      </c>
      <c r="L1111" s="6">
        <v>15</v>
      </c>
      <c r="M1111" s="10">
        <v>92021.68</v>
      </c>
      <c r="N1111" s="8">
        <v>66.65958191</v>
      </c>
      <c r="O1111" s="8">
        <f t="shared" si="89"/>
        <v>6134126.7154558087</v>
      </c>
    </row>
    <row r="1112" spans="2:15" x14ac:dyDescent="0.3">
      <c r="B1112" s="30">
        <v>43115</v>
      </c>
      <c r="C1112" s="6" t="str">
        <f t="shared" si="85"/>
        <v>Monday</v>
      </c>
      <c r="D1112" s="6" t="str">
        <f t="shared" si="86"/>
        <v>January</v>
      </c>
      <c r="E1112" s="6" t="str">
        <f t="shared" si="87"/>
        <v>2018</v>
      </c>
      <c r="F1112" s="6">
        <f t="shared" si="88"/>
        <v>3</v>
      </c>
      <c r="G1112" s="6" t="str">
        <f>VLOOKUP(B:B, _holidays!A:C, 2, FALSE)</f>
        <v>N</v>
      </c>
      <c r="H1112" s="6" t="str">
        <f>VLOOKUP(B:B, _holidays!A:C, 3, FALSE)</f>
        <v>N</v>
      </c>
      <c r="I1112" s="6">
        <v>14.6</v>
      </c>
      <c r="J1112" s="6">
        <v>20.9</v>
      </c>
      <c r="K1112" s="6">
        <v>21.1</v>
      </c>
      <c r="L1112" s="6">
        <v>0</v>
      </c>
      <c r="M1112" s="10">
        <v>109389.095</v>
      </c>
      <c r="N1112" s="8">
        <v>86.378514550000006</v>
      </c>
      <c r="O1112" s="8">
        <f t="shared" si="89"/>
        <v>9448867.5340688322</v>
      </c>
    </row>
    <row r="1113" spans="2:15" x14ac:dyDescent="0.3">
      <c r="B1113" s="30">
        <v>43116</v>
      </c>
      <c r="C1113" s="6" t="str">
        <f t="shared" si="85"/>
        <v>Tuesday</v>
      </c>
      <c r="D1113" s="6" t="str">
        <f t="shared" si="86"/>
        <v>January</v>
      </c>
      <c r="E1113" s="6" t="str">
        <f t="shared" si="87"/>
        <v>2018</v>
      </c>
      <c r="F1113" s="6">
        <f t="shared" si="88"/>
        <v>3</v>
      </c>
      <c r="G1113" s="6" t="str">
        <f>VLOOKUP(B:B, _holidays!A:C, 2, FALSE)</f>
        <v>N</v>
      </c>
      <c r="H1113" s="6" t="str">
        <f>VLOOKUP(B:B, _holidays!A:C, 3, FALSE)</f>
        <v>N</v>
      </c>
      <c r="I1113" s="6">
        <v>12.9</v>
      </c>
      <c r="J1113" s="6">
        <v>26.9</v>
      </c>
      <c r="K1113" s="6">
        <v>31.1</v>
      </c>
      <c r="L1113" s="6">
        <v>0</v>
      </c>
      <c r="M1113" s="10">
        <v>116074.03</v>
      </c>
      <c r="N1113" s="8">
        <v>92.836877680000001</v>
      </c>
      <c r="O1113" s="8">
        <f t="shared" si="89"/>
        <v>10775950.524934649</v>
      </c>
    </row>
    <row r="1114" spans="2:15" x14ac:dyDescent="0.3">
      <c r="B1114" s="30">
        <v>43117</v>
      </c>
      <c r="C1114" s="6" t="str">
        <f t="shared" si="85"/>
        <v>Wednesday</v>
      </c>
      <c r="D1114" s="6" t="str">
        <f t="shared" si="86"/>
        <v>January</v>
      </c>
      <c r="E1114" s="6" t="str">
        <f t="shared" si="87"/>
        <v>2018</v>
      </c>
      <c r="F1114" s="6">
        <f t="shared" si="88"/>
        <v>3</v>
      </c>
      <c r="G1114" s="6" t="str">
        <f>VLOOKUP(B:B, _holidays!A:C, 2, FALSE)</f>
        <v>N</v>
      </c>
      <c r="H1114" s="6" t="str">
        <f>VLOOKUP(B:B, _holidays!A:C, 3, FALSE)</f>
        <v>N</v>
      </c>
      <c r="I1114" s="6">
        <v>12.4</v>
      </c>
      <c r="J1114" s="6">
        <v>30.3</v>
      </c>
      <c r="K1114" s="6">
        <v>30.9</v>
      </c>
      <c r="L1114" s="6">
        <v>0</v>
      </c>
      <c r="M1114" s="10">
        <v>129286.36500000001</v>
      </c>
      <c r="N1114" s="8">
        <v>100.2774263</v>
      </c>
      <c r="O1114" s="8">
        <f t="shared" si="89"/>
        <v>12964503.937882401</v>
      </c>
    </row>
    <row r="1115" spans="2:15" x14ac:dyDescent="0.3">
      <c r="B1115" s="30">
        <v>43118</v>
      </c>
      <c r="C1115" s="6" t="str">
        <f t="shared" si="85"/>
        <v>Thursday</v>
      </c>
      <c r="D1115" s="6" t="str">
        <f t="shared" si="86"/>
        <v>January</v>
      </c>
      <c r="E1115" s="6" t="str">
        <f t="shared" si="87"/>
        <v>2018</v>
      </c>
      <c r="F1115" s="6">
        <f t="shared" si="88"/>
        <v>3</v>
      </c>
      <c r="G1115" s="6" t="str">
        <f>VLOOKUP(B:B, _holidays!A:C, 2, FALSE)</f>
        <v>N</v>
      </c>
      <c r="H1115" s="6" t="str">
        <f>VLOOKUP(B:B, _holidays!A:C, 3, FALSE)</f>
        <v>N</v>
      </c>
      <c r="I1115" s="6">
        <v>16.600000000000001</v>
      </c>
      <c r="J1115" s="6">
        <v>40</v>
      </c>
      <c r="K1115" s="6">
        <v>30.8</v>
      </c>
      <c r="L1115" s="6">
        <v>0</v>
      </c>
      <c r="M1115" s="10">
        <v>154648.065</v>
      </c>
      <c r="N1115" s="8">
        <v>1210.1379199999999</v>
      </c>
      <c r="O1115" s="8">
        <f t="shared" si="89"/>
        <v>187145487.71112478</v>
      </c>
    </row>
    <row r="1116" spans="2:15" x14ac:dyDescent="0.3">
      <c r="B1116" s="30">
        <v>43119</v>
      </c>
      <c r="C1116" s="6" t="str">
        <f t="shared" si="85"/>
        <v>Friday</v>
      </c>
      <c r="D1116" s="6" t="str">
        <f t="shared" si="86"/>
        <v>January</v>
      </c>
      <c r="E1116" s="6" t="str">
        <f t="shared" si="87"/>
        <v>2018</v>
      </c>
      <c r="F1116" s="6">
        <f t="shared" si="88"/>
        <v>3</v>
      </c>
      <c r="G1116" s="6" t="str">
        <f>VLOOKUP(B:B, _holidays!A:C, 2, FALSE)</f>
        <v>N</v>
      </c>
      <c r="H1116" s="6" t="str">
        <f>VLOOKUP(B:B, _holidays!A:C, 3, FALSE)</f>
        <v>N</v>
      </c>
      <c r="I1116" s="6">
        <v>22.5</v>
      </c>
      <c r="J1116" s="6">
        <v>40.299999999999997</v>
      </c>
      <c r="K1116" s="6">
        <v>30.6</v>
      </c>
      <c r="L1116" s="6">
        <v>0</v>
      </c>
      <c r="M1116" s="10">
        <v>165070.595</v>
      </c>
      <c r="N1116" s="8">
        <v>647.57416339999997</v>
      </c>
      <c r="O1116" s="8">
        <f t="shared" si="89"/>
        <v>106895452.45906521</v>
      </c>
    </row>
    <row r="1117" spans="2:15" x14ac:dyDescent="0.3">
      <c r="B1117" s="30">
        <v>43120</v>
      </c>
      <c r="C1117" s="6" t="str">
        <f t="shared" si="85"/>
        <v>Saturday</v>
      </c>
      <c r="D1117" s="6" t="str">
        <f t="shared" si="86"/>
        <v>January</v>
      </c>
      <c r="E1117" s="6" t="str">
        <f t="shared" si="87"/>
        <v>2018</v>
      </c>
      <c r="F1117" s="6">
        <f t="shared" si="88"/>
        <v>3</v>
      </c>
      <c r="G1117" s="6" t="str">
        <f>VLOOKUP(B:B, _holidays!A:C, 2, FALSE)</f>
        <v>N</v>
      </c>
      <c r="H1117" s="6" t="str">
        <f>VLOOKUP(B:B, _holidays!A:C, 3, FALSE)</f>
        <v>N</v>
      </c>
      <c r="I1117" s="6">
        <v>20.3</v>
      </c>
      <c r="J1117" s="6">
        <v>24.6</v>
      </c>
      <c r="K1117" s="6">
        <v>20.2</v>
      </c>
      <c r="L1117" s="6">
        <v>0</v>
      </c>
      <c r="M1117" s="10">
        <v>124825.02499999999</v>
      </c>
      <c r="N1117" s="8">
        <v>94.104814860000005</v>
      </c>
      <c r="O1117" s="8">
        <f t="shared" si="89"/>
        <v>11746635.867519872</v>
      </c>
    </row>
    <row r="1118" spans="2:15" x14ac:dyDescent="0.3">
      <c r="B1118" s="30">
        <v>43121</v>
      </c>
      <c r="C1118" s="6" t="str">
        <f t="shared" si="85"/>
        <v>Sunday</v>
      </c>
      <c r="D1118" s="6" t="str">
        <f t="shared" si="86"/>
        <v>January</v>
      </c>
      <c r="E1118" s="6" t="str">
        <f t="shared" si="87"/>
        <v>2018</v>
      </c>
      <c r="F1118" s="6">
        <f t="shared" si="88"/>
        <v>4</v>
      </c>
      <c r="G1118" s="6" t="str">
        <f>VLOOKUP(B:B, _holidays!A:C, 2, FALSE)</f>
        <v>N</v>
      </c>
      <c r="H1118" s="6" t="str">
        <f>VLOOKUP(B:B, _holidays!A:C, 3, FALSE)</f>
        <v>N</v>
      </c>
      <c r="I1118" s="6">
        <v>21</v>
      </c>
      <c r="J1118" s="6">
        <v>28.2</v>
      </c>
      <c r="K1118" s="6">
        <v>14.9</v>
      </c>
      <c r="L1118" s="6">
        <v>0</v>
      </c>
      <c r="M1118" s="10">
        <v>127305.2</v>
      </c>
      <c r="N1118" s="8">
        <v>121.7119723</v>
      </c>
      <c r="O1118" s="8">
        <f t="shared" si="89"/>
        <v>15494566.976045959</v>
      </c>
    </row>
    <row r="1119" spans="2:15" x14ac:dyDescent="0.3">
      <c r="B1119" s="30">
        <v>43122</v>
      </c>
      <c r="C1119" s="6" t="str">
        <f t="shared" si="85"/>
        <v>Monday</v>
      </c>
      <c r="D1119" s="6" t="str">
        <f t="shared" si="86"/>
        <v>January</v>
      </c>
      <c r="E1119" s="6" t="str">
        <f t="shared" si="87"/>
        <v>2018</v>
      </c>
      <c r="F1119" s="6">
        <f t="shared" si="88"/>
        <v>4</v>
      </c>
      <c r="G1119" s="6" t="str">
        <f>VLOOKUP(B:B, _holidays!A:C, 2, FALSE)</f>
        <v>N</v>
      </c>
      <c r="H1119" s="6" t="str">
        <f>VLOOKUP(B:B, _holidays!A:C, 3, FALSE)</f>
        <v>N</v>
      </c>
      <c r="I1119" s="6">
        <v>20.5</v>
      </c>
      <c r="J1119" s="6">
        <v>23.9</v>
      </c>
      <c r="K1119" s="6">
        <v>27.3</v>
      </c>
      <c r="L1119" s="6">
        <v>0</v>
      </c>
      <c r="M1119" s="10">
        <v>137955.42499999999</v>
      </c>
      <c r="N1119" s="8">
        <v>115.1294838</v>
      </c>
      <c r="O1119" s="8">
        <f t="shared" si="89"/>
        <v>15882736.867659613</v>
      </c>
    </row>
    <row r="1120" spans="2:15" x14ac:dyDescent="0.3">
      <c r="B1120" s="30">
        <v>43123</v>
      </c>
      <c r="C1120" s="6" t="str">
        <f t="shared" si="85"/>
        <v>Tuesday</v>
      </c>
      <c r="D1120" s="6" t="str">
        <f t="shared" si="86"/>
        <v>January</v>
      </c>
      <c r="E1120" s="6" t="str">
        <f t="shared" si="87"/>
        <v>2018</v>
      </c>
      <c r="F1120" s="6">
        <f t="shared" si="88"/>
        <v>4</v>
      </c>
      <c r="G1120" s="6" t="str">
        <f>VLOOKUP(B:B, _holidays!A:C, 2, FALSE)</f>
        <v>N</v>
      </c>
      <c r="H1120" s="6" t="str">
        <f>VLOOKUP(B:B, _holidays!A:C, 3, FALSE)</f>
        <v>N</v>
      </c>
      <c r="I1120" s="6">
        <v>18</v>
      </c>
      <c r="J1120" s="6">
        <v>23.6</v>
      </c>
      <c r="K1120" s="6">
        <v>28.3</v>
      </c>
      <c r="L1120" s="6">
        <v>0</v>
      </c>
      <c r="M1120" s="10">
        <v>128314.47</v>
      </c>
      <c r="N1120" s="8">
        <v>102.3741093</v>
      </c>
      <c r="O1120" s="8">
        <f t="shared" si="89"/>
        <v>13136079.576551571</v>
      </c>
    </row>
    <row r="1121" spans="2:15" x14ac:dyDescent="0.3">
      <c r="B1121" s="30">
        <v>43124</v>
      </c>
      <c r="C1121" s="6" t="str">
        <f t="shared" si="85"/>
        <v>Wednesday</v>
      </c>
      <c r="D1121" s="6" t="str">
        <f t="shared" si="86"/>
        <v>January</v>
      </c>
      <c r="E1121" s="6" t="str">
        <f t="shared" si="87"/>
        <v>2018</v>
      </c>
      <c r="F1121" s="6">
        <f t="shared" si="88"/>
        <v>4</v>
      </c>
      <c r="G1121" s="6" t="str">
        <f>VLOOKUP(B:B, _holidays!A:C, 2, FALSE)</f>
        <v>N</v>
      </c>
      <c r="H1121" s="6" t="str">
        <f>VLOOKUP(B:B, _holidays!A:C, 3, FALSE)</f>
        <v>N</v>
      </c>
      <c r="I1121" s="6">
        <v>14.8</v>
      </c>
      <c r="J1121" s="6">
        <v>23.3</v>
      </c>
      <c r="K1121" s="6">
        <v>27.5</v>
      </c>
      <c r="L1121" s="6">
        <v>0</v>
      </c>
      <c r="M1121" s="10">
        <v>128899.765</v>
      </c>
      <c r="N1121" s="8">
        <v>103.427874</v>
      </c>
      <c r="O1121" s="8">
        <f t="shared" si="89"/>
        <v>13331828.653049611</v>
      </c>
    </row>
    <row r="1122" spans="2:15" x14ac:dyDescent="0.3">
      <c r="B1122" s="30">
        <v>43125</v>
      </c>
      <c r="C1122" s="6" t="str">
        <f t="shared" si="85"/>
        <v>Thursday</v>
      </c>
      <c r="D1122" s="6" t="str">
        <f t="shared" si="86"/>
        <v>January</v>
      </c>
      <c r="E1122" s="6" t="str">
        <f t="shared" si="87"/>
        <v>2018</v>
      </c>
      <c r="F1122" s="6">
        <f t="shared" si="88"/>
        <v>4</v>
      </c>
      <c r="G1122" s="6" t="str">
        <f>VLOOKUP(B:B, _holidays!A:C, 2, FALSE)</f>
        <v>N</v>
      </c>
      <c r="H1122" s="6" t="str">
        <f>VLOOKUP(B:B, _holidays!A:C, 3, FALSE)</f>
        <v>N</v>
      </c>
      <c r="I1122" s="6">
        <v>17.100000000000001</v>
      </c>
      <c r="J1122" s="6">
        <v>26.6</v>
      </c>
      <c r="K1122" s="6">
        <v>28.1</v>
      </c>
      <c r="L1122" s="6">
        <v>0</v>
      </c>
      <c r="M1122" s="10">
        <v>139245.21</v>
      </c>
      <c r="N1122" s="8">
        <v>155.5028059</v>
      </c>
      <c r="O1122" s="8">
        <f t="shared" si="89"/>
        <v>21653020.863134738</v>
      </c>
    </row>
    <row r="1123" spans="2:15" x14ac:dyDescent="0.3">
      <c r="B1123" s="30">
        <v>43126</v>
      </c>
      <c r="C1123" s="6" t="str">
        <f t="shared" si="85"/>
        <v>Friday</v>
      </c>
      <c r="D1123" s="6" t="str">
        <f t="shared" si="86"/>
        <v>January</v>
      </c>
      <c r="E1123" s="6" t="str">
        <f t="shared" si="87"/>
        <v>2018</v>
      </c>
      <c r="F1123" s="6">
        <f t="shared" si="88"/>
        <v>4</v>
      </c>
      <c r="G1123" s="6" t="str">
        <f>VLOOKUP(B:B, _holidays!A:C, 2, FALSE)</f>
        <v>N</v>
      </c>
      <c r="H1123" s="6" t="str">
        <f>VLOOKUP(B:B, _holidays!A:C, 3, FALSE)</f>
        <v>Y</v>
      </c>
      <c r="I1123" s="6">
        <v>19.399999999999999</v>
      </c>
      <c r="J1123" s="6">
        <v>28.4</v>
      </c>
      <c r="K1123" s="6">
        <v>19.899999999999999</v>
      </c>
      <c r="L1123" s="6">
        <v>0</v>
      </c>
      <c r="M1123" s="10">
        <v>128599.46</v>
      </c>
      <c r="N1123" s="8">
        <v>91.434892809999994</v>
      </c>
      <c r="O1123" s="8">
        <f t="shared" si="89"/>
        <v>11758477.840523882</v>
      </c>
    </row>
    <row r="1124" spans="2:15" x14ac:dyDescent="0.3">
      <c r="B1124" s="30">
        <v>43127</v>
      </c>
      <c r="C1124" s="6" t="str">
        <f t="shared" si="85"/>
        <v>Saturday</v>
      </c>
      <c r="D1124" s="6" t="str">
        <f t="shared" si="86"/>
        <v>January</v>
      </c>
      <c r="E1124" s="6" t="str">
        <f t="shared" si="87"/>
        <v>2018</v>
      </c>
      <c r="F1124" s="6">
        <f t="shared" si="88"/>
        <v>4</v>
      </c>
      <c r="G1124" s="6" t="str">
        <f>VLOOKUP(B:B, _holidays!A:C, 2, FALSE)</f>
        <v>N</v>
      </c>
      <c r="H1124" s="6" t="str">
        <f>VLOOKUP(B:B, _holidays!A:C, 3, FALSE)</f>
        <v>N</v>
      </c>
      <c r="I1124" s="6">
        <v>21.2</v>
      </c>
      <c r="J1124" s="6">
        <v>33.200000000000003</v>
      </c>
      <c r="K1124" s="6">
        <v>27.5</v>
      </c>
      <c r="L1124" s="6">
        <v>3.4</v>
      </c>
      <c r="M1124" s="10">
        <v>139114.58499999999</v>
      </c>
      <c r="N1124" s="8">
        <v>104.878878</v>
      </c>
      <c r="O1124" s="8">
        <f t="shared" si="89"/>
        <v>14590181.58823563</v>
      </c>
    </row>
    <row r="1125" spans="2:15" x14ac:dyDescent="0.3">
      <c r="B1125" s="30">
        <v>43128</v>
      </c>
      <c r="C1125" s="6" t="str">
        <f t="shared" si="85"/>
        <v>Sunday</v>
      </c>
      <c r="D1125" s="6" t="str">
        <f t="shared" si="86"/>
        <v>January</v>
      </c>
      <c r="E1125" s="6" t="str">
        <f t="shared" si="87"/>
        <v>2018</v>
      </c>
      <c r="F1125" s="6">
        <f t="shared" si="88"/>
        <v>5</v>
      </c>
      <c r="G1125" s="6" t="str">
        <f>VLOOKUP(B:B, _holidays!A:C, 2, FALSE)</f>
        <v>N</v>
      </c>
      <c r="H1125" s="6" t="str">
        <f>VLOOKUP(B:B, _holidays!A:C, 3, FALSE)</f>
        <v>N</v>
      </c>
      <c r="I1125" s="6">
        <v>22.7</v>
      </c>
      <c r="J1125" s="6">
        <v>38.1</v>
      </c>
      <c r="K1125" s="6">
        <v>28.5</v>
      </c>
      <c r="L1125" s="6">
        <v>0</v>
      </c>
      <c r="M1125" s="10">
        <v>159436.69</v>
      </c>
      <c r="N1125" s="8">
        <v>290.41964400000001</v>
      </c>
      <c r="O1125" s="8">
        <f t="shared" si="89"/>
        <v>46303546.750338361</v>
      </c>
    </row>
    <row r="1126" spans="2:15" x14ac:dyDescent="0.3">
      <c r="B1126" s="30">
        <v>43129</v>
      </c>
      <c r="C1126" s="6" t="str">
        <f t="shared" si="85"/>
        <v>Monday</v>
      </c>
      <c r="D1126" s="6" t="str">
        <f t="shared" si="86"/>
        <v>January</v>
      </c>
      <c r="E1126" s="6" t="str">
        <f t="shared" si="87"/>
        <v>2018</v>
      </c>
      <c r="F1126" s="6">
        <f t="shared" si="88"/>
        <v>5</v>
      </c>
      <c r="G1126" s="6" t="str">
        <f>VLOOKUP(B:B, _holidays!A:C, 2, FALSE)</f>
        <v>N</v>
      </c>
      <c r="H1126" s="6" t="str">
        <f>VLOOKUP(B:B, _holidays!A:C, 3, FALSE)</f>
        <v>N</v>
      </c>
      <c r="I1126" s="6">
        <v>27.8</v>
      </c>
      <c r="J1126" s="6">
        <v>33.5</v>
      </c>
      <c r="K1126" s="6">
        <v>7.3</v>
      </c>
      <c r="L1126" s="6">
        <v>0</v>
      </c>
      <c r="M1126" s="10">
        <v>160437.565</v>
      </c>
      <c r="N1126" s="8">
        <v>107.6574249</v>
      </c>
      <c r="O1126" s="8">
        <f t="shared" si="89"/>
        <v>17272295.10512637</v>
      </c>
    </row>
    <row r="1127" spans="2:15" x14ac:dyDescent="0.3">
      <c r="B1127" s="30">
        <v>43130</v>
      </c>
      <c r="C1127" s="6" t="str">
        <f t="shared" si="85"/>
        <v>Tuesday</v>
      </c>
      <c r="D1127" s="6" t="str">
        <f t="shared" si="86"/>
        <v>January</v>
      </c>
      <c r="E1127" s="6" t="str">
        <f t="shared" si="87"/>
        <v>2018</v>
      </c>
      <c r="F1127" s="6">
        <f t="shared" si="88"/>
        <v>5</v>
      </c>
      <c r="G1127" s="6" t="str">
        <f>VLOOKUP(B:B, _holidays!A:C, 2, FALSE)</f>
        <v>N</v>
      </c>
      <c r="H1127" s="6" t="str">
        <f>VLOOKUP(B:B, _holidays!A:C, 3, FALSE)</f>
        <v>N</v>
      </c>
      <c r="I1127" s="6">
        <v>15.6</v>
      </c>
      <c r="J1127" s="6">
        <v>21</v>
      </c>
      <c r="K1127" s="6">
        <v>14.1</v>
      </c>
      <c r="L1127" s="6">
        <v>38.799999999999997</v>
      </c>
      <c r="M1127" s="10">
        <v>115239.57</v>
      </c>
      <c r="N1127" s="8">
        <v>78.574438810000004</v>
      </c>
      <c r="O1127" s="8">
        <f t="shared" si="89"/>
        <v>9054884.5414557122</v>
      </c>
    </row>
    <row r="1128" spans="2:15" x14ac:dyDescent="0.3">
      <c r="B1128" s="30">
        <v>43131</v>
      </c>
      <c r="C1128" s="6" t="str">
        <f t="shared" si="85"/>
        <v>Wednesday</v>
      </c>
      <c r="D1128" s="6" t="str">
        <f t="shared" si="86"/>
        <v>January</v>
      </c>
      <c r="E1128" s="6" t="str">
        <f t="shared" si="87"/>
        <v>2018</v>
      </c>
      <c r="F1128" s="6">
        <f t="shared" si="88"/>
        <v>5</v>
      </c>
      <c r="G1128" s="6" t="str">
        <f>VLOOKUP(B:B, _holidays!A:C, 2, FALSE)</f>
        <v>Y</v>
      </c>
      <c r="H1128" s="6" t="str">
        <f>VLOOKUP(B:B, _holidays!A:C, 3, FALSE)</f>
        <v>N</v>
      </c>
      <c r="I1128" s="6">
        <v>14.6</v>
      </c>
      <c r="J1128" s="6">
        <v>19.100000000000001</v>
      </c>
      <c r="K1128" s="6">
        <v>19.600000000000001</v>
      </c>
      <c r="L1128" s="6">
        <v>0</v>
      </c>
      <c r="M1128" s="10">
        <v>108524.18</v>
      </c>
      <c r="N1128" s="8">
        <v>65.217558049999994</v>
      </c>
      <c r="O1128" s="8">
        <f t="shared" si="89"/>
        <v>7077682.0089786481</v>
      </c>
    </row>
    <row r="1129" spans="2:15" x14ac:dyDescent="0.3">
      <c r="B1129" s="30">
        <v>43132</v>
      </c>
      <c r="C1129" s="6" t="str">
        <f t="shared" si="85"/>
        <v>Thursday</v>
      </c>
      <c r="D1129" s="6" t="str">
        <f t="shared" si="86"/>
        <v>February</v>
      </c>
      <c r="E1129" s="6" t="str">
        <f t="shared" si="87"/>
        <v>2018</v>
      </c>
      <c r="F1129" s="6">
        <f t="shared" si="88"/>
        <v>5</v>
      </c>
      <c r="G1129" s="6" t="str">
        <f>VLOOKUP(B:B, _holidays!A:C, 2, FALSE)</f>
        <v>Y</v>
      </c>
      <c r="H1129" s="6" t="str">
        <f>VLOOKUP(B:B, _holidays!A:C, 3, FALSE)</f>
        <v>N</v>
      </c>
      <c r="I1129" s="6">
        <v>12.1</v>
      </c>
      <c r="J1129" s="6">
        <v>22.5</v>
      </c>
      <c r="K1129" s="6">
        <v>28.9</v>
      </c>
      <c r="L1129" s="6">
        <v>0.2</v>
      </c>
      <c r="M1129" s="10">
        <v>109949.21</v>
      </c>
      <c r="N1129" s="8">
        <v>72.412229809999999</v>
      </c>
      <c r="O1129" s="8">
        <f t="shared" si="89"/>
        <v>7961667.4619479505</v>
      </c>
    </row>
    <row r="1130" spans="2:15" x14ac:dyDescent="0.3">
      <c r="B1130" s="30">
        <v>43133</v>
      </c>
      <c r="C1130" s="6" t="str">
        <f t="shared" si="85"/>
        <v>Friday</v>
      </c>
      <c r="D1130" s="6" t="str">
        <f t="shared" si="86"/>
        <v>February</v>
      </c>
      <c r="E1130" s="6" t="str">
        <f t="shared" si="87"/>
        <v>2018</v>
      </c>
      <c r="F1130" s="6">
        <f t="shared" si="88"/>
        <v>5</v>
      </c>
      <c r="G1130" s="6" t="str">
        <f>VLOOKUP(B:B, _holidays!A:C, 2, FALSE)</f>
        <v>Y</v>
      </c>
      <c r="H1130" s="6" t="str">
        <f>VLOOKUP(B:B, _holidays!A:C, 3, FALSE)</f>
        <v>N</v>
      </c>
      <c r="I1130" s="6">
        <v>13.4</v>
      </c>
      <c r="J1130" s="6">
        <v>22.1</v>
      </c>
      <c r="K1130" s="6">
        <v>28.4</v>
      </c>
      <c r="L1130" s="6">
        <v>0</v>
      </c>
      <c r="M1130" s="10">
        <v>112946.34</v>
      </c>
      <c r="N1130" s="8">
        <v>80.454353729999994</v>
      </c>
      <c r="O1130" s="8">
        <f t="shared" si="89"/>
        <v>9087024.7908688467</v>
      </c>
    </row>
    <row r="1131" spans="2:15" x14ac:dyDescent="0.3">
      <c r="B1131" s="30">
        <v>43134</v>
      </c>
      <c r="C1131" s="6" t="str">
        <f t="shared" si="85"/>
        <v>Saturday</v>
      </c>
      <c r="D1131" s="6" t="str">
        <f t="shared" si="86"/>
        <v>February</v>
      </c>
      <c r="E1131" s="6" t="str">
        <f t="shared" si="87"/>
        <v>2018</v>
      </c>
      <c r="F1131" s="6">
        <f t="shared" si="88"/>
        <v>5</v>
      </c>
      <c r="G1131" s="6" t="str">
        <f>VLOOKUP(B:B, _holidays!A:C, 2, FALSE)</f>
        <v>Y</v>
      </c>
      <c r="H1131" s="6" t="str">
        <f>VLOOKUP(B:B, _holidays!A:C, 3, FALSE)</f>
        <v>N</v>
      </c>
      <c r="I1131" s="6">
        <v>15.8</v>
      </c>
      <c r="J1131" s="6">
        <v>28.1</v>
      </c>
      <c r="K1131" s="6">
        <v>26.7</v>
      </c>
      <c r="L1131" s="6">
        <v>0</v>
      </c>
      <c r="M1131" s="10">
        <v>104947.325</v>
      </c>
      <c r="N1131" s="8">
        <v>86.517007910000004</v>
      </c>
      <c r="O1131" s="8">
        <f t="shared" si="89"/>
        <v>9079728.54715834</v>
      </c>
    </row>
    <row r="1132" spans="2:15" x14ac:dyDescent="0.3">
      <c r="B1132" s="30">
        <v>43135</v>
      </c>
      <c r="C1132" s="6" t="str">
        <f t="shared" si="85"/>
        <v>Sunday</v>
      </c>
      <c r="D1132" s="6" t="str">
        <f t="shared" si="86"/>
        <v>February</v>
      </c>
      <c r="E1132" s="6" t="str">
        <f t="shared" si="87"/>
        <v>2018</v>
      </c>
      <c r="F1132" s="6">
        <f t="shared" si="88"/>
        <v>6</v>
      </c>
      <c r="G1132" s="6" t="str">
        <f>VLOOKUP(B:B, _holidays!A:C, 2, FALSE)</f>
        <v>Y</v>
      </c>
      <c r="H1132" s="6" t="str">
        <f>VLOOKUP(B:B, _holidays!A:C, 3, FALSE)</f>
        <v>N</v>
      </c>
      <c r="I1132" s="6">
        <v>14.7</v>
      </c>
      <c r="J1132" s="6">
        <v>25.7</v>
      </c>
      <c r="K1132" s="6">
        <v>28.5</v>
      </c>
      <c r="L1132" s="6">
        <v>0</v>
      </c>
      <c r="M1132" s="10">
        <v>106065.935</v>
      </c>
      <c r="N1132" s="8">
        <v>98.921846560000006</v>
      </c>
      <c r="O1132" s="8">
        <f t="shared" si="89"/>
        <v>10492238.147312934</v>
      </c>
    </row>
    <row r="1133" spans="2:15" x14ac:dyDescent="0.3">
      <c r="B1133" s="30">
        <v>43136</v>
      </c>
      <c r="C1133" s="6" t="str">
        <f t="shared" si="85"/>
        <v>Monday</v>
      </c>
      <c r="D1133" s="6" t="str">
        <f t="shared" si="86"/>
        <v>February</v>
      </c>
      <c r="E1133" s="6" t="str">
        <f t="shared" si="87"/>
        <v>2018</v>
      </c>
      <c r="F1133" s="6">
        <f t="shared" si="88"/>
        <v>6</v>
      </c>
      <c r="G1133" s="6" t="str">
        <f>VLOOKUP(B:B, _holidays!A:C, 2, FALSE)</f>
        <v>Y</v>
      </c>
      <c r="H1133" s="6" t="str">
        <f>VLOOKUP(B:B, _holidays!A:C, 3, FALSE)</f>
        <v>N</v>
      </c>
      <c r="I1133" s="6">
        <v>17</v>
      </c>
      <c r="J1133" s="6">
        <v>25.7</v>
      </c>
      <c r="K1133" s="6">
        <v>24</v>
      </c>
      <c r="L1133" s="6">
        <v>0</v>
      </c>
      <c r="M1133" s="10">
        <v>126465.96</v>
      </c>
      <c r="N1133" s="8">
        <v>103.83019280000001</v>
      </c>
      <c r="O1133" s="8">
        <f t="shared" si="89"/>
        <v>13130985.00943709</v>
      </c>
    </row>
    <row r="1134" spans="2:15" x14ac:dyDescent="0.3">
      <c r="B1134" s="30">
        <v>43137</v>
      </c>
      <c r="C1134" s="6" t="str">
        <f t="shared" si="85"/>
        <v>Tuesday</v>
      </c>
      <c r="D1134" s="6" t="str">
        <f t="shared" si="86"/>
        <v>February</v>
      </c>
      <c r="E1134" s="6" t="str">
        <f t="shared" si="87"/>
        <v>2018</v>
      </c>
      <c r="F1134" s="6">
        <f t="shared" si="88"/>
        <v>6</v>
      </c>
      <c r="G1134" s="6" t="str">
        <f>VLOOKUP(B:B, _holidays!A:C, 2, FALSE)</f>
        <v>Y</v>
      </c>
      <c r="H1134" s="6" t="str">
        <f>VLOOKUP(B:B, _holidays!A:C, 3, FALSE)</f>
        <v>N</v>
      </c>
      <c r="I1134" s="6">
        <v>17.7</v>
      </c>
      <c r="J1134" s="6">
        <v>29.9</v>
      </c>
      <c r="K1134" s="6">
        <v>27.6</v>
      </c>
      <c r="L1134" s="6">
        <v>0</v>
      </c>
      <c r="M1134" s="10">
        <v>137539.72500000001</v>
      </c>
      <c r="N1134" s="8">
        <v>104.2296312</v>
      </c>
      <c r="O1134" s="8">
        <f t="shared" si="89"/>
        <v>14335714.812099421</v>
      </c>
    </row>
    <row r="1135" spans="2:15" x14ac:dyDescent="0.3">
      <c r="B1135" s="30">
        <v>43138</v>
      </c>
      <c r="C1135" s="6" t="str">
        <f t="shared" si="85"/>
        <v>Wednesday</v>
      </c>
      <c r="D1135" s="6" t="str">
        <f t="shared" si="86"/>
        <v>February</v>
      </c>
      <c r="E1135" s="6" t="str">
        <f t="shared" si="87"/>
        <v>2018</v>
      </c>
      <c r="F1135" s="6">
        <f t="shared" si="88"/>
        <v>6</v>
      </c>
      <c r="G1135" s="6" t="str">
        <f>VLOOKUP(B:B, _holidays!A:C, 2, FALSE)</f>
        <v>Y</v>
      </c>
      <c r="H1135" s="6" t="str">
        <f>VLOOKUP(B:B, _holidays!A:C, 3, FALSE)</f>
        <v>N</v>
      </c>
      <c r="I1135" s="6">
        <v>18.7</v>
      </c>
      <c r="J1135" s="6">
        <v>37.4</v>
      </c>
      <c r="K1135" s="6">
        <v>27.1</v>
      </c>
      <c r="L1135" s="6">
        <v>0</v>
      </c>
      <c r="M1135" s="10">
        <v>159307.315</v>
      </c>
      <c r="N1135" s="8">
        <v>624.26093430000003</v>
      </c>
      <c r="O1135" s="8">
        <f t="shared" si="89"/>
        <v>99449333.302724406</v>
      </c>
    </row>
    <row r="1136" spans="2:15" x14ac:dyDescent="0.3">
      <c r="B1136" s="30">
        <v>43139</v>
      </c>
      <c r="C1136" s="6" t="str">
        <f t="shared" si="85"/>
        <v>Thursday</v>
      </c>
      <c r="D1136" s="6" t="str">
        <f t="shared" si="86"/>
        <v>February</v>
      </c>
      <c r="E1136" s="6" t="str">
        <f t="shared" si="87"/>
        <v>2018</v>
      </c>
      <c r="F1136" s="6">
        <f t="shared" si="88"/>
        <v>6</v>
      </c>
      <c r="G1136" s="6" t="str">
        <f>VLOOKUP(B:B, _holidays!A:C, 2, FALSE)</f>
        <v>Y</v>
      </c>
      <c r="H1136" s="6" t="str">
        <f>VLOOKUP(B:B, _holidays!A:C, 3, FALSE)</f>
        <v>N</v>
      </c>
      <c r="I1136" s="6">
        <v>20.6</v>
      </c>
      <c r="J1136" s="6">
        <v>27.5</v>
      </c>
      <c r="K1136" s="6">
        <v>15.8</v>
      </c>
      <c r="L1136" s="6">
        <v>0</v>
      </c>
      <c r="M1136" s="10">
        <v>149473.01</v>
      </c>
      <c r="N1136" s="8">
        <v>106.6526349</v>
      </c>
      <c r="O1136" s="8">
        <f t="shared" si="89"/>
        <v>15941690.362934049</v>
      </c>
    </row>
    <row r="1137" spans="2:15" x14ac:dyDescent="0.3">
      <c r="B1137" s="30">
        <v>43140</v>
      </c>
      <c r="C1137" s="6" t="str">
        <f t="shared" si="85"/>
        <v>Friday</v>
      </c>
      <c r="D1137" s="6" t="str">
        <f t="shared" si="86"/>
        <v>February</v>
      </c>
      <c r="E1137" s="6" t="str">
        <f t="shared" si="87"/>
        <v>2018</v>
      </c>
      <c r="F1137" s="6">
        <f t="shared" si="88"/>
        <v>6</v>
      </c>
      <c r="G1137" s="6" t="str">
        <f>VLOOKUP(B:B, _holidays!A:C, 2, FALSE)</f>
        <v>Y</v>
      </c>
      <c r="H1137" s="6" t="str">
        <f>VLOOKUP(B:B, _holidays!A:C, 3, FALSE)</f>
        <v>N</v>
      </c>
      <c r="I1137" s="6">
        <v>20.399999999999999</v>
      </c>
      <c r="J1137" s="6">
        <v>24.9</v>
      </c>
      <c r="K1137" s="6">
        <v>17.2</v>
      </c>
      <c r="L1137" s="6">
        <v>0</v>
      </c>
      <c r="M1137" s="10">
        <v>137101.87</v>
      </c>
      <c r="N1137" s="8">
        <v>113.7060807</v>
      </c>
      <c r="O1137" s="8">
        <f t="shared" si="89"/>
        <v>15589316.294340909</v>
      </c>
    </row>
    <row r="1138" spans="2:15" x14ac:dyDescent="0.3">
      <c r="B1138" s="30">
        <v>43141</v>
      </c>
      <c r="C1138" s="6" t="str">
        <f t="shared" si="85"/>
        <v>Saturday</v>
      </c>
      <c r="D1138" s="6" t="str">
        <f t="shared" si="86"/>
        <v>February</v>
      </c>
      <c r="E1138" s="6" t="str">
        <f t="shared" si="87"/>
        <v>2018</v>
      </c>
      <c r="F1138" s="6">
        <f t="shared" si="88"/>
        <v>6</v>
      </c>
      <c r="G1138" s="6" t="str">
        <f>VLOOKUP(B:B, _holidays!A:C, 2, FALSE)</f>
        <v>Y</v>
      </c>
      <c r="H1138" s="6" t="str">
        <f>VLOOKUP(B:B, _holidays!A:C, 3, FALSE)</f>
        <v>N</v>
      </c>
      <c r="I1138" s="6">
        <v>18.7</v>
      </c>
      <c r="J1138" s="6">
        <v>30.3</v>
      </c>
      <c r="K1138" s="6">
        <v>6.6</v>
      </c>
      <c r="L1138" s="6">
        <v>0</v>
      </c>
      <c r="M1138" s="10">
        <v>118113.8</v>
      </c>
      <c r="N1138" s="8">
        <v>83.521526919999999</v>
      </c>
      <c r="O1138" s="8">
        <f t="shared" si="89"/>
        <v>9865044.9263234958</v>
      </c>
    </row>
    <row r="1139" spans="2:15" x14ac:dyDescent="0.3">
      <c r="B1139" s="30">
        <v>43142</v>
      </c>
      <c r="C1139" s="6" t="str">
        <f t="shared" si="85"/>
        <v>Sunday</v>
      </c>
      <c r="D1139" s="6" t="str">
        <f t="shared" si="86"/>
        <v>February</v>
      </c>
      <c r="E1139" s="6" t="str">
        <f t="shared" si="87"/>
        <v>2018</v>
      </c>
      <c r="F1139" s="6">
        <f t="shared" si="88"/>
        <v>7</v>
      </c>
      <c r="G1139" s="6" t="str">
        <f>VLOOKUP(B:B, _holidays!A:C, 2, FALSE)</f>
        <v>Y</v>
      </c>
      <c r="H1139" s="6" t="str">
        <f>VLOOKUP(B:B, _holidays!A:C, 3, FALSE)</f>
        <v>N</v>
      </c>
      <c r="I1139" s="6">
        <v>15.5</v>
      </c>
      <c r="J1139" s="6">
        <v>21.2</v>
      </c>
      <c r="K1139" s="6">
        <v>18.5</v>
      </c>
      <c r="L1139" s="6">
        <v>0</v>
      </c>
      <c r="M1139" s="10">
        <v>100440.29</v>
      </c>
      <c r="N1139" s="8">
        <v>66.272357439999993</v>
      </c>
      <c r="O1139" s="8">
        <f t="shared" si="89"/>
        <v>6656414.8002572563</v>
      </c>
    </row>
    <row r="1140" spans="2:15" x14ac:dyDescent="0.3">
      <c r="B1140" s="30">
        <v>43143</v>
      </c>
      <c r="C1140" s="6" t="str">
        <f t="shared" si="85"/>
        <v>Monday</v>
      </c>
      <c r="D1140" s="6" t="str">
        <f t="shared" si="86"/>
        <v>February</v>
      </c>
      <c r="E1140" s="6" t="str">
        <f t="shared" si="87"/>
        <v>2018</v>
      </c>
      <c r="F1140" s="6">
        <f t="shared" si="88"/>
        <v>7</v>
      </c>
      <c r="G1140" s="6" t="str">
        <f>VLOOKUP(B:B, _holidays!A:C, 2, FALSE)</f>
        <v>Y</v>
      </c>
      <c r="H1140" s="6" t="str">
        <f>VLOOKUP(B:B, _holidays!A:C, 3, FALSE)</f>
        <v>N</v>
      </c>
      <c r="I1140" s="6">
        <v>16.3</v>
      </c>
      <c r="J1140" s="6">
        <v>23.6</v>
      </c>
      <c r="K1140" s="6">
        <v>22.2</v>
      </c>
      <c r="L1140" s="6">
        <v>0</v>
      </c>
      <c r="M1140" s="10">
        <v>116209.13</v>
      </c>
      <c r="N1140" s="8">
        <v>93.173935740000005</v>
      </c>
      <c r="O1140" s="8">
        <f t="shared" si="89"/>
        <v>10827662.011021307</v>
      </c>
    </row>
    <row r="1141" spans="2:15" x14ac:dyDescent="0.3">
      <c r="B1141" s="30">
        <v>43144</v>
      </c>
      <c r="C1141" s="6" t="str">
        <f t="shared" si="85"/>
        <v>Tuesday</v>
      </c>
      <c r="D1141" s="6" t="str">
        <f t="shared" si="86"/>
        <v>February</v>
      </c>
      <c r="E1141" s="6" t="str">
        <f t="shared" si="87"/>
        <v>2018</v>
      </c>
      <c r="F1141" s="6">
        <f t="shared" si="88"/>
        <v>7</v>
      </c>
      <c r="G1141" s="6" t="str">
        <f>VLOOKUP(B:B, _holidays!A:C, 2, FALSE)</f>
        <v>Y</v>
      </c>
      <c r="H1141" s="6" t="str">
        <f>VLOOKUP(B:B, _holidays!A:C, 3, FALSE)</f>
        <v>N</v>
      </c>
      <c r="I1141" s="6">
        <v>13.6</v>
      </c>
      <c r="J1141" s="6">
        <v>29</v>
      </c>
      <c r="K1141" s="6">
        <v>26</v>
      </c>
      <c r="L1141" s="6">
        <v>0</v>
      </c>
      <c r="M1141" s="10">
        <v>124882.715</v>
      </c>
      <c r="N1141" s="8">
        <v>99.609433350000003</v>
      </c>
      <c r="O1141" s="8">
        <f t="shared" si="89"/>
        <v>12439496.476359546</v>
      </c>
    </row>
    <row r="1142" spans="2:15" x14ac:dyDescent="0.3">
      <c r="B1142" s="30">
        <v>43145</v>
      </c>
      <c r="C1142" s="6" t="str">
        <f t="shared" si="85"/>
        <v>Wednesday</v>
      </c>
      <c r="D1142" s="6" t="str">
        <f t="shared" si="86"/>
        <v>February</v>
      </c>
      <c r="E1142" s="6" t="str">
        <f t="shared" si="87"/>
        <v>2018</v>
      </c>
      <c r="F1142" s="6">
        <f t="shared" si="88"/>
        <v>7</v>
      </c>
      <c r="G1142" s="6" t="str">
        <f>VLOOKUP(B:B, _holidays!A:C, 2, FALSE)</f>
        <v>Y</v>
      </c>
      <c r="H1142" s="6" t="str">
        <f>VLOOKUP(B:B, _holidays!A:C, 3, FALSE)</f>
        <v>N</v>
      </c>
      <c r="I1142" s="6">
        <v>17.5</v>
      </c>
      <c r="J1142" s="6">
        <v>23.3</v>
      </c>
      <c r="K1142" s="6">
        <v>22.8</v>
      </c>
      <c r="L1142" s="6">
        <v>0</v>
      </c>
      <c r="M1142" s="10">
        <v>115269.5</v>
      </c>
      <c r="N1142" s="8">
        <v>72.046428359999993</v>
      </c>
      <c r="O1142" s="8">
        <f t="shared" si="89"/>
        <v>8304755.7738430193</v>
      </c>
    </row>
    <row r="1143" spans="2:15" x14ac:dyDescent="0.3">
      <c r="B1143" s="30">
        <v>43146</v>
      </c>
      <c r="C1143" s="6" t="str">
        <f t="shared" si="85"/>
        <v>Thursday</v>
      </c>
      <c r="D1143" s="6" t="str">
        <f t="shared" si="86"/>
        <v>February</v>
      </c>
      <c r="E1143" s="6" t="str">
        <f t="shared" si="87"/>
        <v>2018</v>
      </c>
      <c r="F1143" s="6">
        <f t="shared" si="88"/>
        <v>7</v>
      </c>
      <c r="G1143" s="6" t="str">
        <f>VLOOKUP(B:B, _holidays!A:C, 2, FALSE)</f>
        <v>Y</v>
      </c>
      <c r="H1143" s="6" t="str">
        <f>VLOOKUP(B:B, _holidays!A:C, 3, FALSE)</f>
        <v>N</v>
      </c>
      <c r="I1143" s="6">
        <v>13.5</v>
      </c>
      <c r="J1143" s="6">
        <v>24.2</v>
      </c>
      <c r="K1143" s="6">
        <v>18.399999999999999</v>
      </c>
      <c r="L1143" s="6">
        <v>0</v>
      </c>
      <c r="M1143" s="10">
        <v>117260.245</v>
      </c>
      <c r="N1143" s="8">
        <v>83.187740950000006</v>
      </c>
      <c r="O1143" s="8">
        <f t="shared" si="89"/>
        <v>9754614.884793533</v>
      </c>
    </row>
    <row r="1144" spans="2:15" x14ac:dyDescent="0.3">
      <c r="B1144" s="30">
        <v>43147</v>
      </c>
      <c r="C1144" s="6" t="str">
        <f t="shared" si="85"/>
        <v>Friday</v>
      </c>
      <c r="D1144" s="6" t="str">
        <f t="shared" si="86"/>
        <v>February</v>
      </c>
      <c r="E1144" s="6" t="str">
        <f t="shared" si="87"/>
        <v>2018</v>
      </c>
      <c r="F1144" s="6">
        <f t="shared" si="88"/>
        <v>7</v>
      </c>
      <c r="G1144" s="6" t="str">
        <f>VLOOKUP(B:B, _holidays!A:C, 2, FALSE)</f>
        <v>Y</v>
      </c>
      <c r="H1144" s="6" t="str">
        <f>VLOOKUP(B:B, _holidays!A:C, 3, FALSE)</f>
        <v>N</v>
      </c>
      <c r="I1144" s="6">
        <v>15.7</v>
      </c>
      <c r="J1144" s="6">
        <v>22.2</v>
      </c>
      <c r="K1144" s="6">
        <v>24.8</v>
      </c>
      <c r="L1144" s="6">
        <v>0</v>
      </c>
      <c r="M1144" s="10">
        <v>114736.355</v>
      </c>
      <c r="N1144" s="8">
        <v>86.835346319999999</v>
      </c>
      <c r="O1144" s="8">
        <f t="shared" si="89"/>
        <v>9963171.1219194625</v>
      </c>
    </row>
    <row r="1145" spans="2:15" x14ac:dyDescent="0.3">
      <c r="B1145" s="30">
        <v>43148</v>
      </c>
      <c r="C1145" s="6" t="str">
        <f t="shared" si="85"/>
        <v>Saturday</v>
      </c>
      <c r="D1145" s="6" t="str">
        <f t="shared" si="86"/>
        <v>February</v>
      </c>
      <c r="E1145" s="6" t="str">
        <f t="shared" si="87"/>
        <v>2018</v>
      </c>
      <c r="F1145" s="6">
        <f t="shared" si="88"/>
        <v>7</v>
      </c>
      <c r="G1145" s="6" t="str">
        <f>VLOOKUP(B:B, _holidays!A:C, 2, FALSE)</f>
        <v>Y</v>
      </c>
      <c r="H1145" s="6" t="str">
        <f>VLOOKUP(B:B, _holidays!A:C, 3, FALSE)</f>
        <v>N</v>
      </c>
      <c r="I1145" s="6">
        <v>12.4</v>
      </c>
      <c r="J1145" s="6">
        <v>25.3</v>
      </c>
      <c r="K1145" s="6">
        <v>24.1</v>
      </c>
      <c r="L1145" s="6">
        <v>0</v>
      </c>
      <c r="M1145" s="10">
        <v>105799.935</v>
      </c>
      <c r="N1145" s="8">
        <v>82.758307090000002</v>
      </c>
      <c r="O1145" s="8">
        <f t="shared" si="89"/>
        <v>8755823.5108320396</v>
      </c>
    </row>
    <row r="1146" spans="2:15" x14ac:dyDescent="0.3">
      <c r="B1146" s="30">
        <v>43149</v>
      </c>
      <c r="C1146" s="6" t="str">
        <f t="shared" si="85"/>
        <v>Sunday</v>
      </c>
      <c r="D1146" s="6" t="str">
        <f t="shared" si="86"/>
        <v>February</v>
      </c>
      <c r="E1146" s="6" t="str">
        <f t="shared" si="87"/>
        <v>2018</v>
      </c>
      <c r="F1146" s="6">
        <f t="shared" si="88"/>
        <v>8</v>
      </c>
      <c r="G1146" s="6" t="str">
        <f>VLOOKUP(B:B, _holidays!A:C, 2, FALSE)</f>
        <v>Y</v>
      </c>
      <c r="H1146" s="6" t="str">
        <f>VLOOKUP(B:B, _holidays!A:C, 3, FALSE)</f>
        <v>N</v>
      </c>
      <c r="I1146" s="6">
        <v>13.6</v>
      </c>
      <c r="J1146" s="6">
        <v>24</v>
      </c>
      <c r="K1146" s="6">
        <v>20.5</v>
      </c>
      <c r="L1146" s="6">
        <v>0</v>
      </c>
      <c r="M1146" s="10">
        <v>105085.515</v>
      </c>
      <c r="N1146" s="8">
        <v>77.337616229999995</v>
      </c>
      <c r="O1146" s="8">
        <f t="shared" si="89"/>
        <v>8127063.230401908</v>
      </c>
    </row>
    <row r="1147" spans="2:15" x14ac:dyDescent="0.3">
      <c r="B1147" s="30">
        <v>43150</v>
      </c>
      <c r="C1147" s="6" t="str">
        <f t="shared" si="85"/>
        <v>Monday</v>
      </c>
      <c r="D1147" s="6" t="str">
        <f t="shared" si="86"/>
        <v>February</v>
      </c>
      <c r="E1147" s="6" t="str">
        <f t="shared" si="87"/>
        <v>2018</v>
      </c>
      <c r="F1147" s="6">
        <f t="shared" si="88"/>
        <v>8</v>
      </c>
      <c r="G1147" s="6" t="str">
        <f>VLOOKUP(B:B, _holidays!A:C, 2, FALSE)</f>
        <v>Y</v>
      </c>
      <c r="H1147" s="6" t="str">
        <f>VLOOKUP(B:B, _holidays!A:C, 3, FALSE)</f>
        <v>N</v>
      </c>
      <c r="I1147" s="6">
        <v>17.600000000000001</v>
      </c>
      <c r="J1147" s="6">
        <v>25.4</v>
      </c>
      <c r="K1147" s="6">
        <v>20.9</v>
      </c>
      <c r="L1147" s="6">
        <v>0.8</v>
      </c>
      <c r="M1147" s="10">
        <v>113116.425</v>
      </c>
      <c r="N1147" s="8">
        <v>74.677828180000006</v>
      </c>
      <c r="O1147" s="8">
        <f t="shared" si="89"/>
        <v>8447288.9504858572</v>
      </c>
    </row>
    <row r="1148" spans="2:15" x14ac:dyDescent="0.3">
      <c r="B1148" s="30">
        <v>43151</v>
      </c>
      <c r="C1148" s="6" t="str">
        <f t="shared" si="85"/>
        <v>Tuesday</v>
      </c>
      <c r="D1148" s="6" t="str">
        <f t="shared" si="86"/>
        <v>February</v>
      </c>
      <c r="E1148" s="6" t="str">
        <f t="shared" si="87"/>
        <v>2018</v>
      </c>
      <c r="F1148" s="6">
        <f t="shared" si="88"/>
        <v>8</v>
      </c>
      <c r="G1148" s="6" t="str">
        <f>VLOOKUP(B:B, _holidays!A:C, 2, FALSE)</f>
        <v>Y</v>
      </c>
      <c r="H1148" s="6" t="str">
        <f>VLOOKUP(B:B, _holidays!A:C, 3, FALSE)</f>
        <v>N</v>
      </c>
      <c r="I1148" s="6">
        <v>14.1</v>
      </c>
      <c r="J1148" s="6">
        <v>29.5</v>
      </c>
      <c r="K1148" s="6">
        <v>25.5</v>
      </c>
      <c r="L1148" s="6">
        <v>0</v>
      </c>
      <c r="M1148" s="10">
        <v>120035.38499999999</v>
      </c>
      <c r="N1148" s="8">
        <v>78.800517830000004</v>
      </c>
      <c r="O1148" s="8">
        <f t="shared" si="89"/>
        <v>9458850.4959234148</v>
      </c>
    </row>
    <row r="1149" spans="2:15" x14ac:dyDescent="0.3">
      <c r="B1149" s="30">
        <v>43152</v>
      </c>
      <c r="C1149" s="6" t="str">
        <f t="shared" si="85"/>
        <v>Wednesday</v>
      </c>
      <c r="D1149" s="6" t="str">
        <f t="shared" si="86"/>
        <v>February</v>
      </c>
      <c r="E1149" s="6" t="str">
        <f t="shared" si="87"/>
        <v>2018</v>
      </c>
      <c r="F1149" s="6">
        <f t="shared" si="88"/>
        <v>8</v>
      </c>
      <c r="G1149" s="6" t="str">
        <f>VLOOKUP(B:B, _holidays!A:C, 2, FALSE)</f>
        <v>Y</v>
      </c>
      <c r="H1149" s="6" t="str">
        <f>VLOOKUP(B:B, _holidays!A:C, 3, FALSE)</f>
        <v>N</v>
      </c>
      <c r="I1149" s="6">
        <v>16</v>
      </c>
      <c r="J1149" s="6">
        <v>29.3</v>
      </c>
      <c r="K1149" s="6">
        <v>16</v>
      </c>
      <c r="L1149" s="6">
        <v>0</v>
      </c>
      <c r="M1149" s="10">
        <v>124481.41499999999</v>
      </c>
      <c r="N1149" s="8">
        <v>84.555739439999996</v>
      </c>
      <c r="O1149" s="8">
        <f t="shared" si="89"/>
        <v>10525618.091862507</v>
      </c>
    </row>
    <row r="1150" spans="2:15" x14ac:dyDescent="0.3">
      <c r="B1150" s="30">
        <v>43153</v>
      </c>
      <c r="C1150" s="6" t="str">
        <f t="shared" si="85"/>
        <v>Thursday</v>
      </c>
      <c r="D1150" s="6" t="str">
        <f t="shared" si="86"/>
        <v>February</v>
      </c>
      <c r="E1150" s="6" t="str">
        <f t="shared" si="87"/>
        <v>2018</v>
      </c>
      <c r="F1150" s="6">
        <f t="shared" si="88"/>
        <v>8</v>
      </c>
      <c r="G1150" s="6" t="str">
        <f>VLOOKUP(B:B, _holidays!A:C, 2, FALSE)</f>
        <v>Y</v>
      </c>
      <c r="H1150" s="6" t="str">
        <f>VLOOKUP(B:B, _holidays!A:C, 3, FALSE)</f>
        <v>N</v>
      </c>
      <c r="I1150" s="6">
        <v>20.3</v>
      </c>
      <c r="J1150" s="6">
        <v>31</v>
      </c>
      <c r="K1150" s="6">
        <v>16.8</v>
      </c>
      <c r="L1150" s="6">
        <v>0</v>
      </c>
      <c r="M1150" s="10">
        <v>133607.065</v>
      </c>
      <c r="N1150" s="8">
        <v>88.847838789999997</v>
      </c>
      <c r="O1150" s="8">
        <f t="shared" si="89"/>
        <v>11870698.972325051</v>
      </c>
    </row>
    <row r="1151" spans="2:15" x14ac:dyDescent="0.3">
      <c r="B1151" s="30">
        <v>43154</v>
      </c>
      <c r="C1151" s="6" t="str">
        <f t="shared" si="85"/>
        <v>Friday</v>
      </c>
      <c r="D1151" s="6" t="str">
        <f t="shared" si="86"/>
        <v>February</v>
      </c>
      <c r="E1151" s="6" t="str">
        <f t="shared" si="87"/>
        <v>2018</v>
      </c>
      <c r="F1151" s="6">
        <f t="shared" si="88"/>
        <v>8</v>
      </c>
      <c r="G1151" s="6" t="str">
        <f>VLOOKUP(B:B, _holidays!A:C, 2, FALSE)</f>
        <v>Y</v>
      </c>
      <c r="H1151" s="6" t="str">
        <f>VLOOKUP(B:B, _holidays!A:C, 3, FALSE)</f>
        <v>N</v>
      </c>
      <c r="I1151" s="6">
        <v>21.2</v>
      </c>
      <c r="J1151" s="6">
        <v>33.5</v>
      </c>
      <c r="K1151" s="6">
        <v>13.4</v>
      </c>
      <c r="L1151" s="6">
        <v>0.2</v>
      </c>
      <c r="M1151" s="10">
        <v>136328.345</v>
      </c>
      <c r="N1151" s="8">
        <v>85.713196379999999</v>
      </c>
      <c r="O1151" s="8">
        <f t="shared" si="89"/>
        <v>11685138.207145391</v>
      </c>
    </row>
    <row r="1152" spans="2:15" x14ac:dyDescent="0.3">
      <c r="B1152" s="30">
        <v>43155</v>
      </c>
      <c r="C1152" s="6" t="str">
        <f t="shared" si="85"/>
        <v>Saturday</v>
      </c>
      <c r="D1152" s="6" t="str">
        <f t="shared" si="86"/>
        <v>February</v>
      </c>
      <c r="E1152" s="6" t="str">
        <f t="shared" si="87"/>
        <v>2018</v>
      </c>
      <c r="F1152" s="6">
        <f t="shared" si="88"/>
        <v>8</v>
      </c>
      <c r="G1152" s="6" t="str">
        <f>VLOOKUP(B:B, _holidays!A:C, 2, FALSE)</f>
        <v>Y</v>
      </c>
      <c r="H1152" s="6" t="str">
        <f>VLOOKUP(B:B, _holidays!A:C, 3, FALSE)</f>
        <v>N</v>
      </c>
      <c r="I1152" s="6">
        <v>22.7</v>
      </c>
      <c r="J1152" s="6">
        <v>31.6</v>
      </c>
      <c r="K1152" s="6">
        <v>4.8</v>
      </c>
      <c r="L1152" s="6">
        <v>0.4</v>
      </c>
      <c r="M1152" s="10">
        <v>119226.435</v>
      </c>
      <c r="N1152" s="8">
        <v>75.07065351</v>
      </c>
      <c r="O1152" s="8">
        <f t="shared" si="89"/>
        <v>8950406.3911175374</v>
      </c>
    </row>
    <row r="1153" spans="2:15" x14ac:dyDescent="0.3">
      <c r="B1153" s="30">
        <v>43156</v>
      </c>
      <c r="C1153" s="6" t="str">
        <f t="shared" si="85"/>
        <v>Sunday</v>
      </c>
      <c r="D1153" s="6" t="str">
        <f t="shared" si="86"/>
        <v>February</v>
      </c>
      <c r="E1153" s="6" t="str">
        <f t="shared" si="87"/>
        <v>2018</v>
      </c>
      <c r="F1153" s="6">
        <f t="shared" si="88"/>
        <v>9</v>
      </c>
      <c r="G1153" s="6" t="str">
        <f>VLOOKUP(B:B, _holidays!A:C, 2, FALSE)</f>
        <v>Y</v>
      </c>
      <c r="H1153" s="6" t="str">
        <f>VLOOKUP(B:B, _holidays!A:C, 3, FALSE)</f>
        <v>N</v>
      </c>
      <c r="I1153" s="6">
        <v>16.2</v>
      </c>
      <c r="J1153" s="6">
        <v>19.8</v>
      </c>
      <c r="K1153" s="6">
        <v>10</v>
      </c>
      <c r="L1153" s="6">
        <v>0</v>
      </c>
      <c r="M1153" s="10">
        <v>96305.07</v>
      </c>
      <c r="N1153" s="8">
        <v>55.999394809999998</v>
      </c>
      <c r="O1153" s="8">
        <f t="shared" si="89"/>
        <v>5393025.637134687</v>
      </c>
    </row>
    <row r="1154" spans="2:15" x14ac:dyDescent="0.3">
      <c r="B1154" s="30">
        <v>43157</v>
      </c>
      <c r="C1154" s="6" t="str">
        <f t="shared" ref="C1154:C1217" si="90">TEXT(B1154,"dddd")</f>
        <v>Monday</v>
      </c>
      <c r="D1154" s="6" t="str">
        <f t="shared" ref="D1154:D1217" si="91">TEXT(B1154,"mmmm")</f>
        <v>February</v>
      </c>
      <c r="E1154" s="6" t="str">
        <f t="shared" ref="E1154:E1217" si="92">TEXT(B1154,"yyyy")</f>
        <v>2018</v>
      </c>
      <c r="F1154" s="6">
        <f t="shared" ref="F1154:F1217" si="93">WEEKNUM(B1154,1)</f>
        <v>9</v>
      </c>
      <c r="G1154" s="6" t="str">
        <f>VLOOKUP(B:B, _holidays!A:C, 2, FALSE)</f>
        <v>Y</v>
      </c>
      <c r="H1154" s="6" t="str">
        <f>VLOOKUP(B:B, _holidays!A:C, 3, FALSE)</f>
        <v>N</v>
      </c>
      <c r="I1154" s="6">
        <v>14.3</v>
      </c>
      <c r="J1154" s="6">
        <v>26.5</v>
      </c>
      <c r="K1154" s="6">
        <v>24.3</v>
      </c>
      <c r="L1154" s="6">
        <v>0</v>
      </c>
      <c r="M1154" s="10">
        <v>117952.36500000001</v>
      </c>
      <c r="N1154" s="8">
        <v>76.805514340000002</v>
      </c>
      <c r="O1154" s="8">
        <f t="shared" ref="O1154:O1217" si="94">M1154*N1154</f>
        <v>9059392.0614444148</v>
      </c>
    </row>
    <row r="1155" spans="2:15" x14ac:dyDescent="0.3">
      <c r="B1155" s="30">
        <v>43158</v>
      </c>
      <c r="C1155" s="6" t="str">
        <f t="shared" si="90"/>
        <v>Tuesday</v>
      </c>
      <c r="D1155" s="6" t="str">
        <f t="shared" si="91"/>
        <v>February</v>
      </c>
      <c r="E1155" s="6" t="str">
        <f t="shared" si="92"/>
        <v>2018</v>
      </c>
      <c r="F1155" s="6">
        <f t="shared" si="93"/>
        <v>9</v>
      </c>
      <c r="G1155" s="6" t="str">
        <f>VLOOKUP(B:B, _holidays!A:C, 2, FALSE)</f>
        <v>Y</v>
      </c>
      <c r="H1155" s="6" t="str">
        <f>VLOOKUP(B:B, _holidays!A:C, 3, FALSE)</f>
        <v>N</v>
      </c>
      <c r="I1155" s="6">
        <v>14.9</v>
      </c>
      <c r="J1155" s="6">
        <v>31.3</v>
      </c>
      <c r="K1155" s="6">
        <v>24</v>
      </c>
      <c r="L1155" s="6">
        <v>0</v>
      </c>
      <c r="M1155" s="10">
        <v>127894.285</v>
      </c>
      <c r="N1155" s="8">
        <v>73.635400590000003</v>
      </c>
      <c r="O1155" s="8">
        <f t="shared" si="94"/>
        <v>9417546.9091466293</v>
      </c>
    </row>
    <row r="1156" spans="2:15" x14ac:dyDescent="0.3">
      <c r="B1156" s="30">
        <v>43159</v>
      </c>
      <c r="C1156" s="6" t="str">
        <f t="shared" si="90"/>
        <v>Wednesday</v>
      </c>
      <c r="D1156" s="6" t="str">
        <f t="shared" si="91"/>
        <v>February</v>
      </c>
      <c r="E1156" s="6" t="str">
        <f t="shared" si="92"/>
        <v>2018</v>
      </c>
      <c r="F1156" s="6">
        <f t="shared" si="93"/>
        <v>9</v>
      </c>
      <c r="G1156" s="6" t="str">
        <f>VLOOKUP(B:B, _holidays!A:C, 2, FALSE)</f>
        <v>Y</v>
      </c>
      <c r="H1156" s="6" t="str">
        <f>VLOOKUP(B:B, _holidays!A:C, 3, FALSE)</f>
        <v>N</v>
      </c>
      <c r="I1156" s="6">
        <v>20</v>
      </c>
      <c r="J1156" s="6">
        <v>30.9</v>
      </c>
      <c r="K1156" s="6">
        <v>19.600000000000001</v>
      </c>
      <c r="L1156" s="6">
        <v>0</v>
      </c>
      <c r="M1156" s="10">
        <v>123400.17</v>
      </c>
      <c r="N1156" s="8">
        <v>69.092841730000004</v>
      </c>
      <c r="O1156" s="8">
        <f t="shared" si="94"/>
        <v>8526068.4152650945</v>
      </c>
    </row>
    <row r="1157" spans="2:15" x14ac:dyDescent="0.3">
      <c r="B1157" s="30">
        <v>43160</v>
      </c>
      <c r="C1157" s="6" t="str">
        <f t="shared" si="90"/>
        <v>Thursday</v>
      </c>
      <c r="D1157" s="6" t="str">
        <f t="shared" si="91"/>
        <v>March</v>
      </c>
      <c r="E1157" s="6" t="str">
        <f t="shared" si="92"/>
        <v>2018</v>
      </c>
      <c r="F1157" s="6">
        <f t="shared" si="93"/>
        <v>9</v>
      </c>
      <c r="G1157" s="6" t="str">
        <f>VLOOKUP(B:B, _holidays!A:C, 2, FALSE)</f>
        <v>Y</v>
      </c>
      <c r="H1157" s="6" t="str">
        <f>VLOOKUP(B:B, _holidays!A:C, 3, FALSE)</f>
        <v>N</v>
      </c>
      <c r="I1157" s="6">
        <v>16.2</v>
      </c>
      <c r="J1157" s="6">
        <v>20.5</v>
      </c>
      <c r="K1157" s="6">
        <v>17.7</v>
      </c>
      <c r="L1157" s="6">
        <v>0.8</v>
      </c>
      <c r="M1157" s="10">
        <v>117346.26</v>
      </c>
      <c r="N1157" s="8">
        <v>78.60161635</v>
      </c>
      <c r="O1157" s="8">
        <f t="shared" si="94"/>
        <v>9223605.7086273506</v>
      </c>
    </row>
    <row r="1158" spans="2:15" x14ac:dyDescent="0.3">
      <c r="B1158" s="30">
        <v>43161</v>
      </c>
      <c r="C1158" s="6" t="str">
        <f t="shared" si="90"/>
        <v>Friday</v>
      </c>
      <c r="D1158" s="6" t="str">
        <f t="shared" si="91"/>
        <v>March</v>
      </c>
      <c r="E1158" s="6" t="str">
        <f t="shared" si="92"/>
        <v>2018</v>
      </c>
      <c r="F1158" s="6">
        <f t="shared" si="93"/>
        <v>9</v>
      </c>
      <c r="G1158" s="6" t="str">
        <f>VLOOKUP(B:B, _holidays!A:C, 2, FALSE)</f>
        <v>Y</v>
      </c>
      <c r="H1158" s="6" t="str">
        <f>VLOOKUP(B:B, _holidays!A:C, 3, FALSE)</f>
        <v>N</v>
      </c>
      <c r="I1158" s="6">
        <v>14.5</v>
      </c>
      <c r="J1158" s="6">
        <v>22.8</v>
      </c>
      <c r="K1158" s="6">
        <v>19.600000000000001</v>
      </c>
      <c r="L1158" s="6">
        <v>0.4</v>
      </c>
      <c r="M1158" s="10">
        <v>119960.33</v>
      </c>
      <c r="N1158" s="8">
        <v>91.866531140000006</v>
      </c>
      <c r="O1158" s="8">
        <f t="shared" si="94"/>
        <v>11020339.391509676</v>
      </c>
    </row>
    <row r="1159" spans="2:15" x14ac:dyDescent="0.3">
      <c r="B1159" s="30">
        <v>43162</v>
      </c>
      <c r="C1159" s="6" t="str">
        <f t="shared" si="90"/>
        <v>Saturday</v>
      </c>
      <c r="D1159" s="6" t="str">
        <f t="shared" si="91"/>
        <v>March</v>
      </c>
      <c r="E1159" s="6" t="str">
        <f t="shared" si="92"/>
        <v>2018</v>
      </c>
      <c r="F1159" s="6">
        <f t="shared" si="93"/>
        <v>9</v>
      </c>
      <c r="G1159" s="6" t="str">
        <f>VLOOKUP(B:B, _holidays!A:C, 2, FALSE)</f>
        <v>Y</v>
      </c>
      <c r="H1159" s="6" t="str">
        <f>VLOOKUP(B:B, _holidays!A:C, 3, FALSE)</f>
        <v>N</v>
      </c>
      <c r="I1159" s="6">
        <v>13.9</v>
      </c>
      <c r="J1159" s="6">
        <v>32.700000000000003</v>
      </c>
      <c r="K1159" s="6">
        <v>21.8</v>
      </c>
      <c r="L1159" s="6">
        <v>0</v>
      </c>
      <c r="M1159" s="10">
        <v>111096.30499999999</v>
      </c>
      <c r="N1159" s="8">
        <v>80.624052259999999</v>
      </c>
      <c r="O1159" s="8">
        <f t="shared" si="94"/>
        <v>8957034.3002128992</v>
      </c>
    </row>
    <row r="1160" spans="2:15" x14ac:dyDescent="0.3">
      <c r="B1160" s="30">
        <v>43163</v>
      </c>
      <c r="C1160" s="6" t="str">
        <f t="shared" si="90"/>
        <v>Sunday</v>
      </c>
      <c r="D1160" s="6" t="str">
        <f t="shared" si="91"/>
        <v>March</v>
      </c>
      <c r="E1160" s="6" t="str">
        <f t="shared" si="92"/>
        <v>2018</v>
      </c>
      <c r="F1160" s="6">
        <f t="shared" si="93"/>
        <v>10</v>
      </c>
      <c r="G1160" s="6" t="str">
        <f>VLOOKUP(B:B, _holidays!A:C, 2, FALSE)</f>
        <v>Y</v>
      </c>
      <c r="H1160" s="6" t="str">
        <f>VLOOKUP(B:B, _holidays!A:C, 3, FALSE)</f>
        <v>N</v>
      </c>
      <c r="I1160" s="6">
        <v>15.8</v>
      </c>
      <c r="J1160" s="6">
        <v>21</v>
      </c>
      <c r="K1160" s="6">
        <v>22.2</v>
      </c>
      <c r="L1160" s="6">
        <v>0</v>
      </c>
      <c r="M1160" s="10">
        <v>101334.2</v>
      </c>
      <c r="N1160" s="8">
        <v>72.599066879999995</v>
      </c>
      <c r="O1160" s="8">
        <f t="shared" si="94"/>
        <v>7356768.3630312951</v>
      </c>
    </row>
    <row r="1161" spans="2:15" x14ac:dyDescent="0.3">
      <c r="B1161" s="30">
        <v>43164</v>
      </c>
      <c r="C1161" s="6" t="str">
        <f t="shared" si="90"/>
        <v>Monday</v>
      </c>
      <c r="D1161" s="6" t="str">
        <f t="shared" si="91"/>
        <v>March</v>
      </c>
      <c r="E1161" s="6" t="str">
        <f t="shared" si="92"/>
        <v>2018</v>
      </c>
      <c r="F1161" s="6">
        <f t="shared" si="93"/>
        <v>10</v>
      </c>
      <c r="G1161" s="6" t="str">
        <f>VLOOKUP(B:B, _holidays!A:C, 2, FALSE)</f>
        <v>Y</v>
      </c>
      <c r="H1161" s="6" t="str">
        <f>VLOOKUP(B:B, _holidays!A:C, 3, FALSE)</f>
        <v>N</v>
      </c>
      <c r="I1161" s="6">
        <v>14.9</v>
      </c>
      <c r="J1161" s="6">
        <v>21.1</v>
      </c>
      <c r="K1161" s="6">
        <v>16.600000000000001</v>
      </c>
      <c r="L1161" s="6">
        <v>0</v>
      </c>
      <c r="M1161" s="10">
        <v>112527.285</v>
      </c>
      <c r="N1161" s="8">
        <v>70.615557719999998</v>
      </c>
      <c r="O1161" s="8">
        <f t="shared" si="94"/>
        <v>7946176.9889923902</v>
      </c>
    </row>
    <row r="1162" spans="2:15" x14ac:dyDescent="0.3">
      <c r="B1162" s="30">
        <v>43165</v>
      </c>
      <c r="C1162" s="6" t="str">
        <f t="shared" si="90"/>
        <v>Tuesday</v>
      </c>
      <c r="D1162" s="6" t="str">
        <f t="shared" si="91"/>
        <v>March</v>
      </c>
      <c r="E1162" s="6" t="str">
        <f t="shared" si="92"/>
        <v>2018</v>
      </c>
      <c r="F1162" s="6">
        <f t="shared" si="93"/>
        <v>10</v>
      </c>
      <c r="G1162" s="6" t="str">
        <f>VLOOKUP(B:B, _holidays!A:C, 2, FALSE)</f>
        <v>Y</v>
      </c>
      <c r="H1162" s="6" t="str">
        <f>VLOOKUP(B:B, _holidays!A:C, 3, FALSE)</f>
        <v>N</v>
      </c>
      <c r="I1162" s="6">
        <v>12.5</v>
      </c>
      <c r="J1162" s="6">
        <v>27.6</v>
      </c>
      <c r="K1162" s="6">
        <v>22.6</v>
      </c>
      <c r="L1162" s="6">
        <v>0</v>
      </c>
      <c r="M1162" s="10">
        <v>113850.81</v>
      </c>
      <c r="N1162" s="8">
        <v>61.354685359999998</v>
      </c>
      <c r="O1162" s="8">
        <f t="shared" si="94"/>
        <v>6985280.6255311416</v>
      </c>
    </row>
    <row r="1163" spans="2:15" x14ac:dyDescent="0.3">
      <c r="B1163" s="30">
        <v>43166</v>
      </c>
      <c r="C1163" s="6" t="str">
        <f t="shared" si="90"/>
        <v>Wednesday</v>
      </c>
      <c r="D1163" s="6" t="str">
        <f t="shared" si="91"/>
        <v>March</v>
      </c>
      <c r="E1163" s="6" t="str">
        <f t="shared" si="92"/>
        <v>2018</v>
      </c>
      <c r="F1163" s="6">
        <f t="shared" si="93"/>
        <v>10</v>
      </c>
      <c r="G1163" s="6" t="str">
        <f>VLOOKUP(B:B, _holidays!A:C, 2, FALSE)</f>
        <v>Y</v>
      </c>
      <c r="H1163" s="6" t="str">
        <f>VLOOKUP(B:B, _holidays!A:C, 3, FALSE)</f>
        <v>N</v>
      </c>
      <c r="I1163" s="6">
        <v>14.4</v>
      </c>
      <c r="J1163" s="6">
        <v>28.5</v>
      </c>
      <c r="K1163" s="6">
        <v>22.4</v>
      </c>
      <c r="L1163" s="6">
        <v>0</v>
      </c>
      <c r="M1163" s="10">
        <v>122717.5</v>
      </c>
      <c r="N1163" s="8">
        <v>73.26754588</v>
      </c>
      <c r="O1163" s="8">
        <f t="shared" si="94"/>
        <v>8991210.0615289006</v>
      </c>
    </row>
    <row r="1164" spans="2:15" x14ac:dyDescent="0.3">
      <c r="B1164" s="30">
        <v>43167</v>
      </c>
      <c r="C1164" s="6" t="str">
        <f t="shared" si="90"/>
        <v>Thursday</v>
      </c>
      <c r="D1164" s="6" t="str">
        <f t="shared" si="91"/>
        <v>March</v>
      </c>
      <c r="E1164" s="6" t="str">
        <f t="shared" si="92"/>
        <v>2018</v>
      </c>
      <c r="F1164" s="6">
        <f t="shared" si="93"/>
        <v>10</v>
      </c>
      <c r="G1164" s="6" t="str">
        <f>VLOOKUP(B:B, _holidays!A:C, 2, FALSE)</f>
        <v>Y</v>
      </c>
      <c r="H1164" s="6" t="str">
        <f>VLOOKUP(B:B, _holidays!A:C, 3, FALSE)</f>
        <v>N</v>
      </c>
      <c r="I1164" s="6">
        <v>14.9</v>
      </c>
      <c r="J1164" s="6">
        <v>30.5</v>
      </c>
      <c r="K1164" s="6">
        <v>22.1</v>
      </c>
      <c r="L1164" s="6">
        <v>0</v>
      </c>
      <c r="M1164" s="10">
        <v>128732.59</v>
      </c>
      <c r="N1164" s="8">
        <v>94.574270459999994</v>
      </c>
      <c r="O1164" s="8">
        <f t="shared" si="94"/>
        <v>12174790.783676291</v>
      </c>
    </row>
    <row r="1165" spans="2:15" x14ac:dyDescent="0.3">
      <c r="B1165" s="30">
        <v>43168</v>
      </c>
      <c r="C1165" s="6" t="str">
        <f t="shared" si="90"/>
        <v>Friday</v>
      </c>
      <c r="D1165" s="6" t="str">
        <f t="shared" si="91"/>
        <v>March</v>
      </c>
      <c r="E1165" s="6" t="str">
        <f t="shared" si="92"/>
        <v>2018</v>
      </c>
      <c r="F1165" s="6">
        <f t="shared" si="93"/>
        <v>10</v>
      </c>
      <c r="G1165" s="6" t="str">
        <f>VLOOKUP(B:B, _holidays!A:C, 2, FALSE)</f>
        <v>Y</v>
      </c>
      <c r="H1165" s="6" t="str">
        <f>VLOOKUP(B:B, _holidays!A:C, 3, FALSE)</f>
        <v>N</v>
      </c>
      <c r="I1165" s="6">
        <v>14.6</v>
      </c>
      <c r="J1165" s="6">
        <v>28.8</v>
      </c>
      <c r="K1165" s="6">
        <v>21.9</v>
      </c>
      <c r="L1165" s="6">
        <v>0</v>
      </c>
      <c r="M1165" s="10">
        <v>127805.485</v>
      </c>
      <c r="N1165" s="8">
        <v>99.170499149999998</v>
      </c>
      <c r="O1165" s="8">
        <f t="shared" si="94"/>
        <v>12674533.741557838</v>
      </c>
    </row>
    <row r="1166" spans="2:15" x14ac:dyDescent="0.3">
      <c r="B1166" s="30">
        <v>43169</v>
      </c>
      <c r="C1166" s="6" t="str">
        <f t="shared" si="90"/>
        <v>Saturday</v>
      </c>
      <c r="D1166" s="6" t="str">
        <f t="shared" si="91"/>
        <v>March</v>
      </c>
      <c r="E1166" s="6" t="str">
        <f t="shared" si="92"/>
        <v>2018</v>
      </c>
      <c r="F1166" s="6">
        <f t="shared" si="93"/>
        <v>10</v>
      </c>
      <c r="G1166" s="6" t="str">
        <f>VLOOKUP(B:B, _holidays!A:C, 2, FALSE)</f>
        <v>Y</v>
      </c>
      <c r="H1166" s="6" t="str">
        <f>VLOOKUP(B:B, _holidays!A:C, 3, FALSE)</f>
        <v>N</v>
      </c>
      <c r="I1166" s="6">
        <v>14.3</v>
      </c>
      <c r="J1166" s="6">
        <v>35.1</v>
      </c>
      <c r="K1166" s="6">
        <v>21.6</v>
      </c>
      <c r="L1166" s="6">
        <v>0</v>
      </c>
      <c r="M1166" s="10">
        <v>120398.88499999999</v>
      </c>
      <c r="N1166" s="8">
        <v>91.988443200000006</v>
      </c>
      <c r="O1166" s="8">
        <f t="shared" si="94"/>
        <v>11075305.994165832</v>
      </c>
    </row>
    <row r="1167" spans="2:15" x14ac:dyDescent="0.3">
      <c r="B1167" s="30">
        <v>43170</v>
      </c>
      <c r="C1167" s="6" t="str">
        <f t="shared" si="90"/>
        <v>Sunday</v>
      </c>
      <c r="D1167" s="6" t="str">
        <f t="shared" si="91"/>
        <v>March</v>
      </c>
      <c r="E1167" s="6" t="str">
        <f t="shared" si="92"/>
        <v>2018</v>
      </c>
      <c r="F1167" s="6">
        <f t="shared" si="93"/>
        <v>11</v>
      </c>
      <c r="G1167" s="6" t="str">
        <f>VLOOKUP(B:B, _holidays!A:C, 2, FALSE)</f>
        <v>Y</v>
      </c>
      <c r="H1167" s="6" t="str">
        <f>VLOOKUP(B:B, _holidays!A:C, 3, FALSE)</f>
        <v>N</v>
      </c>
      <c r="I1167" s="6">
        <v>17</v>
      </c>
      <c r="J1167" s="6">
        <v>22.8</v>
      </c>
      <c r="K1167" s="6">
        <v>14.3</v>
      </c>
      <c r="L1167" s="6">
        <v>0</v>
      </c>
      <c r="M1167" s="10">
        <v>104486.18</v>
      </c>
      <c r="N1167" s="8">
        <v>74.152652579999994</v>
      </c>
      <c r="O1167" s="8">
        <f t="shared" si="94"/>
        <v>7747927.4049513433</v>
      </c>
    </row>
    <row r="1168" spans="2:15" x14ac:dyDescent="0.3">
      <c r="B1168" s="30">
        <v>43171</v>
      </c>
      <c r="C1168" s="6" t="str">
        <f t="shared" si="90"/>
        <v>Monday</v>
      </c>
      <c r="D1168" s="6" t="str">
        <f t="shared" si="91"/>
        <v>March</v>
      </c>
      <c r="E1168" s="6" t="str">
        <f t="shared" si="92"/>
        <v>2018</v>
      </c>
      <c r="F1168" s="6">
        <f t="shared" si="93"/>
        <v>11</v>
      </c>
      <c r="G1168" s="6" t="str">
        <f>VLOOKUP(B:B, _holidays!A:C, 2, FALSE)</f>
        <v>Y</v>
      </c>
      <c r="H1168" s="6" t="str">
        <f>VLOOKUP(B:B, _holidays!A:C, 3, FALSE)</f>
        <v>Y</v>
      </c>
      <c r="I1168" s="6">
        <v>16.7</v>
      </c>
      <c r="J1168" s="6">
        <v>20.9</v>
      </c>
      <c r="K1168" s="6">
        <v>10.199999999999999</v>
      </c>
      <c r="L1168" s="6">
        <v>0</v>
      </c>
      <c r="M1168" s="10">
        <v>97542.31</v>
      </c>
      <c r="N1168" s="8">
        <v>63.452204719999997</v>
      </c>
      <c r="O1168" s="8">
        <f t="shared" si="94"/>
        <v>6189274.6229817029</v>
      </c>
    </row>
    <row r="1169" spans="2:15" x14ac:dyDescent="0.3">
      <c r="B1169" s="30">
        <v>43172</v>
      </c>
      <c r="C1169" s="6" t="str">
        <f t="shared" si="90"/>
        <v>Tuesday</v>
      </c>
      <c r="D1169" s="6" t="str">
        <f t="shared" si="91"/>
        <v>March</v>
      </c>
      <c r="E1169" s="6" t="str">
        <f t="shared" si="92"/>
        <v>2018</v>
      </c>
      <c r="F1169" s="6">
        <f t="shared" si="93"/>
        <v>11</v>
      </c>
      <c r="G1169" s="6" t="str">
        <f>VLOOKUP(B:B, _holidays!A:C, 2, FALSE)</f>
        <v>Y</v>
      </c>
      <c r="H1169" s="6" t="str">
        <f>VLOOKUP(B:B, _holidays!A:C, 3, FALSE)</f>
        <v>N</v>
      </c>
      <c r="I1169" s="6">
        <v>14.6</v>
      </c>
      <c r="J1169" s="6">
        <v>20.5</v>
      </c>
      <c r="K1169" s="6">
        <v>18.8</v>
      </c>
      <c r="L1169" s="6">
        <v>2.2000000000000002</v>
      </c>
      <c r="M1169" s="10">
        <v>112663.625</v>
      </c>
      <c r="N1169" s="8">
        <v>77.094966779999993</v>
      </c>
      <c r="O1169" s="8">
        <f t="shared" si="94"/>
        <v>8685798.4266893771</v>
      </c>
    </row>
    <row r="1170" spans="2:15" x14ac:dyDescent="0.3">
      <c r="B1170" s="30">
        <v>43173</v>
      </c>
      <c r="C1170" s="6" t="str">
        <f t="shared" si="90"/>
        <v>Wednesday</v>
      </c>
      <c r="D1170" s="6" t="str">
        <f t="shared" si="91"/>
        <v>March</v>
      </c>
      <c r="E1170" s="6" t="str">
        <f t="shared" si="92"/>
        <v>2018</v>
      </c>
      <c r="F1170" s="6">
        <f t="shared" si="93"/>
        <v>11</v>
      </c>
      <c r="G1170" s="6" t="str">
        <f>VLOOKUP(B:B, _holidays!A:C, 2, FALSE)</f>
        <v>Y</v>
      </c>
      <c r="H1170" s="6" t="str">
        <f>VLOOKUP(B:B, _holidays!A:C, 3, FALSE)</f>
        <v>N</v>
      </c>
      <c r="I1170" s="6">
        <v>12.8</v>
      </c>
      <c r="J1170" s="6">
        <v>21.3</v>
      </c>
      <c r="K1170" s="6">
        <v>17.7</v>
      </c>
      <c r="L1170" s="6">
        <v>0</v>
      </c>
      <c r="M1170" s="10">
        <v>114195.35</v>
      </c>
      <c r="N1170" s="8">
        <v>97.281748919999998</v>
      </c>
      <c r="O1170" s="8">
        <f t="shared" si="94"/>
        <v>11109123.366531523</v>
      </c>
    </row>
    <row r="1171" spans="2:15" x14ac:dyDescent="0.3">
      <c r="B1171" s="30">
        <v>43174</v>
      </c>
      <c r="C1171" s="6" t="str">
        <f t="shared" si="90"/>
        <v>Thursday</v>
      </c>
      <c r="D1171" s="6" t="str">
        <f t="shared" si="91"/>
        <v>March</v>
      </c>
      <c r="E1171" s="6" t="str">
        <f t="shared" si="92"/>
        <v>2018</v>
      </c>
      <c r="F1171" s="6">
        <f t="shared" si="93"/>
        <v>11</v>
      </c>
      <c r="G1171" s="6" t="str">
        <f>VLOOKUP(B:B, _holidays!A:C, 2, FALSE)</f>
        <v>Y</v>
      </c>
      <c r="H1171" s="6" t="str">
        <f>VLOOKUP(B:B, _holidays!A:C, 3, FALSE)</f>
        <v>N</v>
      </c>
      <c r="I1171" s="6">
        <v>15.3</v>
      </c>
      <c r="J1171" s="6">
        <v>20.8</v>
      </c>
      <c r="K1171" s="6">
        <v>13.9</v>
      </c>
      <c r="L1171" s="6">
        <v>0</v>
      </c>
      <c r="M1171" s="10">
        <v>116045.27</v>
      </c>
      <c r="N1171" s="8">
        <v>101.6909409</v>
      </c>
      <c r="O1171" s="8">
        <f t="shared" si="94"/>
        <v>11800752.693294544</v>
      </c>
    </row>
    <row r="1172" spans="2:15" x14ac:dyDescent="0.3">
      <c r="B1172" s="30">
        <v>43175</v>
      </c>
      <c r="C1172" s="6" t="str">
        <f t="shared" si="90"/>
        <v>Friday</v>
      </c>
      <c r="D1172" s="6" t="str">
        <f t="shared" si="91"/>
        <v>March</v>
      </c>
      <c r="E1172" s="6" t="str">
        <f t="shared" si="92"/>
        <v>2018</v>
      </c>
      <c r="F1172" s="6">
        <f t="shared" si="93"/>
        <v>11</v>
      </c>
      <c r="G1172" s="6" t="str">
        <f>VLOOKUP(B:B, _holidays!A:C, 2, FALSE)</f>
        <v>Y</v>
      </c>
      <c r="H1172" s="6" t="str">
        <f>VLOOKUP(B:B, _holidays!A:C, 3, FALSE)</f>
        <v>N</v>
      </c>
      <c r="I1172" s="6">
        <v>12.5</v>
      </c>
      <c r="J1172" s="6">
        <v>24.4</v>
      </c>
      <c r="K1172" s="6">
        <v>15</v>
      </c>
      <c r="L1172" s="6">
        <v>0</v>
      </c>
      <c r="M1172" s="10">
        <v>116284.345</v>
      </c>
      <c r="N1172" s="8">
        <v>92.594232239999997</v>
      </c>
      <c r="O1172" s="8">
        <f t="shared" si="94"/>
        <v>10767259.646806283</v>
      </c>
    </row>
    <row r="1173" spans="2:15" x14ac:dyDescent="0.3">
      <c r="B1173" s="30">
        <v>43176</v>
      </c>
      <c r="C1173" s="6" t="str">
        <f t="shared" si="90"/>
        <v>Saturday</v>
      </c>
      <c r="D1173" s="6" t="str">
        <f t="shared" si="91"/>
        <v>March</v>
      </c>
      <c r="E1173" s="6" t="str">
        <f t="shared" si="92"/>
        <v>2018</v>
      </c>
      <c r="F1173" s="6">
        <f t="shared" si="93"/>
        <v>11</v>
      </c>
      <c r="G1173" s="6" t="str">
        <f>VLOOKUP(B:B, _holidays!A:C, 2, FALSE)</f>
        <v>Y</v>
      </c>
      <c r="H1173" s="6" t="str">
        <f>VLOOKUP(B:B, _holidays!A:C, 3, FALSE)</f>
        <v>N</v>
      </c>
      <c r="I1173" s="6">
        <v>15.4</v>
      </c>
      <c r="J1173" s="6">
        <v>32</v>
      </c>
      <c r="K1173" s="6">
        <v>15.1</v>
      </c>
      <c r="L1173" s="6">
        <v>0</v>
      </c>
      <c r="M1173" s="10">
        <v>110715.12</v>
      </c>
      <c r="N1173" s="8">
        <v>75.229994289999993</v>
      </c>
      <c r="O1173" s="8">
        <f t="shared" si="94"/>
        <v>8329097.8454166641</v>
      </c>
    </row>
    <row r="1174" spans="2:15" x14ac:dyDescent="0.3">
      <c r="B1174" s="30">
        <v>43177</v>
      </c>
      <c r="C1174" s="6" t="str">
        <f t="shared" si="90"/>
        <v>Sunday</v>
      </c>
      <c r="D1174" s="6" t="str">
        <f t="shared" si="91"/>
        <v>March</v>
      </c>
      <c r="E1174" s="6" t="str">
        <f t="shared" si="92"/>
        <v>2018</v>
      </c>
      <c r="F1174" s="6">
        <f t="shared" si="93"/>
        <v>12</v>
      </c>
      <c r="G1174" s="6" t="str">
        <f>VLOOKUP(B:B, _holidays!A:C, 2, FALSE)</f>
        <v>Y</v>
      </c>
      <c r="H1174" s="6" t="str">
        <f>VLOOKUP(B:B, _holidays!A:C, 3, FALSE)</f>
        <v>N</v>
      </c>
      <c r="I1174" s="6">
        <v>22.6</v>
      </c>
      <c r="J1174" s="6">
        <v>23.1</v>
      </c>
      <c r="K1174" s="6">
        <v>13.4</v>
      </c>
      <c r="L1174" s="6">
        <v>0</v>
      </c>
      <c r="M1174" s="10">
        <v>97262.705000000002</v>
      </c>
      <c r="N1174" s="8">
        <v>62.872760649999996</v>
      </c>
      <c r="O1174" s="8">
        <f t="shared" si="94"/>
        <v>6115174.7716365578</v>
      </c>
    </row>
    <row r="1175" spans="2:15" x14ac:dyDescent="0.3">
      <c r="B1175" s="30">
        <v>43178</v>
      </c>
      <c r="C1175" s="6" t="str">
        <f t="shared" si="90"/>
        <v>Monday</v>
      </c>
      <c r="D1175" s="6" t="str">
        <f t="shared" si="91"/>
        <v>March</v>
      </c>
      <c r="E1175" s="6" t="str">
        <f t="shared" si="92"/>
        <v>2018</v>
      </c>
      <c r="F1175" s="6">
        <f t="shared" si="93"/>
        <v>12</v>
      </c>
      <c r="G1175" s="6" t="str">
        <f>VLOOKUP(B:B, _holidays!A:C, 2, FALSE)</f>
        <v>Y</v>
      </c>
      <c r="H1175" s="6" t="str">
        <f>VLOOKUP(B:B, _holidays!A:C, 3, FALSE)</f>
        <v>N</v>
      </c>
      <c r="I1175" s="6">
        <v>13.2</v>
      </c>
      <c r="J1175" s="6">
        <v>28</v>
      </c>
      <c r="K1175" s="6">
        <v>17.8</v>
      </c>
      <c r="L1175" s="6">
        <v>0</v>
      </c>
      <c r="M1175" s="10">
        <v>111617.94500000001</v>
      </c>
      <c r="N1175" s="8">
        <v>77.170165359999999</v>
      </c>
      <c r="O1175" s="8">
        <f t="shared" si="94"/>
        <v>8613575.2727933861</v>
      </c>
    </row>
    <row r="1176" spans="2:15" x14ac:dyDescent="0.3">
      <c r="B1176" s="30">
        <v>43179</v>
      </c>
      <c r="C1176" s="6" t="str">
        <f t="shared" si="90"/>
        <v>Tuesday</v>
      </c>
      <c r="D1176" s="6" t="str">
        <f t="shared" si="91"/>
        <v>March</v>
      </c>
      <c r="E1176" s="6" t="str">
        <f t="shared" si="92"/>
        <v>2018</v>
      </c>
      <c r="F1176" s="6">
        <f t="shared" si="93"/>
        <v>12</v>
      </c>
      <c r="G1176" s="6" t="str">
        <f>VLOOKUP(B:B, _holidays!A:C, 2, FALSE)</f>
        <v>Y</v>
      </c>
      <c r="H1176" s="6" t="str">
        <f>VLOOKUP(B:B, _holidays!A:C, 3, FALSE)</f>
        <v>N</v>
      </c>
      <c r="I1176" s="6">
        <v>15.4</v>
      </c>
      <c r="J1176" s="6">
        <v>19.2</v>
      </c>
      <c r="K1176" s="6">
        <v>9.5</v>
      </c>
      <c r="L1176" s="6">
        <v>0.2</v>
      </c>
      <c r="M1176" s="10">
        <v>110794.26</v>
      </c>
      <c r="N1176" s="8">
        <v>72.75516331</v>
      </c>
      <c r="O1176" s="8">
        <f t="shared" si="94"/>
        <v>8060854.4801106006</v>
      </c>
    </row>
    <row r="1177" spans="2:15" x14ac:dyDescent="0.3">
      <c r="B1177" s="30">
        <v>43180</v>
      </c>
      <c r="C1177" s="6" t="str">
        <f t="shared" si="90"/>
        <v>Wednesday</v>
      </c>
      <c r="D1177" s="6" t="str">
        <f t="shared" si="91"/>
        <v>March</v>
      </c>
      <c r="E1177" s="6" t="str">
        <f t="shared" si="92"/>
        <v>2018</v>
      </c>
      <c r="F1177" s="6">
        <f t="shared" si="93"/>
        <v>12</v>
      </c>
      <c r="G1177" s="6" t="str">
        <f>VLOOKUP(B:B, _holidays!A:C, 2, FALSE)</f>
        <v>Y</v>
      </c>
      <c r="H1177" s="6" t="str">
        <f>VLOOKUP(B:B, _holidays!A:C, 3, FALSE)</f>
        <v>N</v>
      </c>
      <c r="I1177" s="6">
        <v>11.2</v>
      </c>
      <c r="J1177" s="6">
        <v>25.1</v>
      </c>
      <c r="K1177" s="6">
        <v>18.3</v>
      </c>
      <c r="L1177" s="6">
        <v>0</v>
      </c>
      <c r="M1177" s="10">
        <v>111254.315</v>
      </c>
      <c r="N1177" s="8">
        <v>71.198345349999997</v>
      </c>
      <c r="O1177" s="8">
        <f t="shared" si="94"/>
        <v>7921123.1410476854</v>
      </c>
    </row>
    <row r="1178" spans="2:15" x14ac:dyDescent="0.3">
      <c r="B1178" s="30">
        <v>43181</v>
      </c>
      <c r="C1178" s="6" t="str">
        <f t="shared" si="90"/>
        <v>Thursday</v>
      </c>
      <c r="D1178" s="6" t="str">
        <f t="shared" si="91"/>
        <v>March</v>
      </c>
      <c r="E1178" s="6" t="str">
        <f t="shared" si="92"/>
        <v>2018</v>
      </c>
      <c r="F1178" s="6">
        <f t="shared" si="93"/>
        <v>12</v>
      </c>
      <c r="G1178" s="6" t="str">
        <f>VLOOKUP(B:B, _holidays!A:C, 2, FALSE)</f>
        <v>Y</v>
      </c>
      <c r="H1178" s="6" t="str">
        <f>VLOOKUP(B:B, _holidays!A:C, 3, FALSE)</f>
        <v>N</v>
      </c>
      <c r="I1178" s="6">
        <v>12.3</v>
      </c>
      <c r="J1178" s="6">
        <v>28.1</v>
      </c>
      <c r="K1178" s="6">
        <v>19</v>
      </c>
      <c r="L1178" s="6">
        <v>0</v>
      </c>
      <c r="M1178" s="10">
        <v>115020.505</v>
      </c>
      <c r="N1178" s="8">
        <v>77.280427599999996</v>
      </c>
      <c r="O1178" s="8">
        <f t="shared" si="94"/>
        <v>8888833.8091679383</v>
      </c>
    </row>
    <row r="1179" spans="2:15" x14ac:dyDescent="0.3">
      <c r="B1179" s="30">
        <v>43182</v>
      </c>
      <c r="C1179" s="6" t="str">
        <f t="shared" si="90"/>
        <v>Friday</v>
      </c>
      <c r="D1179" s="6" t="str">
        <f t="shared" si="91"/>
        <v>March</v>
      </c>
      <c r="E1179" s="6" t="str">
        <f t="shared" si="92"/>
        <v>2018</v>
      </c>
      <c r="F1179" s="6">
        <f t="shared" si="93"/>
        <v>12</v>
      </c>
      <c r="G1179" s="6" t="str">
        <f>VLOOKUP(B:B, _holidays!A:C, 2, FALSE)</f>
        <v>Y</v>
      </c>
      <c r="H1179" s="6" t="str">
        <f>VLOOKUP(B:B, _holidays!A:C, 3, FALSE)</f>
        <v>N</v>
      </c>
      <c r="I1179" s="6">
        <v>15.2</v>
      </c>
      <c r="J1179" s="6">
        <v>29.4</v>
      </c>
      <c r="K1179" s="6">
        <v>18.8</v>
      </c>
      <c r="L1179" s="6">
        <v>0</v>
      </c>
      <c r="M1179" s="10">
        <v>119298.325</v>
      </c>
      <c r="N1179" s="8">
        <v>78.640442410000006</v>
      </c>
      <c r="O1179" s="8">
        <f t="shared" si="94"/>
        <v>9381673.0567719638</v>
      </c>
    </row>
    <row r="1180" spans="2:15" x14ac:dyDescent="0.3">
      <c r="B1180" s="30">
        <v>43183</v>
      </c>
      <c r="C1180" s="6" t="str">
        <f t="shared" si="90"/>
        <v>Saturday</v>
      </c>
      <c r="D1180" s="6" t="str">
        <f t="shared" si="91"/>
        <v>March</v>
      </c>
      <c r="E1180" s="6" t="str">
        <f t="shared" si="92"/>
        <v>2018</v>
      </c>
      <c r="F1180" s="6">
        <f t="shared" si="93"/>
        <v>12</v>
      </c>
      <c r="G1180" s="6" t="str">
        <f>VLOOKUP(B:B, _holidays!A:C, 2, FALSE)</f>
        <v>Y</v>
      </c>
      <c r="H1180" s="6" t="str">
        <f>VLOOKUP(B:B, _holidays!A:C, 3, FALSE)</f>
        <v>N</v>
      </c>
      <c r="I1180" s="6">
        <v>20.2</v>
      </c>
      <c r="J1180" s="6">
        <v>24.2</v>
      </c>
      <c r="K1180" s="6">
        <v>5.4</v>
      </c>
      <c r="L1180" s="6">
        <v>0</v>
      </c>
      <c r="M1180" s="10">
        <v>112312.69500000001</v>
      </c>
      <c r="N1180" s="8">
        <v>71.966619069999993</v>
      </c>
      <c r="O1180" s="8">
        <f t="shared" si="94"/>
        <v>8082764.937790093</v>
      </c>
    </row>
    <row r="1181" spans="2:15" x14ac:dyDescent="0.3">
      <c r="B1181" s="30">
        <v>43184</v>
      </c>
      <c r="C1181" s="6" t="str">
        <f t="shared" si="90"/>
        <v>Sunday</v>
      </c>
      <c r="D1181" s="6" t="str">
        <f t="shared" si="91"/>
        <v>March</v>
      </c>
      <c r="E1181" s="6" t="str">
        <f t="shared" si="92"/>
        <v>2018</v>
      </c>
      <c r="F1181" s="6">
        <f t="shared" si="93"/>
        <v>13</v>
      </c>
      <c r="G1181" s="6" t="str">
        <f>VLOOKUP(B:B, _holidays!A:C, 2, FALSE)</f>
        <v>Y</v>
      </c>
      <c r="H1181" s="6" t="str">
        <f>VLOOKUP(B:B, _holidays!A:C, 3, FALSE)</f>
        <v>N</v>
      </c>
      <c r="I1181" s="6">
        <v>17.8</v>
      </c>
      <c r="J1181" s="6">
        <v>25.4</v>
      </c>
      <c r="K1181" s="6">
        <v>11.6</v>
      </c>
      <c r="L1181" s="6">
        <v>13</v>
      </c>
      <c r="M1181" s="10">
        <v>98918.514999999999</v>
      </c>
      <c r="N1181" s="8">
        <v>40.2567047</v>
      </c>
      <c r="O1181" s="8">
        <f t="shared" si="94"/>
        <v>3982133.4477175204</v>
      </c>
    </row>
    <row r="1182" spans="2:15" x14ac:dyDescent="0.3">
      <c r="B1182" s="30">
        <v>43185</v>
      </c>
      <c r="C1182" s="6" t="str">
        <f t="shared" si="90"/>
        <v>Monday</v>
      </c>
      <c r="D1182" s="6" t="str">
        <f t="shared" si="91"/>
        <v>March</v>
      </c>
      <c r="E1182" s="6" t="str">
        <f t="shared" si="92"/>
        <v>2018</v>
      </c>
      <c r="F1182" s="6">
        <f t="shared" si="93"/>
        <v>13</v>
      </c>
      <c r="G1182" s="6" t="str">
        <f>VLOOKUP(B:B, _holidays!A:C, 2, FALSE)</f>
        <v>Y</v>
      </c>
      <c r="H1182" s="6" t="str">
        <f>VLOOKUP(B:B, _holidays!A:C, 3, FALSE)</f>
        <v>N</v>
      </c>
      <c r="I1182" s="6">
        <v>10.7</v>
      </c>
      <c r="J1182" s="6">
        <v>18.5</v>
      </c>
      <c r="K1182" s="6">
        <v>11.9</v>
      </c>
      <c r="L1182" s="6">
        <v>5.2</v>
      </c>
      <c r="M1182" s="10">
        <v>112488.215</v>
      </c>
      <c r="N1182" s="8">
        <v>70.830680319999999</v>
      </c>
      <c r="O1182" s="8">
        <f t="shared" si="94"/>
        <v>7967616.7964324281</v>
      </c>
    </row>
    <row r="1183" spans="2:15" x14ac:dyDescent="0.3">
      <c r="B1183" s="30">
        <v>43186</v>
      </c>
      <c r="C1183" s="6" t="str">
        <f t="shared" si="90"/>
        <v>Tuesday</v>
      </c>
      <c r="D1183" s="6" t="str">
        <f t="shared" si="91"/>
        <v>March</v>
      </c>
      <c r="E1183" s="6" t="str">
        <f t="shared" si="92"/>
        <v>2018</v>
      </c>
      <c r="F1183" s="6">
        <f t="shared" si="93"/>
        <v>13</v>
      </c>
      <c r="G1183" s="6" t="str">
        <f>VLOOKUP(B:B, _holidays!A:C, 2, FALSE)</f>
        <v>Y</v>
      </c>
      <c r="H1183" s="6" t="str">
        <f>VLOOKUP(B:B, _holidays!A:C, 3, FALSE)</f>
        <v>N</v>
      </c>
      <c r="I1183" s="6">
        <v>9.6</v>
      </c>
      <c r="J1183" s="6">
        <v>22.6</v>
      </c>
      <c r="K1183" s="6">
        <v>14</v>
      </c>
      <c r="L1183" s="6">
        <v>1.2</v>
      </c>
      <c r="M1183" s="10">
        <v>116809.36500000001</v>
      </c>
      <c r="N1183" s="8">
        <v>64.569195899999997</v>
      </c>
      <c r="O1183" s="8">
        <f t="shared" si="94"/>
        <v>7542286.7716396032</v>
      </c>
    </row>
    <row r="1184" spans="2:15" x14ac:dyDescent="0.3">
      <c r="B1184" s="30">
        <v>43187</v>
      </c>
      <c r="C1184" s="6" t="str">
        <f t="shared" si="90"/>
        <v>Wednesday</v>
      </c>
      <c r="D1184" s="6" t="str">
        <f t="shared" si="91"/>
        <v>March</v>
      </c>
      <c r="E1184" s="6" t="str">
        <f t="shared" si="92"/>
        <v>2018</v>
      </c>
      <c r="F1184" s="6">
        <f t="shared" si="93"/>
        <v>13</v>
      </c>
      <c r="G1184" s="6" t="str">
        <f>VLOOKUP(B:B, _holidays!A:C, 2, FALSE)</f>
        <v>Y</v>
      </c>
      <c r="H1184" s="6" t="str">
        <f>VLOOKUP(B:B, _holidays!A:C, 3, FALSE)</f>
        <v>N</v>
      </c>
      <c r="I1184" s="6">
        <v>11.3</v>
      </c>
      <c r="J1184" s="6">
        <v>30.3</v>
      </c>
      <c r="K1184" s="6">
        <v>17.8</v>
      </c>
      <c r="L1184" s="6">
        <v>0</v>
      </c>
      <c r="M1184" s="10">
        <v>117744.005</v>
      </c>
      <c r="N1184" s="8">
        <v>72.111955769999994</v>
      </c>
      <c r="O1184" s="8">
        <f t="shared" si="94"/>
        <v>8490750.4807426594</v>
      </c>
    </row>
    <row r="1185" spans="2:15" x14ac:dyDescent="0.3">
      <c r="B1185" s="30">
        <v>43188</v>
      </c>
      <c r="C1185" s="6" t="str">
        <f t="shared" si="90"/>
        <v>Thursday</v>
      </c>
      <c r="D1185" s="6" t="str">
        <f t="shared" si="91"/>
        <v>March</v>
      </c>
      <c r="E1185" s="6" t="str">
        <f t="shared" si="92"/>
        <v>2018</v>
      </c>
      <c r="F1185" s="6">
        <f t="shared" si="93"/>
        <v>13</v>
      </c>
      <c r="G1185" s="6" t="str">
        <f>VLOOKUP(B:B, _holidays!A:C, 2, FALSE)</f>
        <v>N</v>
      </c>
      <c r="H1185" s="6" t="str">
        <f>VLOOKUP(B:B, _holidays!A:C, 3, FALSE)</f>
        <v>N</v>
      </c>
      <c r="I1185" s="6">
        <v>16.5</v>
      </c>
      <c r="J1185" s="6">
        <v>21.8</v>
      </c>
      <c r="K1185" s="6">
        <v>14.2</v>
      </c>
      <c r="L1185" s="6">
        <v>0</v>
      </c>
      <c r="M1185" s="10">
        <v>116457.26</v>
      </c>
      <c r="N1185" s="8">
        <v>79.365081939999996</v>
      </c>
      <c r="O1185" s="8">
        <f t="shared" si="94"/>
        <v>9242639.9824078828</v>
      </c>
    </row>
    <row r="1186" spans="2:15" x14ac:dyDescent="0.3">
      <c r="B1186" s="30">
        <v>43189</v>
      </c>
      <c r="C1186" s="6" t="str">
        <f t="shared" si="90"/>
        <v>Friday</v>
      </c>
      <c r="D1186" s="6" t="str">
        <f t="shared" si="91"/>
        <v>March</v>
      </c>
      <c r="E1186" s="6" t="str">
        <f t="shared" si="92"/>
        <v>2018</v>
      </c>
      <c r="F1186" s="6">
        <f t="shared" si="93"/>
        <v>13</v>
      </c>
      <c r="G1186" s="6" t="str">
        <f>VLOOKUP(B:B, _holidays!A:C, 2, FALSE)</f>
        <v>N</v>
      </c>
      <c r="H1186" s="6" t="str">
        <f>VLOOKUP(B:B, _holidays!A:C, 3, FALSE)</f>
        <v>Y</v>
      </c>
      <c r="I1186" s="6">
        <v>12.2</v>
      </c>
      <c r="J1186" s="6">
        <v>23.3</v>
      </c>
      <c r="K1186" s="6">
        <v>14.3</v>
      </c>
      <c r="L1186" s="6">
        <v>0</v>
      </c>
      <c r="M1186" s="10">
        <v>97070.345000000001</v>
      </c>
      <c r="N1186" s="8">
        <v>69.452869660000005</v>
      </c>
      <c r="O1186" s="8">
        <f t="shared" si="94"/>
        <v>6741814.0191362333</v>
      </c>
    </row>
    <row r="1187" spans="2:15" x14ac:dyDescent="0.3">
      <c r="B1187" s="30">
        <v>43190</v>
      </c>
      <c r="C1187" s="6" t="str">
        <f t="shared" si="90"/>
        <v>Saturday</v>
      </c>
      <c r="D1187" s="6" t="str">
        <f t="shared" si="91"/>
        <v>March</v>
      </c>
      <c r="E1187" s="6" t="str">
        <f t="shared" si="92"/>
        <v>2018</v>
      </c>
      <c r="F1187" s="6">
        <f t="shared" si="93"/>
        <v>13</v>
      </c>
      <c r="G1187" s="6" t="str">
        <f>VLOOKUP(B:B, _holidays!A:C, 2, FALSE)</f>
        <v>N</v>
      </c>
      <c r="H1187" s="6" t="str">
        <f>VLOOKUP(B:B, _holidays!A:C, 3, FALSE)</f>
        <v>Y</v>
      </c>
      <c r="I1187" s="6">
        <v>13.2</v>
      </c>
      <c r="J1187" s="6">
        <v>22.4</v>
      </c>
      <c r="K1187" s="6">
        <v>16.7</v>
      </c>
      <c r="L1187" s="6">
        <v>0</v>
      </c>
      <c r="M1187" s="10">
        <v>99687.64</v>
      </c>
      <c r="N1187" s="8">
        <v>81.406771699999993</v>
      </c>
      <c r="O1187" s="8">
        <f t="shared" si="94"/>
        <v>8115248.9507917874</v>
      </c>
    </row>
    <row r="1188" spans="2:15" x14ac:dyDescent="0.3">
      <c r="B1188" s="30">
        <v>43191</v>
      </c>
      <c r="C1188" s="6" t="str">
        <f t="shared" si="90"/>
        <v>Sunday</v>
      </c>
      <c r="D1188" s="6" t="str">
        <f t="shared" si="91"/>
        <v>April</v>
      </c>
      <c r="E1188" s="6" t="str">
        <f t="shared" si="92"/>
        <v>2018</v>
      </c>
      <c r="F1188" s="6">
        <f t="shared" si="93"/>
        <v>14</v>
      </c>
      <c r="G1188" s="6" t="str">
        <f>VLOOKUP(B:B, _holidays!A:C, 2, FALSE)</f>
        <v>N</v>
      </c>
      <c r="H1188" s="6" t="str">
        <f>VLOOKUP(B:B, _holidays!A:C, 3, FALSE)</f>
        <v>Y</v>
      </c>
      <c r="I1188" s="6">
        <v>13</v>
      </c>
      <c r="J1188" s="6">
        <v>27.7</v>
      </c>
      <c r="K1188" s="6">
        <v>11</v>
      </c>
      <c r="L1188" s="6">
        <v>0</v>
      </c>
      <c r="M1188" s="10">
        <v>98817.03</v>
      </c>
      <c r="N1188" s="8">
        <v>73.967841899999996</v>
      </c>
      <c r="O1188" s="8">
        <f t="shared" si="94"/>
        <v>7309282.4520675568</v>
      </c>
    </row>
    <row r="1189" spans="2:15" x14ac:dyDescent="0.3">
      <c r="B1189" s="30">
        <v>43192</v>
      </c>
      <c r="C1189" s="6" t="str">
        <f t="shared" si="90"/>
        <v>Monday</v>
      </c>
      <c r="D1189" s="6" t="str">
        <f t="shared" si="91"/>
        <v>April</v>
      </c>
      <c r="E1189" s="6" t="str">
        <f t="shared" si="92"/>
        <v>2018</v>
      </c>
      <c r="F1189" s="6">
        <f t="shared" si="93"/>
        <v>14</v>
      </c>
      <c r="G1189" s="6" t="str">
        <f>VLOOKUP(B:B, _holidays!A:C, 2, FALSE)</f>
        <v>N</v>
      </c>
      <c r="H1189" s="6" t="str">
        <f>VLOOKUP(B:B, _holidays!A:C, 3, FALSE)</f>
        <v>Y</v>
      </c>
      <c r="I1189" s="6">
        <v>14.9</v>
      </c>
      <c r="J1189" s="6">
        <v>20.9</v>
      </c>
      <c r="K1189" s="6">
        <v>14.4</v>
      </c>
      <c r="L1189" s="6">
        <v>0</v>
      </c>
      <c r="M1189" s="10">
        <v>98258.25</v>
      </c>
      <c r="N1189" s="8">
        <v>62.410101240000003</v>
      </c>
      <c r="O1189" s="8">
        <f t="shared" si="94"/>
        <v>6132307.3301652307</v>
      </c>
    </row>
    <row r="1190" spans="2:15" x14ac:dyDescent="0.3">
      <c r="B1190" s="30">
        <v>43193</v>
      </c>
      <c r="C1190" s="6" t="str">
        <f t="shared" si="90"/>
        <v>Tuesday</v>
      </c>
      <c r="D1190" s="6" t="str">
        <f t="shared" si="91"/>
        <v>April</v>
      </c>
      <c r="E1190" s="6" t="str">
        <f t="shared" si="92"/>
        <v>2018</v>
      </c>
      <c r="F1190" s="6">
        <f t="shared" si="93"/>
        <v>14</v>
      </c>
      <c r="G1190" s="6" t="str">
        <f>VLOOKUP(B:B, _holidays!A:C, 2, FALSE)</f>
        <v>N</v>
      </c>
      <c r="H1190" s="6" t="str">
        <f>VLOOKUP(B:B, _holidays!A:C, 3, FALSE)</f>
        <v>N</v>
      </c>
      <c r="I1190" s="6">
        <v>13.4</v>
      </c>
      <c r="J1190" s="6">
        <v>19.8</v>
      </c>
      <c r="K1190" s="6">
        <v>13.9</v>
      </c>
      <c r="L1190" s="6">
        <v>0</v>
      </c>
      <c r="M1190" s="10">
        <v>113381.53</v>
      </c>
      <c r="N1190" s="8">
        <v>80.110737060000005</v>
      </c>
      <c r="O1190" s="8">
        <f t="shared" si="94"/>
        <v>9083077.9372905027</v>
      </c>
    </row>
    <row r="1191" spans="2:15" x14ac:dyDescent="0.3">
      <c r="B1191" s="30">
        <v>43194</v>
      </c>
      <c r="C1191" s="6" t="str">
        <f t="shared" si="90"/>
        <v>Wednesday</v>
      </c>
      <c r="D1191" s="6" t="str">
        <f t="shared" si="91"/>
        <v>April</v>
      </c>
      <c r="E1191" s="6" t="str">
        <f t="shared" si="92"/>
        <v>2018</v>
      </c>
      <c r="F1191" s="6">
        <f t="shared" si="93"/>
        <v>14</v>
      </c>
      <c r="G1191" s="6" t="str">
        <f>VLOOKUP(B:B, _holidays!A:C, 2, FALSE)</f>
        <v>N</v>
      </c>
      <c r="H1191" s="6" t="str">
        <f>VLOOKUP(B:B, _holidays!A:C, 3, FALSE)</f>
        <v>N</v>
      </c>
      <c r="I1191" s="6">
        <v>13.3</v>
      </c>
      <c r="J1191" s="6">
        <v>20.6</v>
      </c>
      <c r="K1191" s="6">
        <v>16.600000000000001</v>
      </c>
      <c r="L1191" s="6">
        <v>0</v>
      </c>
      <c r="M1191" s="10">
        <v>115974.61</v>
      </c>
      <c r="N1191" s="8">
        <v>90.073740799999996</v>
      </c>
      <c r="O1191" s="8">
        <f t="shared" si="94"/>
        <v>10446266.960521087</v>
      </c>
    </row>
    <row r="1192" spans="2:15" x14ac:dyDescent="0.3">
      <c r="B1192" s="30">
        <v>43195</v>
      </c>
      <c r="C1192" s="6" t="str">
        <f t="shared" si="90"/>
        <v>Thursday</v>
      </c>
      <c r="D1192" s="6" t="str">
        <f t="shared" si="91"/>
        <v>April</v>
      </c>
      <c r="E1192" s="6" t="str">
        <f t="shared" si="92"/>
        <v>2018</v>
      </c>
      <c r="F1192" s="6">
        <f t="shared" si="93"/>
        <v>14</v>
      </c>
      <c r="G1192" s="6" t="str">
        <f>VLOOKUP(B:B, _holidays!A:C, 2, FALSE)</f>
        <v>N</v>
      </c>
      <c r="H1192" s="6" t="str">
        <f>VLOOKUP(B:B, _holidays!A:C, 3, FALSE)</f>
        <v>N</v>
      </c>
      <c r="I1192" s="6">
        <v>13.3</v>
      </c>
      <c r="J1192" s="6">
        <v>18.7</v>
      </c>
      <c r="K1192" s="6">
        <v>9</v>
      </c>
      <c r="L1192" s="6">
        <v>0</v>
      </c>
      <c r="M1192" s="10">
        <v>117551.69500000001</v>
      </c>
      <c r="N1192" s="8">
        <v>86.891929590000004</v>
      </c>
      <c r="O1192" s="8">
        <f t="shared" si="94"/>
        <v>10214293.605125155</v>
      </c>
    </row>
    <row r="1193" spans="2:15" x14ac:dyDescent="0.3">
      <c r="B1193" s="30">
        <v>43196</v>
      </c>
      <c r="C1193" s="6" t="str">
        <f t="shared" si="90"/>
        <v>Friday</v>
      </c>
      <c r="D1193" s="6" t="str">
        <f t="shared" si="91"/>
        <v>April</v>
      </c>
      <c r="E1193" s="6" t="str">
        <f t="shared" si="92"/>
        <v>2018</v>
      </c>
      <c r="F1193" s="6">
        <f t="shared" si="93"/>
        <v>14</v>
      </c>
      <c r="G1193" s="6" t="str">
        <f>VLOOKUP(B:B, _holidays!A:C, 2, FALSE)</f>
        <v>N</v>
      </c>
      <c r="H1193" s="6" t="str">
        <f>VLOOKUP(B:B, _holidays!A:C, 3, FALSE)</f>
        <v>N</v>
      </c>
      <c r="I1193" s="6">
        <v>13.8</v>
      </c>
      <c r="J1193" s="6">
        <v>21.2</v>
      </c>
      <c r="K1193" s="6">
        <v>14.8</v>
      </c>
      <c r="L1193" s="6">
        <v>0</v>
      </c>
      <c r="M1193" s="10">
        <v>115979.07</v>
      </c>
      <c r="N1193" s="8">
        <v>85.687904610000004</v>
      </c>
      <c r="O1193" s="8">
        <f t="shared" si="94"/>
        <v>9938003.4869165141</v>
      </c>
    </row>
    <row r="1194" spans="2:15" x14ac:dyDescent="0.3">
      <c r="B1194" s="30">
        <v>43197</v>
      </c>
      <c r="C1194" s="6" t="str">
        <f t="shared" si="90"/>
        <v>Saturday</v>
      </c>
      <c r="D1194" s="6" t="str">
        <f t="shared" si="91"/>
        <v>April</v>
      </c>
      <c r="E1194" s="6" t="str">
        <f t="shared" si="92"/>
        <v>2018</v>
      </c>
      <c r="F1194" s="6">
        <f t="shared" si="93"/>
        <v>14</v>
      </c>
      <c r="G1194" s="6" t="str">
        <f>VLOOKUP(B:B, _holidays!A:C, 2, FALSE)</f>
        <v>N</v>
      </c>
      <c r="H1194" s="6" t="str">
        <f>VLOOKUP(B:B, _holidays!A:C, 3, FALSE)</f>
        <v>N</v>
      </c>
      <c r="I1194" s="6">
        <v>9.8000000000000007</v>
      </c>
      <c r="J1194" s="6">
        <v>21.6</v>
      </c>
      <c r="K1194" s="6">
        <v>16</v>
      </c>
      <c r="L1194" s="6">
        <v>0</v>
      </c>
      <c r="M1194" s="10">
        <v>105938.47500000001</v>
      </c>
      <c r="N1194" s="8">
        <v>84.8974312</v>
      </c>
      <c r="O1194" s="8">
        <f t="shared" si="94"/>
        <v>8993904.3927454203</v>
      </c>
    </row>
    <row r="1195" spans="2:15" x14ac:dyDescent="0.3">
      <c r="B1195" s="30">
        <v>43198</v>
      </c>
      <c r="C1195" s="6" t="str">
        <f t="shared" si="90"/>
        <v>Sunday</v>
      </c>
      <c r="D1195" s="6" t="str">
        <f t="shared" si="91"/>
        <v>April</v>
      </c>
      <c r="E1195" s="6" t="str">
        <f t="shared" si="92"/>
        <v>2018</v>
      </c>
      <c r="F1195" s="6">
        <f t="shared" si="93"/>
        <v>15</v>
      </c>
      <c r="G1195" s="6" t="str">
        <f>VLOOKUP(B:B, _holidays!A:C, 2, FALSE)</f>
        <v>N</v>
      </c>
      <c r="H1195" s="6" t="str">
        <f>VLOOKUP(B:B, _holidays!A:C, 3, FALSE)</f>
        <v>N</v>
      </c>
      <c r="I1195" s="6">
        <v>11.8</v>
      </c>
      <c r="J1195" s="6">
        <v>29.9</v>
      </c>
      <c r="K1195" s="6">
        <v>14.7</v>
      </c>
      <c r="L1195" s="6">
        <v>0</v>
      </c>
      <c r="M1195" s="10">
        <v>100571.16499999999</v>
      </c>
      <c r="N1195" s="8">
        <v>58.238721519999999</v>
      </c>
      <c r="O1195" s="8">
        <f t="shared" si="94"/>
        <v>5857136.07137697</v>
      </c>
    </row>
    <row r="1196" spans="2:15" x14ac:dyDescent="0.3">
      <c r="B1196" s="30">
        <v>43199</v>
      </c>
      <c r="C1196" s="6" t="str">
        <f t="shared" si="90"/>
        <v>Monday</v>
      </c>
      <c r="D1196" s="6" t="str">
        <f t="shared" si="91"/>
        <v>April</v>
      </c>
      <c r="E1196" s="6" t="str">
        <f t="shared" si="92"/>
        <v>2018</v>
      </c>
      <c r="F1196" s="6">
        <f t="shared" si="93"/>
        <v>15</v>
      </c>
      <c r="G1196" s="6" t="str">
        <f>VLOOKUP(B:B, _holidays!A:C, 2, FALSE)</f>
        <v>N</v>
      </c>
      <c r="H1196" s="6" t="str">
        <f>VLOOKUP(B:B, _holidays!A:C, 3, FALSE)</f>
        <v>N</v>
      </c>
      <c r="I1196" s="6">
        <v>15.9</v>
      </c>
      <c r="J1196" s="6">
        <v>25.7</v>
      </c>
      <c r="K1196" s="6">
        <v>13.6</v>
      </c>
      <c r="L1196" s="6">
        <v>0</v>
      </c>
      <c r="M1196" s="10">
        <v>118702.925</v>
      </c>
      <c r="N1196" s="8">
        <v>91.693644509999999</v>
      </c>
      <c r="O1196" s="8">
        <f t="shared" si="94"/>
        <v>10884303.807247192</v>
      </c>
    </row>
    <row r="1197" spans="2:15" x14ac:dyDescent="0.3">
      <c r="B1197" s="30">
        <v>43200</v>
      </c>
      <c r="C1197" s="6" t="str">
        <f t="shared" si="90"/>
        <v>Tuesday</v>
      </c>
      <c r="D1197" s="6" t="str">
        <f t="shared" si="91"/>
        <v>April</v>
      </c>
      <c r="E1197" s="6" t="str">
        <f t="shared" si="92"/>
        <v>2018</v>
      </c>
      <c r="F1197" s="6">
        <f t="shared" si="93"/>
        <v>15</v>
      </c>
      <c r="G1197" s="6" t="str">
        <f>VLOOKUP(B:B, _holidays!A:C, 2, FALSE)</f>
        <v>N</v>
      </c>
      <c r="H1197" s="6" t="str">
        <f>VLOOKUP(B:B, _holidays!A:C, 3, FALSE)</f>
        <v>N</v>
      </c>
      <c r="I1197" s="6">
        <v>14.8</v>
      </c>
      <c r="J1197" s="6">
        <v>28.8</v>
      </c>
      <c r="K1197" s="6">
        <v>5.9</v>
      </c>
      <c r="L1197" s="6">
        <v>0</v>
      </c>
      <c r="M1197" s="10">
        <v>122423.01</v>
      </c>
      <c r="N1197" s="8">
        <v>76.333648019999998</v>
      </c>
      <c r="O1197" s="8">
        <f t="shared" si="94"/>
        <v>9344994.9548889399</v>
      </c>
    </row>
    <row r="1198" spans="2:15" x14ac:dyDescent="0.3">
      <c r="B1198" s="30">
        <v>43201</v>
      </c>
      <c r="C1198" s="6" t="str">
        <f t="shared" si="90"/>
        <v>Wednesday</v>
      </c>
      <c r="D1198" s="6" t="str">
        <f t="shared" si="91"/>
        <v>April</v>
      </c>
      <c r="E1198" s="6" t="str">
        <f t="shared" si="92"/>
        <v>2018</v>
      </c>
      <c r="F1198" s="6">
        <f t="shared" si="93"/>
        <v>15</v>
      </c>
      <c r="G1198" s="6" t="str">
        <f>VLOOKUP(B:B, _holidays!A:C, 2, FALSE)</f>
        <v>N</v>
      </c>
      <c r="H1198" s="6" t="str">
        <f>VLOOKUP(B:B, _holidays!A:C, 3, FALSE)</f>
        <v>N</v>
      </c>
      <c r="I1198" s="6">
        <v>18.100000000000001</v>
      </c>
      <c r="J1198" s="6">
        <v>27.3</v>
      </c>
      <c r="K1198" s="6">
        <v>10.9</v>
      </c>
      <c r="L1198" s="6">
        <v>0</v>
      </c>
      <c r="M1198" s="10">
        <v>121944.995</v>
      </c>
      <c r="N1198" s="8">
        <v>75.040945059999999</v>
      </c>
      <c r="O1198" s="8">
        <f t="shared" si="94"/>
        <v>9150867.6701369733</v>
      </c>
    </row>
    <row r="1199" spans="2:15" x14ac:dyDescent="0.3">
      <c r="B1199" s="30">
        <v>43202</v>
      </c>
      <c r="C1199" s="6" t="str">
        <f t="shared" si="90"/>
        <v>Thursday</v>
      </c>
      <c r="D1199" s="6" t="str">
        <f t="shared" si="91"/>
        <v>April</v>
      </c>
      <c r="E1199" s="6" t="str">
        <f t="shared" si="92"/>
        <v>2018</v>
      </c>
      <c r="F1199" s="6">
        <f t="shared" si="93"/>
        <v>15</v>
      </c>
      <c r="G1199" s="6" t="str">
        <f>VLOOKUP(B:B, _holidays!A:C, 2, FALSE)</f>
        <v>N</v>
      </c>
      <c r="H1199" s="6" t="str">
        <f>VLOOKUP(B:B, _holidays!A:C, 3, FALSE)</f>
        <v>N</v>
      </c>
      <c r="I1199" s="6">
        <v>15.9</v>
      </c>
      <c r="J1199" s="6">
        <v>26.5</v>
      </c>
      <c r="K1199" s="6">
        <v>7.4</v>
      </c>
      <c r="L1199" s="6">
        <v>0</v>
      </c>
      <c r="M1199" s="10">
        <v>119876.63</v>
      </c>
      <c r="N1199" s="8">
        <v>77.714523709999995</v>
      </c>
      <c r="O1199" s="8">
        <f t="shared" si="94"/>
        <v>9316155.2044098973</v>
      </c>
    </row>
    <row r="1200" spans="2:15" x14ac:dyDescent="0.3">
      <c r="B1200" s="30">
        <v>43203</v>
      </c>
      <c r="C1200" s="6" t="str">
        <f t="shared" si="90"/>
        <v>Friday</v>
      </c>
      <c r="D1200" s="6" t="str">
        <f t="shared" si="91"/>
        <v>April</v>
      </c>
      <c r="E1200" s="6" t="str">
        <f t="shared" si="92"/>
        <v>2018</v>
      </c>
      <c r="F1200" s="6">
        <f t="shared" si="93"/>
        <v>15</v>
      </c>
      <c r="G1200" s="6" t="str">
        <f>VLOOKUP(B:B, _holidays!A:C, 2, FALSE)</f>
        <v>N</v>
      </c>
      <c r="H1200" s="6" t="str">
        <f>VLOOKUP(B:B, _holidays!A:C, 3, FALSE)</f>
        <v>N</v>
      </c>
      <c r="I1200" s="6">
        <v>11.9</v>
      </c>
      <c r="J1200" s="6">
        <v>25.9</v>
      </c>
      <c r="K1200" s="6">
        <v>14.4</v>
      </c>
      <c r="L1200" s="6">
        <v>0</v>
      </c>
      <c r="M1200" s="10">
        <v>113609.76</v>
      </c>
      <c r="N1200" s="8">
        <v>69.763201089999995</v>
      </c>
      <c r="O1200" s="8">
        <f t="shared" si="94"/>
        <v>7925780.5326666376</v>
      </c>
    </row>
    <row r="1201" spans="2:15" x14ac:dyDescent="0.3">
      <c r="B1201" s="30">
        <v>43204</v>
      </c>
      <c r="C1201" s="6" t="str">
        <f t="shared" si="90"/>
        <v>Saturday</v>
      </c>
      <c r="D1201" s="6" t="str">
        <f t="shared" si="91"/>
        <v>April</v>
      </c>
      <c r="E1201" s="6" t="str">
        <f t="shared" si="92"/>
        <v>2018</v>
      </c>
      <c r="F1201" s="6">
        <f t="shared" si="93"/>
        <v>15</v>
      </c>
      <c r="G1201" s="6" t="str">
        <f>VLOOKUP(B:B, _holidays!A:C, 2, FALSE)</f>
        <v>N</v>
      </c>
      <c r="H1201" s="6" t="str">
        <f>VLOOKUP(B:B, _holidays!A:C, 3, FALSE)</f>
        <v>N</v>
      </c>
      <c r="I1201" s="6">
        <v>13.5</v>
      </c>
      <c r="J1201" s="6">
        <v>16.100000000000001</v>
      </c>
      <c r="K1201" s="6">
        <v>3.1</v>
      </c>
      <c r="L1201" s="6">
        <v>0</v>
      </c>
      <c r="M1201" s="10">
        <v>105135.30499999999</v>
      </c>
      <c r="N1201" s="8">
        <v>37.741398410000002</v>
      </c>
      <c r="O1201" s="8">
        <f t="shared" si="94"/>
        <v>3967953.4329618649</v>
      </c>
    </row>
    <row r="1202" spans="2:15" x14ac:dyDescent="0.3">
      <c r="B1202" s="30">
        <v>43205</v>
      </c>
      <c r="C1202" s="6" t="str">
        <f t="shared" si="90"/>
        <v>Sunday</v>
      </c>
      <c r="D1202" s="6" t="str">
        <f t="shared" si="91"/>
        <v>April</v>
      </c>
      <c r="E1202" s="6" t="str">
        <f t="shared" si="92"/>
        <v>2018</v>
      </c>
      <c r="F1202" s="6">
        <f t="shared" si="93"/>
        <v>16</v>
      </c>
      <c r="G1202" s="6" t="str">
        <f>VLOOKUP(B:B, _holidays!A:C, 2, FALSE)</f>
        <v>N</v>
      </c>
      <c r="H1202" s="6" t="str">
        <f>VLOOKUP(B:B, _holidays!A:C, 3, FALSE)</f>
        <v>N</v>
      </c>
      <c r="I1202" s="6">
        <v>9.6999999999999993</v>
      </c>
      <c r="J1202" s="6">
        <v>19.100000000000001</v>
      </c>
      <c r="K1202" s="6">
        <v>4.9000000000000004</v>
      </c>
      <c r="L1202" s="6">
        <v>12.2</v>
      </c>
      <c r="M1202" s="10">
        <v>104123.39</v>
      </c>
      <c r="N1202" s="8">
        <v>31.682325389999999</v>
      </c>
      <c r="O1202" s="8">
        <f t="shared" si="94"/>
        <v>3298871.122689872</v>
      </c>
    </row>
    <row r="1203" spans="2:15" x14ac:dyDescent="0.3">
      <c r="B1203" s="30">
        <v>43206</v>
      </c>
      <c r="C1203" s="6" t="str">
        <f t="shared" si="90"/>
        <v>Monday</v>
      </c>
      <c r="D1203" s="6" t="str">
        <f t="shared" si="91"/>
        <v>April</v>
      </c>
      <c r="E1203" s="6" t="str">
        <f t="shared" si="92"/>
        <v>2018</v>
      </c>
      <c r="F1203" s="6">
        <f t="shared" si="93"/>
        <v>16</v>
      </c>
      <c r="G1203" s="6" t="str">
        <f>VLOOKUP(B:B, _holidays!A:C, 2, FALSE)</f>
        <v>N</v>
      </c>
      <c r="H1203" s="6" t="str">
        <f>VLOOKUP(B:B, _holidays!A:C, 3, FALSE)</f>
        <v>N</v>
      </c>
      <c r="I1203" s="6">
        <v>13.1</v>
      </c>
      <c r="J1203" s="6">
        <v>21</v>
      </c>
      <c r="K1203" s="6">
        <v>7.1</v>
      </c>
      <c r="L1203" s="6">
        <v>3</v>
      </c>
      <c r="M1203" s="10">
        <v>115694.64</v>
      </c>
      <c r="N1203" s="8">
        <v>69.360932570000003</v>
      </c>
      <c r="O1203" s="8">
        <f t="shared" si="94"/>
        <v>8024688.1237504249</v>
      </c>
    </row>
    <row r="1204" spans="2:15" x14ac:dyDescent="0.3">
      <c r="B1204" s="30">
        <v>43207</v>
      </c>
      <c r="C1204" s="6" t="str">
        <f t="shared" si="90"/>
        <v>Tuesday</v>
      </c>
      <c r="D1204" s="6" t="str">
        <f t="shared" si="91"/>
        <v>April</v>
      </c>
      <c r="E1204" s="6" t="str">
        <f t="shared" si="92"/>
        <v>2018</v>
      </c>
      <c r="F1204" s="6">
        <f t="shared" si="93"/>
        <v>16</v>
      </c>
      <c r="G1204" s="6" t="str">
        <f>VLOOKUP(B:B, _holidays!A:C, 2, FALSE)</f>
        <v>Y</v>
      </c>
      <c r="H1204" s="6" t="str">
        <f>VLOOKUP(B:B, _holidays!A:C, 3, FALSE)</f>
        <v>N</v>
      </c>
      <c r="I1204" s="6">
        <v>13.2</v>
      </c>
      <c r="J1204" s="6">
        <v>16.600000000000001</v>
      </c>
      <c r="K1204" s="6">
        <v>8.9</v>
      </c>
      <c r="L1204" s="6">
        <v>0.6</v>
      </c>
      <c r="M1204" s="10">
        <v>121092.855</v>
      </c>
      <c r="N1204" s="8">
        <v>86.534392859999997</v>
      </c>
      <c r="O1204" s="8">
        <f t="shared" si="94"/>
        <v>10478696.687109014</v>
      </c>
    </row>
    <row r="1205" spans="2:15" x14ac:dyDescent="0.3">
      <c r="B1205" s="30">
        <v>43208</v>
      </c>
      <c r="C1205" s="6" t="str">
        <f t="shared" si="90"/>
        <v>Wednesday</v>
      </c>
      <c r="D1205" s="6" t="str">
        <f t="shared" si="91"/>
        <v>April</v>
      </c>
      <c r="E1205" s="6" t="str">
        <f t="shared" si="92"/>
        <v>2018</v>
      </c>
      <c r="F1205" s="6">
        <f t="shared" si="93"/>
        <v>16</v>
      </c>
      <c r="G1205" s="6" t="str">
        <f>VLOOKUP(B:B, _holidays!A:C, 2, FALSE)</f>
        <v>Y</v>
      </c>
      <c r="H1205" s="6" t="str">
        <f>VLOOKUP(B:B, _holidays!A:C, 3, FALSE)</f>
        <v>N</v>
      </c>
      <c r="I1205" s="6">
        <v>6.2</v>
      </c>
      <c r="J1205" s="6">
        <v>19.399999999999999</v>
      </c>
      <c r="K1205" s="6">
        <v>14.2</v>
      </c>
      <c r="L1205" s="6">
        <v>0</v>
      </c>
      <c r="M1205" s="10">
        <v>120784.875</v>
      </c>
      <c r="N1205" s="8">
        <v>82.879097999999999</v>
      </c>
      <c r="O1205" s="8">
        <f t="shared" si="94"/>
        <v>10010541.49204275</v>
      </c>
    </row>
    <row r="1206" spans="2:15" x14ac:dyDescent="0.3">
      <c r="B1206" s="30">
        <v>43209</v>
      </c>
      <c r="C1206" s="6" t="str">
        <f t="shared" si="90"/>
        <v>Thursday</v>
      </c>
      <c r="D1206" s="6" t="str">
        <f t="shared" si="91"/>
        <v>April</v>
      </c>
      <c r="E1206" s="6" t="str">
        <f t="shared" si="92"/>
        <v>2018</v>
      </c>
      <c r="F1206" s="6">
        <f t="shared" si="93"/>
        <v>16</v>
      </c>
      <c r="G1206" s="6" t="str">
        <f>VLOOKUP(B:B, _holidays!A:C, 2, FALSE)</f>
        <v>Y</v>
      </c>
      <c r="H1206" s="6" t="str">
        <f>VLOOKUP(B:B, _holidays!A:C, 3, FALSE)</f>
        <v>N</v>
      </c>
      <c r="I1206" s="6">
        <v>11</v>
      </c>
      <c r="J1206" s="6">
        <v>22.3</v>
      </c>
      <c r="K1206" s="6">
        <v>13</v>
      </c>
      <c r="L1206" s="6">
        <v>0</v>
      </c>
      <c r="M1206" s="10">
        <v>120448.935</v>
      </c>
      <c r="N1206" s="8">
        <v>93.533142819999995</v>
      </c>
      <c r="O1206" s="8">
        <f t="shared" si="94"/>
        <v>11265967.439871896</v>
      </c>
    </row>
    <row r="1207" spans="2:15" x14ac:dyDescent="0.3">
      <c r="B1207" s="30">
        <v>43210</v>
      </c>
      <c r="C1207" s="6" t="str">
        <f t="shared" si="90"/>
        <v>Friday</v>
      </c>
      <c r="D1207" s="6" t="str">
        <f t="shared" si="91"/>
        <v>April</v>
      </c>
      <c r="E1207" s="6" t="str">
        <f t="shared" si="92"/>
        <v>2018</v>
      </c>
      <c r="F1207" s="6">
        <f t="shared" si="93"/>
        <v>16</v>
      </c>
      <c r="G1207" s="6" t="str">
        <f>VLOOKUP(B:B, _holidays!A:C, 2, FALSE)</f>
        <v>Y</v>
      </c>
      <c r="H1207" s="6" t="str">
        <f>VLOOKUP(B:B, _holidays!A:C, 3, FALSE)</f>
        <v>N</v>
      </c>
      <c r="I1207" s="6">
        <v>8.9</v>
      </c>
      <c r="J1207" s="6">
        <v>20.2</v>
      </c>
      <c r="K1207" s="6">
        <v>13.7</v>
      </c>
      <c r="L1207" s="6">
        <v>0</v>
      </c>
      <c r="M1207" s="10">
        <v>118324.09</v>
      </c>
      <c r="N1207" s="8">
        <v>95.73201718</v>
      </c>
      <c r="O1207" s="8">
        <f t="shared" si="94"/>
        <v>11327403.816687865</v>
      </c>
    </row>
    <row r="1208" spans="2:15" x14ac:dyDescent="0.3">
      <c r="B1208" s="30">
        <v>43211</v>
      </c>
      <c r="C1208" s="6" t="str">
        <f t="shared" si="90"/>
        <v>Saturday</v>
      </c>
      <c r="D1208" s="6" t="str">
        <f t="shared" si="91"/>
        <v>April</v>
      </c>
      <c r="E1208" s="6" t="str">
        <f t="shared" si="92"/>
        <v>2018</v>
      </c>
      <c r="F1208" s="6">
        <f t="shared" si="93"/>
        <v>16</v>
      </c>
      <c r="G1208" s="6" t="str">
        <f>VLOOKUP(B:B, _holidays!A:C, 2, FALSE)</f>
        <v>Y</v>
      </c>
      <c r="H1208" s="6" t="str">
        <f>VLOOKUP(B:B, _holidays!A:C, 3, FALSE)</f>
        <v>N</v>
      </c>
      <c r="I1208" s="6">
        <v>11.9</v>
      </c>
      <c r="J1208" s="6">
        <v>22.8</v>
      </c>
      <c r="K1208" s="6">
        <v>11.3</v>
      </c>
      <c r="L1208" s="6">
        <v>0</v>
      </c>
      <c r="M1208" s="10">
        <v>107479.26</v>
      </c>
      <c r="N1208" s="8">
        <v>74.439689259999994</v>
      </c>
      <c r="O1208" s="8">
        <f t="shared" si="94"/>
        <v>8000722.7162947468</v>
      </c>
    </row>
    <row r="1209" spans="2:15" x14ac:dyDescent="0.3">
      <c r="B1209" s="30">
        <v>43212</v>
      </c>
      <c r="C1209" s="6" t="str">
        <f t="shared" si="90"/>
        <v>Sunday</v>
      </c>
      <c r="D1209" s="6" t="str">
        <f t="shared" si="91"/>
        <v>April</v>
      </c>
      <c r="E1209" s="6" t="str">
        <f t="shared" si="92"/>
        <v>2018</v>
      </c>
      <c r="F1209" s="6">
        <f t="shared" si="93"/>
        <v>17</v>
      </c>
      <c r="G1209" s="6" t="str">
        <f>VLOOKUP(B:B, _holidays!A:C, 2, FALSE)</f>
        <v>Y</v>
      </c>
      <c r="H1209" s="6" t="str">
        <f>VLOOKUP(B:B, _holidays!A:C, 3, FALSE)</f>
        <v>N</v>
      </c>
      <c r="I1209" s="6">
        <v>11.2</v>
      </c>
      <c r="J1209" s="6">
        <v>20.399999999999999</v>
      </c>
      <c r="K1209" s="6">
        <v>12.6</v>
      </c>
      <c r="L1209" s="6">
        <v>0</v>
      </c>
      <c r="M1209" s="10">
        <v>103662.05</v>
      </c>
      <c r="N1209" s="8">
        <v>76.318245149999996</v>
      </c>
      <c r="O1209" s="8">
        <f t="shared" si="94"/>
        <v>7911305.7446515569</v>
      </c>
    </row>
    <row r="1210" spans="2:15" x14ac:dyDescent="0.3">
      <c r="B1210" s="30">
        <v>43213</v>
      </c>
      <c r="C1210" s="6" t="str">
        <f t="shared" si="90"/>
        <v>Monday</v>
      </c>
      <c r="D1210" s="6" t="str">
        <f t="shared" si="91"/>
        <v>April</v>
      </c>
      <c r="E1210" s="6" t="str">
        <f t="shared" si="92"/>
        <v>2018</v>
      </c>
      <c r="F1210" s="6">
        <f t="shared" si="93"/>
        <v>17</v>
      </c>
      <c r="G1210" s="6" t="str">
        <f>VLOOKUP(B:B, _holidays!A:C, 2, FALSE)</f>
        <v>Y</v>
      </c>
      <c r="H1210" s="6" t="str">
        <f>VLOOKUP(B:B, _holidays!A:C, 3, FALSE)</f>
        <v>N</v>
      </c>
      <c r="I1210" s="6">
        <v>11.9</v>
      </c>
      <c r="J1210" s="6">
        <v>26.9</v>
      </c>
      <c r="K1210" s="6">
        <v>13</v>
      </c>
      <c r="L1210" s="6">
        <v>0</v>
      </c>
      <c r="M1210" s="10">
        <v>117799.97</v>
      </c>
      <c r="N1210" s="8">
        <v>72.740947320000004</v>
      </c>
      <c r="O1210" s="8">
        <f t="shared" si="94"/>
        <v>8568881.412067581</v>
      </c>
    </row>
    <row r="1211" spans="2:15" x14ac:dyDescent="0.3">
      <c r="B1211" s="30">
        <v>43214</v>
      </c>
      <c r="C1211" s="6" t="str">
        <f t="shared" si="90"/>
        <v>Tuesday</v>
      </c>
      <c r="D1211" s="6" t="str">
        <f t="shared" si="91"/>
        <v>April</v>
      </c>
      <c r="E1211" s="6" t="str">
        <f t="shared" si="92"/>
        <v>2018</v>
      </c>
      <c r="F1211" s="6">
        <f t="shared" si="93"/>
        <v>17</v>
      </c>
      <c r="G1211" s="6" t="str">
        <f>VLOOKUP(B:B, _holidays!A:C, 2, FALSE)</f>
        <v>Y</v>
      </c>
      <c r="H1211" s="6" t="str">
        <f>VLOOKUP(B:B, _holidays!A:C, 3, FALSE)</f>
        <v>N</v>
      </c>
      <c r="I1211" s="6">
        <v>13.7</v>
      </c>
      <c r="J1211" s="6">
        <v>24.6</v>
      </c>
      <c r="K1211" s="6">
        <v>5.2</v>
      </c>
      <c r="L1211" s="6">
        <v>0</v>
      </c>
      <c r="M1211" s="10">
        <v>117642.645</v>
      </c>
      <c r="N1211" s="8">
        <v>88.090941540000003</v>
      </c>
      <c r="O1211" s="8">
        <f t="shared" si="94"/>
        <v>10363251.363305975</v>
      </c>
    </row>
    <row r="1212" spans="2:15" x14ac:dyDescent="0.3">
      <c r="B1212" s="30">
        <v>43215</v>
      </c>
      <c r="C1212" s="6" t="str">
        <f t="shared" si="90"/>
        <v>Wednesday</v>
      </c>
      <c r="D1212" s="6" t="str">
        <f t="shared" si="91"/>
        <v>April</v>
      </c>
      <c r="E1212" s="6" t="str">
        <f t="shared" si="92"/>
        <v>2018</v>
      </c>
      <c r="F1212" s="6">
        <f t="shared" si="93"/>
        <v>17</v>
      </c>
      <c r="G1212" s="6" t="str">
        <f>VLOOKUP(B:B, _holidays!A:C, 2, FALSE)</f>
        <v>Y</v>
      </c>
      <c r="H1212" s="6" t="str">
        <f>VLOOKUP(B:B, _holidays!A:C, 3, FALSE)</f>
        <v>Y</v>
      </c>
      <c r="I1212" s="6">
        <v>15.7</v>
      </c>
      <c r="J1212" s="6">
        <v>20.100000000000001</v>
      </c>
      <c r="K1212" s="6">
        <v>7.7</v>
      </c>
      <c r="L1212" s="6">
        <v>0.6</v>
      </c>
      <c r="M1212" s="10">
        <v>106654.955</v>
      </c>
      <c r="N1212" s="8">
        <v>77.461866439999994</v>
      </c>
      <c r="O1212" s="8">
        <f t="shared" si="94"/>
        <v>8261691.8793742098</v>
      </c>
    </row>
    <row r="1213" spans="2:15" x14ac:dyDescent="0.3">
      <c r="B1213" s="30">
        <v>43216</v>
      </c>
      <c r="C1213" s="6" t="str">
        <f t="shared" si="90"/>
        <v>Thursday</v>
      </c>
      <c r="D1213" s="6" t="str">
        <f t="shared" si="91"/>
        <v>April</v>
      </c>
      <c r="E1213" s="6" t="str">
        <f t="shared" si="92"/>
        <v>2018</v>
      </c>
      <c r="F1213" s="6">
        <f t="shared" si="93"/>
        <v>17</v>
      </c>
      <c r="G1213" s="6" t="str">
        <f>VLOOKUP(B:B, _holidays!A:C, 2, FALSE)</f>
        <v>Y</v>
      </c>
      <c r="H1213" s="6" t="str">
        <f>VLOOKUP(B:B, _holidays!A:C, 3, FALSE)</f>
        <v>N</v>
      </c>
      <c r="I1213" s="6">
        <v>11.9</v>
      </c>
      <c r="J1213" s="6">
        <v>17.5</v>
      </c>
      <c r="K1213" s="6">
        <v>7.9</v>
      </c>
      <c r="L1213" s="6">
        <v>0</v>
      </c>
      <c r="M1213" s="10">
        <v>117617.51</v>
      </c>
      <c r="N1213" s="8">
        <v>82.433491849999996</v>
      </c>
      <c r="O1213" s="8">
        <f t="shared" si="94"/>
        <v>9695622.0520022921</v>
      </c>
    </row>
    <row r="1214" spans="2:15" x14ac:dyDescent="0.3">
      <c r="B1214" s="30">
        <v>43217</v>
      </c>
      <c r="C1214" s="6" t="str">
        <f t="shared" si="90"/>
        <v>Friday</v>
      </c>
      <c r="D1214" s="6" t="str">
        <f t="shared" si="91"/>
        <v>April</v>
      </c>
      <c r="E1214" s="6" t="str">
        <f t="shared" si="92"/>
        <v>2018</v>
      </c>
      <c r="F1214" s="6">
        <f t="shared" si="93"/>
        <v>17</v>
      </c>
      <c r="G1214" s="6" t="str">
        <f>VLOOKUP(B:B, _holidays!A:C, 2, FALSE)</f>
        <v>Y</v>
      </c>
      <c r="H1214" s="6" t="str">
        <f>VLOOKUP(B:B, _holidays!A:C, 3, FALSE)</f>
        <v>N</v>
      </c>
      <c r="I1214" s="6">
        <v>11.6</v>
      </c>
      <c r="J1214" s="6">
        <v>17.8</v>
      </c>
      <c r="K1214" s="6">
        <v>8.8000000000000007</v>
      </c>
      <c r="L1214" s="6">
        <v>0</v>
      </c>
      <c r="M1214" s="10">
        <v>119079.465</v>
      </c>
      <c r="N1214" s="8">
        <v>78.214854180000003</v>
      </c>
      <c r="O1214" s="8">
        <f t="shared" si="94"/>
        <v>9313782.9908074141</v>
      </c>
    </row>
    <row r="1215" spans="2:15" x14ac:dyDescent="0.3">
      <c r="B1215" s="30">
        <v>43218</v>
      </c>
      <c r="C1215" s="6" t="str">
        <f t="shared" si="90"/>
        <v>Saturday</v>
      </c>
      <c r="D1215" s="6" t="str">
        <f t="shared" si="91"/>
        <v>April</v>
      </c>
      <c r="E1215" s="6" t="str">
        <f t="shared" si="92"/>
        <v>2018</v>
      </c>
      <c r="F1215" s="6">
        <f t="shared" si="93"/>
        <v>17</v>
      </c>
      <c r="G1215" s="6" t="str">
        <f>VLOOKUP(B:B, _holidays!A:C, 2, FALSE)</f>
        <v>Y</v>
      </c>
      <c r="H1215" s="6" t="str">
        <f>VLOOKUP(B:B, _holidays!A:C, 3, FALSE)</f>
        <v>N</v>
      </c>
      <c r="I1215" s="6">
        <v>7.7</v>
      </c>
      <c r="J1215" s="6">
        <v>18.3</v>
      </c>
      <c r="K1215" s="6">
        <v>11.7</v>
      </c>
      <c r="L1215" s="6">
        <v>0</v>
      </c>
      <c r="M1215" s="10">
        <v>108613.38</v>
      </c>
      <c r="N1215" s="8">
        <v>70.000391410000006</v>
      </c>
      <c r="O1215" s="8">
        <f t="shared" si="94"/>
        <v>7602979.1123630665</v>
      </c>
    </row>
    <row r="1216" spans="2:15" x14ac:dyDescent="0.3">
      <c r="B1216" s="30">
        <v>43219</v>
      </c>
      <c r="C1216" s="6" t="str">
        <f t="shared" si="90"/>
        <v>Sunday</v>
      </c>
      <c r="D1216" s="6" t="str">
        <f t="shared" si="91"/>
        <v>April</v>
      </c>
      <c r="E1216" s="6" t="str">
        <f t="shared" si="92"/>
        <v>2018</v>
      </c>
      <c r="F1216" s="6">
        <f t="shared" si="93"/>
        <v>18</v>
      </c>
      <c r="G1216" s="6" t="str">
        <f>VLOOKUP(B:B, _holidays!A:C, 2, FALSE)</f>
        <v>Y</v>
      </c>
      <c r="H1216" s="6" t="str">
        <f>VLOOKUP(B:B, _holidays!A:C, 3, FALSE)</f>
        <v>N</v>
      </c>
      <c r="I1216" s="6">
        <v>10.5</v>
      </c>
      <c r="J1216" s="6">
        <v>18</v>
      </c>
      <c r="K1216" s="6">
        <v>9.6</v>
      </c>
      <c r="L1216" s="6">
        <v>0</v>
      </c>
      <c r="M1216" s="10">
        <v>105277.715</v>
      </c>
      <c r="N1216" s="8">
        <v>64.158974720000003</v>
      </c>
      <c r="O1216" s="8">
        <f t="shared" si="94"/>
        <v>6754510.2552643651</v>
      </c>
    </row>
    <row r="1217" spans="2:15" x14ac:dyDescent="0.3">
      <c r="B1217" s="30">
        <v>43220</v>
      </c>
      <c r="C1217" s="6" t="str">
        <f t="shared" si="90"/>
        <v>Monday</v>
      </c>
      <c r="D1217" s="6" t="str">
        <f t="shared" si="91"/>
        <v>April</v>
      </c>
      <c r="E1217" s="6" t="str">
        <f t="shared" si="92"/>
        <v>2018</v>
      </c>
      <c r="F1217" s="6">
        <f t="shared" si="93"/>
        <v>18</v>
      </c>
      <c r="G1217" s="6" t="str">
        <f>VLOOKUP(B:B, _holidays!A:C, 2, FALSE)</f>
        <v>Y</v>
      </c>
      <c r="H1217" s="6" t="str">
        <f>VLOOKUP(B:B, _holidays!A:C, 3, FALSE)</f>
        <v>N</v>
      </c>
      <c r="I1217" s="6">
        <v>8.8000000000000007</v>
      </c>
      <c r="J1217" s="6">
        <v>19.600000000000001</v>
      </c>
      <c r="K1217" s="6">
        <v>12.3</v>
      </c>
      <c r="L1217" s="6">
        <v>0</v>
      </c>
      <c r="M1217" s="10">
        <v>121551.685</v>
      </c>
      <c r="N1217" s="8">
        <v>77.969150560000003</v>
      </c>
      <c r="O1217" s="8">
        <f t="shared" si="94"/>
        <v>9477281.6285866946</v>
      </c>
    </row>
    <row r="1218" spans="2:15" x14ac:dyDescent="0.3">
      <c r="B1218" s="30">
        <v>43221</v>
      </c>
      <c r="C1218" s="6" t="str">
        <f t="shared" ref="C1218:C1281" si="95">TEXT(B1218,"dddd")</f>
        <v>Tuesday</v>
      </c>
      <c r="D1218" s="6" t="str">
        <f t="shared" ref="D1218:D1281" si="96">TEXT(B1218,"mmmm")</f>
        <v>May</v>
      </c>
      <c r="E1218" s="6" t="str">
        <f t="shared" ref="E1218:E1281" si="97">TEXT(B1218,"yyyy")</f>
        <v>2018</v>
      </c>
      <c r="F1218" s="6">
        <f t="shared" ref="F1218:F1281" si="98">WEEKNUM(B1218,1)</f>
        <v>18</v>
      </c>
      <c r="G1218" s="6" t="str">
        <f>VLOOKUP(B:B, _holidays!A:C, 2, FALSE)</f>
        <v>Y</v>
      </c>
      <c r="H1218" s="6" t="str">
        <f>VLOOKUP(B:B, _holidays!A:C, 3, FALSE)</f>
        <v>N</v>
      </c>
      <c r="I1218" s="6">
        <v>7.2</v>
      </c>
      <c r="J1218" s="6">
        <v>23.4</v>
      </c>
      <c r="K1218" s="6">
        <v>12.3</v>
      </c>
      <c r="L1218" s="6">
        <v>0</v>
      </c>
      <c r="M1218" s="10">
        <v>122642.235</v>
      </c>
      <c r="N1218" s="8">
        <v>73.974820219999998</v>
      </c>
      <c r="O1218" s="8">
        <f t="shared" ref="O1218:O1281" si="99">M1218*N1218</f>
        <v>9072437.2855039909</v>
      </c>
    </row>
    <row r="1219" spans="2:15" x14ac:dyDescent="0.3">
      <c r="B1219" s="30">
        <v>43222</v>
      </c>
      <c r="C1219" s="6" t="str">
        <f t="shared" si="95"/>
        <v>Wednesday</v>
      </c>
      <c r="D1219" s="6" t="str">
        <f t="shared" si="96"/>
        <v>May</v>
      </c>
      <c r="E1219" s="6" t="str">
        <f t="shared" si="97"/>
        <v>2018</v>
      </c>
      <c r="F1219" s="6">
        <f t="shared" si="98"/>
        <v>18</v>
      </c>
      <c r="G1219" s="6" t="str">
        <f>VLOOKUP(B:B, _holidays!A:C, 2, FALSE)</f>
        <v>Y</v>
      </c>
      <c r="H1219" s="6" t="str">
        <f>VLOOKUP(B:B, _holidays!A:C, 3, FALSE)</f>
        <v>N</v>
      </c>
      <c r="I1219" s="6">
        <v>10.199999999999999</v>
      </c>
      <c r="J1219" s="6">
        <v>23.2</v>
      </c>
      <c r="K1219" s="6">
        <v>7.2</v>
      </c>
      <c r="L1219" s="6">
        <v>0</v>
      </c>
      <c r="M1219" s="10">
        <v>118716.595</v>
      </c>
      <c r="N1219" s="8">
        <v>67.274902339999997</v>
      </c>
      <c r="O1219" s="8">
        <f t="shared" si="99"/>
        <v>7986647.334762332</v>
      </c>
    </row>
    <row r="1220" spans="2:15" x14ac:dyDescent="0.3">
      <c r="B1220" s="30">
        <v>43223</v>
      </c>
      <c r="C1220" s="6" t="str">
        <f t="shared" si="95"/>
        <v>Thursday</v>
      </c>
      <c r="D1220" s="6" t="str">
        <f t="shared" si="96"/>
        <v>May</v>
      </c>
      <c r="E1220" s="6" t="str">
        <f t="shared" si="97"/>
        <v>2018</v>
      </c>
      <c r="F1220" s="6">
        <f t="shared" si="98"/>
        <v>18</v>
      </c>
      <c r="G1220" s="6" t="str">
        <f>VLOOKUP(B:B, _holidays!A:C, 2, FALSE)</f>
        <v>Y</v>
      </c>
      <c r="H1220" s="6" t="str">
        <f>VLOOKUP(B:B, _holidays!A:C, 3, FALSE)</f>
        <v>N</v>
      </c>
      <c r="I1220" s="6">
        <v>14.5</v>
      </c>
      <c r="J1220" s="6">
        <v>24.4</v>
      </c>
      <c r="K1220" s="6">
        <v>4.4000000000000004</v>
      </c>
      <c r="L1220" s="6">
        <v>0</v>
      </c>
      <c r="M1220" s="10">
        <v>117357.83500000001</v>
      </c>
      <c r="N1220" s="8">
        <v>52.768311670000003</v>
      </c>
      <c r="O1220" s="8">
        <f t="shared" si="99"/>
        <v>6192774.8141964348</v>
      </c>
    </row>
    <row r="1221" spans="2:15" x14ac:dyDescent="0.3">
      <c r="B1221" s="30">
        <v>43224</v>
      </c>
      <c r="C1221" s="6" t="str">
        <f t="shared" si="95"/>
        <v>Friday</v>
      </c>
      <c r="D1221" s="6" t="str">
        <f t="shared" si="96"/>
        <v>May</v>
      </c>
      <c r="E1221" s="6" t="str">
        <f t="shared" si="97"/>
        <v>2018</v>
      </c>
      <c r="F1221" s="6">
        <f t="shared" si="98"/>
        <v>18</v>
      </c>
      <c r="G1221" s="6" t="str">
        <f>VLOOKUP(B:B, _holidays!A:C, 2, FALSE)</f>
        <v>Y</v>
      </c>
      <c r="H1221" s="6" t="str">
        <f>VLOOKUP(B:B, _holidays!A:C, 3, FALSE)</f>
        <v>N</v>
      </c>
      <c r="I1221" s="6">
        <v>11.5</v>
      </c>
      <c r="J1221" s="6">
        <v>17.2</v>
      </c>
      <c r="K1221" s="6">
        <v>7.8</v>
      </c>
      <c r="L1221" s="6">
        <v>6.2</v>
      </c>
      <c r="M1221" s="10">
        <v>116870.46</v>
      </c>
      <c r="N1221" s="8">
        <v>54.639355999999999</v>
      </c>
      <c r="O1221" s="8">
        <f t="shared" si="99"/>
        <v>6385726.6698237602</v>
      </c>
    </row>
    <row r="1222" spans="2:15" x14ac:dyDescent="0.3">
      <c r="B1222" s="30">
        <v>43225</v>
      </c>
      <c r="C1222" s="6" t="str">
        <f t="shared" si="95"/>
        <v>Saturday</v>
      </c>
      <c r="D1222" s="6" t="str">
        <f t="shared" si="96"/>
        <v>May</v>
      </c>
      <c r="E1222" s="6" t="str">
        <f t="shared" si="97"/>
        <v>2018</v>
      </c>
      <c r="F1222" s="6">
        <f t="shared" si="98"/>
        <v>18</v>
      </c>
      <c r="G1222" s="6" t="str">
        <f>VLOOKUP(B:B, _holidays!A:C, 2, FALSE)</f>
        <v>Y</v>
      </c>
      <c r="H1222" s="6" t="str">
        <f>VLOOKUP(B:B, _holidays!A:C, 3, FALSE)</f>
        <v>N</v>
      </c>
      <c r="I1222" s="6">
        <v>12.1</v>
      </c>
      <c r="J1222" s="6">
        <v>21.6</v>
      </c>
      <c r="K1222" s="6">
        <v>6.5</v>
      </c>
      <c r="L1222" s="6">
        <v>2.6</v>
      </c>
      <c r="M1222" s="10">
        <v>106892.995</v>
      </c>
      <c r="N1222" s="8">
        <v>58.574885250000001</v>
      </c>
      <c r="O1222" s="8">
        <f t="shared" si="99"/>
        <v>6261244.916153824</v>
      </c>
    </row>
    <row r="1223" spans="2:15" x14ac:dyDescent="0.3">
      <c r="B1223" s="30">
        <v>43226</v>
      </c>
      <c r="C1223" s="6" t="str">
        <f t="shared" si="95"/>
        <v>Sunday</v>
      </c>
      <c r="D1223" s="6" t="str">
        <f t="shared" si="96"/>
        <v>May</v>
      </c>
      <c r="E1223" s="6" t="str">
        <f t="shared" si="97"/>
        <v>2018</v>
      </c>
      <c r="F1223" s="6">
        <f t="shared" si="98"/>
        <v>19</v>
      </c>
      <c r="G1223" s="6" t="str">
        <f>VLOOKUP(B:B, _holidays!A:C, 2, FALSE)</f>
        <v>Y</v>
      </c>
      <c r="H1223" s="6" t="str">
        <f>VLOOKUP(B:B, _holidays!A:C, 3, FALSE)</f>
        <v>N</v>
      </c>
      <c r="I1223" s="6">
        <v>9.9</v>
      </c>
      <c r="J1223" s="6">
        <v>21.7</v>
      </c>
      <c r="K1223" s="6">
        <v>11</v>
      </c>
      <c r="L1223" s="6">
        <v>0</v>
      </c>
      <c r="M1223" s="10">
        <v>105840.39</v>
      </c>
      <c r="N1223" s="8">
        <v>61.89517764</v>
      </c>
      <c r="O1223" s="8">
        <f t="shared" si="99"/>
        <v>6551009.7405368797</v>
      </c>
    </row>
    <row r="1224" spans="2:15" x14ac:dyDescent="0.3">
      <c r="B1224" s="30">
        <v>43227</v>
      </c>
      <c r="C1224" s="6" t="str">
        <f t="shared" si="95"/>
        <v>Monday</v>
      </c>
      <c r="D1224" s="6" t="str">
        <f t="shared" si="96"/>
        <v>May</v>
      </c>
      <c r="E1224" s="6" t="str">
        <f t="shared" si="97"/>
        <v>2018</v>
      </c>
      <c r="F1224" s="6">
        <f t="shared" si="98"/>
        <v>19</v>
      </c>
      <c r="G1224" s="6" t="str">
        <f>VLOOKUP(B:B, _holidays!A:C, 2, FALSE)</f>
        <v>Y</v>
      </c>
      <c r="H1224" s="6" t="str">
        <f>VLOOKUP(B:B, _holidays!A:C, 3, FALSE)</f>
        <v>N</v>
      </c>
      <c r="I1224" s="6">
        <v>12</v>
      </c>
      <c r="J1224" s="6">
        <v>19.5</v>
      </c>
      <c r="K1224" s="6">
        <v>6.2</v>
      </c>
      <c r="L1224" s="6">
        <v>0</v>
      </c>
      <c r="M1224" s="10">
        <v>118254.55499999999</v>
      </c>
      <c r="N1224" s="8">
        <v>49.41762224</v>
      </c>
      <c r="O1224" s="8">
        <f t="shared" si="99"/>
        <v>5843858.9271493033</v>
      </c>
    </row>
    <row r="1225" spans="2:15" x14ac:dyDescent="0.3">
      <c r="B1225" s="30">
        <v>43228</v>
      </c>
      <c r="C1225" s="6" t="str">
        <f t="shared" si="95"/>
        <v>Tuesday</v>
      </c>
      <c r="D1225" s="6" t="str">
        <f t="shared" si="96"/>
        <v>May</v>
      </c>
      <c r="E1225" s="6" t="str">
        <f t="shared" si="97"/>
        <v>2018</v>
      </c>
      <c r="F1225" s="6">
        <f t="shared" si="98"/>
        <v>19</v>
      </c>
      <c r="G1225" s="6" t="str">
        <f>VLOOKUP(B:B, _holidays!A:C, 2, FALSE)</f>
        <v>Y</v>
      </c>
      <c r="H1225" s="6" t="str">
        <f>VLOOKUP(B:B, _holidays!A:C, 3, FALSE)</f>
        <v>N</v>
      </c>
      <c r="I1225" s="6">
        <v>13.4</v>
      </c>
      <c r="J1225" s="6">
        <v>17.899999999999999</v>
      </c>
      <c r="K1225" s="6">
        <v>10.6</v>
      </c>
      <c r="L1225" s="6">
        <v>0.2</v>
      </c>
      <c r="M1225" s="10">
        <v>122876.86500000001</v>
      </c>
      <c r="N1225" s="8">
        <v>101.2917412</v>
      </c>
      <c r="O1225" s="8">
        <f t="shared" si="99"/>
        <v>12446411.609047338</v>
      </c>
    </row>
    <row r="1226" spans="2:15" x14ac:dyDescent="0.3">
      <c r="B1226" s="30">
        <v>43229</v>
      </c>
      <c r="C1226" s="6" t="str">
        <f t="shared" si="95"/>
        <v>Wednesday</v>
      </c>
      <c r="D1226" s="6" t="str">
        <f t="shared" si="96"/>
        <v>May</v>
      </c>
      <c r="E1226" s="6" t="str">
        <f t="shared" si="97"/>
        <v>2018</v>
      </c>
      <c r="F1226" s="6">
        <f t="shared" si="98"/>
        <v>19</v>
      </c>
      <c r="G1226" s="6" t="str">
        <f>VLOOKUP(B:B, _holidays!A:C, 2, FALSE)</f>
        <v>Y</v>
      </c>
      <c r="H1226" s="6" t="str">
        <f>VLOOKUP(B:B, _holidays!A:C, 3, FALSE)</f>
        <v>N</v>
      </c>
      <c r="I1226" s="6">
        <v>8</v>
      </c>
      <c r="J1226" s="6">
        <v>18.399999999999999</v>
      </c>
      <c r="K1226" s="6">
        <v>7.5</v>
      </c>
      <c r="L1226" s="6">
        <v>0</v>
      </c>
      <c r="M1226" s="10">
        <v>122721.46</v>
      </c>
      <c r="N1226" s="8">
        <v>127.59078030000001</v>
      </c>
      <c r="O1226" s="8">
        <f t="shared" si="99"/>
        <v>15658126.840955239</v>
      </c>
    </row>
    <row r="1227" spans="2:15" x14ac:dyDescent="0.3">
      <c r="B1227" s="30">
        <v>43230</v>
      </c>
      <c r="C1227" s="6" t="str">
        <f t="shared" si="95"/>
        <v>Thursday</v>
      </c>
      <c r="D1227" s="6" t="str">
        <f t="shared" si="96"/>
        <v>May</v>
      </c>
      <c r="E1227" s="6" t="str">
        <f t="shared" si="97"/>
        <v>2018</v>
      </c>
      <c r="F1227" s="6">
        <f t="shared" si="98"/>
        <v>19</v>
      </c>
      <c r="G1227" s="6" t="str">
        <f>VLOOKUP(B:B, _holidays!A:C, 2, FALSE)</f>
        <v>Y</v>
      </c>
      <c r="H1227" s="6" t="str">
        <f>VLOOKUP(B:B, _holidays!A:C, 3, FALSE)</f>
        <v>N</v>
      </c>
      <c r="I1227" s="6">
        <v>9</v>
      </c>
      <c r="J1227" s="6">
        <v>12.8</v>
      </c>
      <c r="K1227" s="6">
        <v>8.5</v>
      </c>
      <c r="L1227" s="6">
        <v>8</v>
      </c>
      <c r="M1227" s="10">
        <v>128518.505</v>
      </c>
      <c r="N1227" s="8">
        <v>62.881023409999997</v>
      </c>
      <c r="O1227" s="8">
        <f t="shared" si="99"/>
        <v>8081375.1215232024</v>
      </c>
    </row>
    <row r="1228" spans="2:15" x14ac:dyDescent="0.3">
      <c r="B1228" s="30">
        <v>43231</v>
      </c>
      <c r="C1228" s="6" t="str">
        <f t="shared" si="95"/>
        <v>Friday</v>
      </c>
      <c r="D1228" s="6" t="str">
        <f t="shared" si="96"/>
        <v>May</v>
      </c>
      <c r="E1228" s="6" t="str">
        <f t="shared" si="97"/>
        <v>2018</v>
      </c>
      <c r="F1228" s="6">
        <f t="shared" si="98"/>
        <v>19</v>
      </c>
      <c r="G1228" s="6" t="str">
        <f>VLOOKUP(B:B, _holidays!A:C, 2, FALSE)</f>
        <v>Y</v>
      </c>
      <c r="H1228" s="6" t="str">
        <f>VLOOKUP(B:B, _holidays!A:C, 3, FALSE)</f>
        <v>N</v>
      </c>
      <c r="I1228" s="6">
        <v>7.4</v>
      </c>
      <c r="J1228" s="6">
        <v>15.1</v>
      </c>
      <c r="K1228" s="6">
        <v>3.7</v>
      </c>
      <c r="L1228" s="6">
        <v>18.600000000000001</v>
      </c>
      <c r="M1228" s="10">
        <v>133467.37</v>
      </c>
      <c r="N1228" s="8">
        <v>63.673069720000001</v>
      </c>
      <c r="O1228" s="8">
        <f t="shared" si="99"/>
        <v>8498277.1553550363</v>
      </c>
    </row>
    <row r="1229" spans="2:15" x14ac:dyDescent="0.3">
      <c r="B1229" s="30">
        <v>43232</v>
      </c>
      <c r="C1229" s="6" t="str">
        <f t="shared" si="95"/>
        <v>Saturday</v>
      </c>
      <c r="D1229" s="6" t="str">
        <f t="shared" si="96"/>
        <v>May</v>
      </c>
      <c r="E1229" s="6" t="str">
        <f t="shared" si="97"/>
        <v>2018</v>
      </c>
      <c r="F1229" s="6">
        <f t="shared" si="98"/>
        <v>19</v>
      </c>
      <c r="G1229" s="6" t="str">
        <f>VLOOKUP(B:B, _holidays!A:C, 2, FALSE)</f>
        <v>Y</v>
      </c>
      <c r="H1229" s="6" t="str">
        <f>VLOOKUP(B:B, _holidays!A:C, 3, FALSE)</f>
        <v>N</v>
      </c>
      <c r="I1229" s="6">
        <v>11</v>
      </c>
      <c r="J1229" s="6">
        <v>16.899999999999999</v>
      </c>
      <c r="K1229" s="6">
        <v>9</v>
      </c>
      <c r="L1229" s="6">
        <v>8.4</v>
      </c>
      <c r="M1229" s="10">
        <v>111273.755</v>
      </c>
      <c r="N1229" s="8">
        <v>62.662214910000003</v>
      </c>
      <c r="O1229" s="8">
        <f t="shared" si="99"/>
        <v>6972659.9496526876</v>
      </c>
    </row>
    <row r="1230" spans="2:15" x14ac:dyDescent="0.3">
      <c r="B1230" s="30">
        <v>43233</v>
      </c>
      <c r="C1230" s="6" t="str">
        <f t="shared" si="95"/>
        <v>Sunday</v>
      </c>
      <c r="D1230" s="6" t="str">
        <f t="shared" si="96"/>
        <v>May</v>
      </c>
      <c r="E1230" s="6" t="str">
        <f t="shared" si="97"/>
        <v>2018</v>
      </c>
      <c r="F1230" s="6">
        <f t="shared" si="98"/>
        <v>20</v>
      </c>
      <c r="G1230" s="6" t="str">
        <f>VLOOKUP(B:B, _holidays!A:C, 2, FALSE)</f>
        <v>Y</v>
      </c>
      <c r="H1230" s="6" t="str">
        <f>VLOOKUP(B:B, _holidays!A:C, 3, FALSE)</f>
        <v>N</v>
      </c>
      <c r="I1230" s="6">
        <v>13</v>
      </c>
      <c r="J1230" s="6">
        <v>16.2</v>
      </c>
      <c r="K1230" s="6">
        <v>10.8</v>
      </c>
      <c r="L1230" s="6">
        <v>4</v>
      </c>
      <c r="M1230" s="10">
        <v>108729.71</v>
      </c>
      <c r="N1230" s="8">
        <v>65.510003979999993</v>
      </c>
      <c r="O1230" s="8">
        <f t="shared" si="99"/>
        <v>7122883.7348442459</v>
      </c>
    </row>
    <row r="1231" spans="2:15" x14ac:dyDescent="0.3">
      <c r="B1231" s="30">
        <v>43234</v>
      </c>
      <c r="C1231" s="6" t="str">
        <f t="shared" si="95"/>
        <v>Monday</v>
      </c>
      <c r="D1231" s="6" t="str">
        <f t="shared" si="96"/>
        <v>May</v>
      </c>
      <c r="E1231" s="6" t="str">
        <f t="shared" si="97"/>
        <v>2018</v>
      </c>
      <c r="F1231" s="6">
        <f t="shared" si="98"/>
        <v>20</v>
      </c>
      <c r="G1231" s="6" t="str">
        <f>VLOOKUP(B:B, _holidays!A:C, 2, FALSE)</f>
        <v>Y</v>
      </c>
      <c r="H1231" s="6" t="str">
        <f>VLOOKUP(B:B, _holidays!A:C, 3, FALSE)</f>
        <v>N</v>
      </c>
      <c r="I1231" s="6">
        <v>6.8</v>
      </c>
      <c r="J1231" s="6">
        <v>15.9</v>
      </c>
      <c r="K1231" s="6">
        <v>8.1999999999999993</v>
      </c>
      <c r="L1231" s="6">
        <v>0</v>
      </c>
      <c r="M1231" s="10">
        <v>129885.955</v>
      </c>
      <c r="N1231" s="8">
        <v>111.6666324</v>
      </c>
      <c r="O1231" s="8">
        <f t="shared" si="99"/>
        <v>14503927.190907942</v>
      </c>
    </row>
    <row r="1232" spans="2:15" x14ac:dyDescent="0.3">
      <c r="B1232" s="30">
        <v>43235</v>
      </c>
      <c r="C1232" s="6" t="str">
        <f t="shared" si="95"/>
        <v>Tuesday</v>
      </c>
      <c r="D1232" s="6" t="str">
        <f t="shared" si="96"/>
        <v>May</v>
      </c>
      <c r="E1232" s="6" t="str">
        <f t="shared" si="97"/>
        <v>2018</v>
      </c>
      <c r="F1232" s="6">
        <f t="shared" si="98"/>
        <v>20</v>
      </c>
      <c r="G1232" s="6" t="str">
        <f>VLOOKUP(B:B, _holidays!A:C, 2, FALSE)</f>
        <v>Y</v>
      </c>
      <c r="H1232" s="6" t="str">
        <f>VLOOKUP(B:B, _holidays!A:C, 3, FALSE)</f>
        <v>N</v>
      </c>
      <c r="I1232" s="6">
        <v>8.9</v>
      </c>
      <c r="J1232" s="6">
        <v>14.6</v>
      </c>
      <c r="K1232" s="6">
        <v>4.5999999999999996</v>
      </c>
      <c r="L1232" s="6">
        <v>0</v>
      </c>
      <c r="M1232" s="10">
        <v>131900.51999999999</v>
      </c>
      <c r="N1232" s="8">
        <v>97.880329009999997</v>
      </c>
      <c r="O1232" s="8">
        <f t="shared" si="99"/>
        <v>12910466.294190085</v>
      </c>
    </row>
    <row r="1233" spans="2:15" x14ac:dyDescent="0.3">
      <c r="B1233" s="30">
        <v>43236</v>
      </c>
      <c r="C1233" s="6" t="str">
        <f t="shared" si="95"/>
        <v>Wednesday</v>
      </c>
      <c r="D1233" s="6" t="str">
        <f t="shared" si="96"/>
        <v>May</v>
      </c>
      <c r="E1233" s="6" t="str">
        <f t="shared" si="97"/>
        <v>2018</v>
      </c>
      <c r="F1233" s="6">
        <f t="shared" si="98"/>
        <v>20</v>
      </c>
      <c r="G1233" s="6" t="str">
        <f>VLOOKUP(B:B, _holidays!A:C, 2, FALSE)</f>
        <v>Y</v>
      </c>
      <c r="H1233" s="6" t="str">
        <f>VLOOKUP(B:B, _holidays!A:C, 3, FALSE)</f>
        <v>N</v>
      </c>
      <c r="I1233" s="6">
        <v>9.4</v>
      </c>
      <c r="J1233" s="6">
        <v>14.3</v>
      </c>
      <c r="K1233" s="6">
        <v>7.6</v>
      </c>
      <c r="L1233" s="6">
        <v>2</v>
      </c>
      <c r="M1233" s="10">
        <v>133399.23000000001</v>
      </c>
      <c r="N1233" s="8">
        <v>124.0856314</v>
      </c>
      <c r="O1233" s="8">
        <f t="shared" si="99"/>
        <v>16552927.682823824</v>
      </c>
    </row>
    <row r="1234" spans="2:15" x14ac:dyDescent="0.3">
      <c r="B1234" s="30">
        <v>43237</v>
      </c>
      <c r="C1234" s="6" t="str">
        <f t="shared" si="95"/>
        <v>Thursday</v>
      </c>
      <c r="D1234" s="6" t="str">
        <f t="shared" si="96"/>
        <v>May</v>
      </c>
      <c r="E1234" s="6" t="str">
        <f t="shared" si="97"/>
        <v>2018</v>
      </c>
      <c r="F1234" s="6">
        <f t="shared" si="98"/>
        <v>20</v>
      </c>
      <c r="G1234" s="6" t="str">
        <f>VLOOKUP(B:B, _holidays!A:C, 2, FALSE)</f>
        <v>Y</v>
      </c>
      <c r="H1234" s="6" t="str">
        <f>VLOOKUP(B:B, _holidays!A:C, 3, FALSE)</f>
        <v>N</v>
      </c>
      <c r="I1234" s="6">
        <v>11.7</v>
      </c>
      <c r="J1234" s="6">
        <v>15</v>
      </c>
      <c r="K1234" s="6">
        <v>6.9</v>
      </c>
      <c r="L1234" s="6">
        <v>0</v>
      </c>
      <c r="M1234" s="10">
        <v>131757.155</v>
      </c>
      <c r="N1234" s="8">
        <v>108.95155010000001</v>
      </c>
      <c r="O1234" s="8">
        <f t="shared" si="99"/>
        <v>14355146.274015967</v>
      </c>
    </row>
    <row r="1235" spans="2:15" x14ac:dyDescent="0.3">
      <c r="B1235" s="30">
        <v>43238</v>
      </c>
      <c r="C1235" s="6" t="str">
        <f t="shared" si="95"/>
        <v>Friday</v>
      </c>
      <c r="D1235" s="6" t="str">
        <f t="shared" si="96"/>
        <v>May</v>
      </c>
      <c r="E1235" s="6" t="str">
        <f t="shared" si="97"/>
        <v>2018</v>
      </c>
      <c r="F1235" s="6">
        <f t="shared" si="98"/>
        <v>20</v>
      </c>
      <c r="G1235" s="6" t="str">
        <f>VLOOKUP(B:B, _holidays!A:C, 2, FALSE)</f>
        <v>Y</v>
      </c>
      <c r="H1235" s="6" t="str">
        <f>VLOOKUP(B:B, _holidays!A:C, 3, FALSE)</f>
        <v>N</v>
      </c>
      <c r="I1235" s="6">
        <v>12.3</v>
      </c>
      <c r="J1235" s="6">
        <v>17.7</v>
      </c>
      <c r="K1235" s="6">
        <v>8</v>
      </c>
      <c r="L1235" s="6">
        <v>0.2</v>
      </c>
      <c r="M1235" s="10">
        <v>127353.575</v>
      </c>
      <c r="N1235" s="8">
        <v>96.161656390000005</v>
      </c>
      <c r="O1235" s="8">
        <f t="shared" si="99"/>
        <v>12246530.719188094</v>
      </c>
    </row>
    <row r="1236" spans="2:15" x14ac:dyDescent="0.3">
      <c r="B1236" s="30">
        <v>43239</v>
      </c>
      <c r="C1236" s="6" t="str">
        <f t="shared" si="95"/>
        <v>Saturday</v>
      </c>
      <c r="D1236" s="6" t="str">
        <f t="shared" si="96"/>
        <v>May</v>
      </c>
      <c r="E1236" s="6" t="str">
        <f t="shared" si="97"/>
        <v>2018</v>
      </c>
      <c r="F1236" s="6">
        <f t="shared" si="98"/>
        <v>20</v>
      </c>
      <c r="G1236" s="6" t="str">
        <f>VLOOKUP(B:B, _holidays!A:C, 2, FALSE)</f>
        <v>Y</v>
      </c>
      <c r="H1236" s="6" t="str">
        <f>VLOOKUP(B:B, _holidays!A:C, 3, FALSE)</f>
        <v>N</v>
      </c>
      <c r="I1236" s="6">
        <v>10.6</v>
      </c>
      <c r="J1236" s="6">
        <v>15.5</v>
      </c>
      <c r="K1236" s="6">
        <v>6.5</v>
      </c>
      <c r="L1236" s="6">
        <v>2.6</v>
      </c>
      <c r="M1236" s="10">
        <v>119262.145</v>
      </c>
      <c r="N1236" s="8">
        <v>93.623434770000003</v>
      </c>
      <c r="O1236" s="8">
        <f t="shared" si="99"/>
        <v>11165731.652937783</v>
      </c>
    </row>
    <row r="1237" spans="2:15" x14ac:dyDescent="0.3">
      <c r="B1237" s="30">
        <v>43240</v>
      </c>
      <c r="C1237" s="6" t="str">
        <f t="shared" si="95"/>
        <v>Sunday</v>
      </c>
      <c r="D1237" s="6" t="str">
        <f t="shared" si="96"/>
        <v>May</v>
      </c>
      <c r="E1237" s="6" t="str">
        <f t="shared" si="97"/>
        <v>2018</v>
      </c>
      <c r="F1237" s="6">
        <f t="shared" si="98"/>
        <v>21</v>
      </c>
      <c r="G1237" s="6" t="str">
        <f>VLOOKUP(B:B, _holidays!A:C, 2, FALSE)</f>
        <v>Y</v>
      </c>
      <c r="H1237" s="6" t="str">
        <f>VLOOKUP(B:B, _holidays!A:C, 3, FALSE)</f>
        <v>N</v>
      </c>
      <c r="I1237" s="6">
        <v>11.8</v>
      </c>
      <c r="J1237" s="6">
        <v>16.2</v>
      </c>
      <c r="K1237" s="6">
        <v>1.7</v>
      </c>
      <c r="L1237" s="6">
        <v>0</v>
      </c>
      <c r="M1237" s="10">
        <v>112349.26</v>
      </c>
      <c r="N1237" s="8">
        <v>78.280735460000002</v>
      </c>
      <c r="O1237" s="8">
        <f t="shared" si="99"/>
        <v>8794782.7011867594</v>
      </c>
    </row>
    <row r="1238" spans="2:15" x14ac:dyDescent="0.3">
      <c r="B1238" s="30">
        <v>43241</v>
      </c>
      <c r="C1238" s="6" t="str">
        <f t="shared" si="95"/>
        <v>Monday</v>
      </c>
      <c r="D1238" s="6" t="str">
        <f t="shared" si="96"/>
        <v>May</v>
      </c>
      <c r="E1238" s="6" t="str">
        <f t="shared" si="97"/>
        <v>2018</v>
      </c>
      <c r="F1238" s="6">
        <f t="shared" si="98"/>
        <v>21</v>
      </c>
      <c r="G1238" s="6" t="str">
        <f>VLOOKUP(B:B, _holidays!A:C, 2, FALSE)</f>
        <v>Y</v>
      </c>
      <c r="H1238" s="6" t="str">
        <f>VLOOKUP(B:B, _holidays!A:C, 3, FALSE)</f>
        <v>N</v>
      </c>
      <c r="I1238" s="6">
        <v>12.6</v>
      </c>
      <c r="J1238" s="6">
        <v>16.7</v>
      </c>
      <c r="K1238" s="6">
        <v>5</v>
      </c>
      <c r="L1238" s="6">
        <v>2.4</v>
      </c>
      <c r="M1238" s="10">
        <v>124046.80499999999</v>
      </c>
      <c r="N1238" s="8">
        <v>82.722971250000001</v>
      </c>
      <c r="O1238" s="8">
        <f t="shared" si="99"/>
        <v>10261520.283669356</v>
      </c>
    </row>
    <row r="1239" spans="2:15" x14ac:dyDescent="0.3">
      <c r="B1239" s="30">
        <v>43242</v>
      </c>
      <c r="C1239" s="6" t="str">
        <f t="shared" si="95"/>
        <v>Tuesday</v>
      </c>
      <c r="D1239" s="6" t="str">
        <f t="shared" si="96"/>
        <v>May</v>
      </c>
      <c r="E1239" s="6" t="str">
        <f t="shared" si="97"/>
        <v>2018</v>
      </c>
      <c r="F1239" s="6">
        <f t="shared" si="98"/>
        <v>21</v>
      </c>
      <c r="G1239" s="6" t="str">
        <f>VLOOKUP(B:B, _holidays!A:C, 2, FALSE)</f>
        <v>Y</v>
      </c>
      <c r="H1239" s="6" t="str">
        <f>VLOOKUP(B:B, _holidays!A:C, 3, FALSE)</f>
        <v>N</v>
      </c>
      <c r="I1239" s="6">
        <v>13</v>
      </c>
      <c r="J1239" s="6">
        <v>17</v>
      </c>
      <c r="K1239" s="6">
        <v>3.6</v>
      </c>
      <c r="L1239" s="6">
        <v>0</v>
      </c>
      <c r="M1239" s="10">
        <v>126922.995</v>
      </c>
      <c r="N1239" s="8">
        <v>91.621182129999994</v>
      </c>
      <c r="O1239" s="8">
        <f t="shared" si="99"/>
        <v>11628834.841380078</v>
      </c>
    </row>
    <row r="1240" spans="2:15" x14ac:dyDescent="0.3">
      <c r="B1240" s="30">
        <v>43243</v>
      </c>
      <c r="C1240" s="6" t="str">
        <f t="shared" si="95"/>
        <v>Wednesday</v>
      </c>
      <c r="D1240" s="6" t="str">
        <f t="shared" si="96"/>
        <v>May</v>
      </c>
      <c r="E1240" s="6" t="str">
        <f t="shared" si="97"/>
        <v>2018</v>
      </c>
      <c r="F1240" s="6">
        <f t="shared" si="98"/>
        <v>21</v>
      </c>
      <c r="G1240" s="6" t="str">
        <f>VLOOKUP(B:B, _holidays!A:C, 2, FALSE)</f>
        <v>Y</v>
      </c>
      <c r="H1240" s="6" t="str">
        <f>VLOOKUP(B:B, _holidays!A:C, 3, FALSE)</f>
        <v>N</v>
      </c>
      <c r="I1240" s="6">
        <v>11.8</v>
      </c>
      <c r="J1240" s="6">
        <v>15.3</v>
      </c>
      <c r="K1240" s="6">
        <v>6.5</v>
      </c>
      <c r="L1240" s="6">
        <v>4.5999999999999996</v>
      </c>
      <c r="M1240" s="10">
        <v>129352.83</v>
      </c>
      <c r="N1240" s="8">
        <v>118.6907459</v>
      </c>
      <c r="O1240" s="8">
        <f t="shared" si="99"/>
        <v>15352983.876975896</v>
      </c>
    </row>
    <row r="1241" spans="2:15" x14ac:dyDescent="0.3">
      <c r="B1241" s="30">
        <v>43244</v>
      </c>
      <c r="C1241" s="6" t="str">
        <f t="shared" si="95"/>
        <v>Thursday</v>
      </c>
      <c r="D1241" s="6" t="str">
        <f t="shared" si="96"/>
        <v>May</v>
      </c>
      <c r="E1241" s="6" t="str">
        <f t="shared" si="97"/>
        <v>2018</v>
      </c>
      <c r="F1241" s="6">
        <f t="shared" si="98"/>
        <v>21</v>
      </c>
      <c r="G1241" s="6" t="str">
        <f>VLOOKUP(B:B, _holidays!A:C, 2, FALSE)</f>
        <v>Y</v>
      </c>
      <c r="H1241" s="6" t="str">
        <f>VLOOKUP(B:B, _holidays!A:C, 3, FALSE)</f>
        <v>N</v>
      </c>
      <c r="I1241" s="6">
        <v>12.9</v>
      </c>
      <c r="J1241" s="6">
        <v>16.100000000000001</v>
      </c>
      <c r="K1241" s="6">
        <v>5.0999999999999996</v>
      </c>
      <c r="L1241" s="6">
        <v>0</v>
      </c>
      <c r="M1241" s="10">
        <v>129553.94</v>
      </c>
      <c r="N1241" s="8">
        <v>99.488060959999999</v>
      </c>
      <c r="O1241" s="8">
        <f t="shared" si="99"/>
        <v>12889070.280328183</v>
      </c>
    </row>
    <row r="1242" spans="2:15" x14ac:dyDescent="0.3">
      <c r="B1242" s="30">
        <v>43245</v>
      </c>
      <c r="C1242" s="6" t="str">
        <f t="shared" si="95"/>
        <v>Friday</v>
      </c>
      <c r="D1242" s="6" t="str">
        <f t="shared" si="96"/>
        <v>May</v>
      </c>
      <c r="E1242" s="6" t="str">
        <f t="shared" si="97"/>
        <v>2018</v>
      </c>
      <c r="F1242" s="6">
        <f t="shared" si="98"/>
        <v>21</v>
      </c>
      <c r="G1242" s="6" t="str">
        <f>VLOOKUP(B:B, _holidays!A:C, 2, FALSE)</f>
        <v>Y</v>
      </c>
      <c r="H1242" s="6" t="str">
        <f>VLOOKUP(B:B, _holidays!A:C, 3, FALSE)</f>
        <v>N</v>
      </c>
      <c r="I1242" s="6">
        <v>9.4</v>
      </c>
      <c r="J1242" s="6">
        <v>14.9</v>
      </c>
      <c r="K1242" s="6">
        <v>9.5</v>
      </c>
      <c r="L1242" s="6">
        <v>0</v>
      </c>
      <c r="M1242" s="10">
        <v>127957.57</v>
      </c>
      <c r="N1242" s="8">
        <v>92.989529200000007</v>
      </c>
      <c r="O1242" s="8">
        <f t="shared" si="99"/>
        <v>11898714.191876046</v>
      </c>
    </row>
    <row r="1243" spans="2:15" x14ac:dyDescent="0.3">
      <c r="B1243" s="30">
        <v>43246</v>
      </c>
      <c r="C1243" s="6" t="str">
        <f t="shared" si="95"/>
        <v>Saturday</v>
      </c>
      <c r="D1243" s="6" t="str">
        <f t="shared" si="96"/>
        <v>May</v>
      </c>
      <c r="E1243" s="6" t="str">
        <f t="shared" si="97"/>
        <v>2018</v>
      </c>
      <c r="F1243" s="6">
        <f t="shared" si="98"/>
        <v>21</v>
      </c>
      <c r="G1243" s="6" t="str">
        <f>VLOOKUP(B:B, _holidays!A:C, 2, FALSE)</f>
        <v>Y</v>
      </c>
      <c r="H1243" s="6" t="str">
        <f>VLOOKUP(B:B, _holidays!A:C, 3, FALSE)</f>
        <v>N</v>
      </c>
      <c r="I1243" s="6">
        <v>5.2</v>
      </c>
      <c r="J1243" s="6">
        <v>20.5</v>
      </c>
      <c r="K1243" s="6">
        <v>9.9</v>
      </c>
      <c r="L1243" s="6">
        <v>0</v>
      </c>
      <c r="M1243" s="10">
        <v>115384.08500000001</v>
      </c>
      <c r="N1243" s="8">
        <v>74.746741069999999</v>
      </c>
      <c r="O1243" s="8">
        <f t="shared" si="99"/>
        <v>8624584.325093871</v>
      </c>
    </row>
    <row r="1244" spans="2:15" x14ac:dyDescent="0.3">
      <c r="B1244" s="30">
        <v>43247</v>
      </c>
      <c r="C1244" s="6" t="str">
        <f t="shared" si="95"/>
        <v>Sunday</v>
      </c>
      <c r="D1244" s="6" t="str">
        <f t="shared" si="96"/>
        <v>May</v>
      </c>
      <c r="E1244" s="6" t="str">
        <f t="shared" si="97"/>
        <v>2018</v>
      </c>
      <c r="F1244" s="6">
        <f t="shared" si="98"/>
        <v>22</v>
      </c>
      <c r="G1244" s="6" t="str">
        <f>VLOOKUP(B:B, _holidays!A:C, 2, FALSE)</f>
        <v>Y</v>
      </c>
      <c r="H1244" s="6" t="str">
        <f>VLOOKUP(B:B, _holidays!A:C, 3, FALSE)</f>
        <v>N</v>
      </c>
      <c r="I1244" s="6">
        <v>7.3</v>
      </c>
      <c r="J1244" s="6">
        <v>20.7</v>
      </c>
      <c r="K1244" s="6">
        <v>8</v>
      </c>
      <c r="L1244" s="6">
        <v>0</v>
      </c>
      <c r="M1244" s="10">
        <v>106044.51</v>
      </c>
      <c r="N1244" s="8">
        <v>54.187031419999997</v>
      </c>
      <c r="O1244" s="8">
        <f t="shared" si="99"/>
        <v>5746237.1952885035</v>
      </c>
    </row>
    <row r="1245" spans="2:15" x14ac:dyDescent="0.3">
      <c r="B1245" s="30">
        <v>43248</v>
      </c>
      <c r="C1245" s="6" t="str">
        <f t="shared" si="95"/>
        <v>Monday</v>
      </c>
      <c r="D1245" s="6" t="str">
        <f t="shared" si="96"/>
        <v>May</v>
      </c>
      <c r="E1245" s="6" t="str">
        <f t="shared" si="97"/>
        <v>2018</v>
      </c>
      <c r="F1245" s="6">
        <f t="shared" si="98"/>
        <v>22</v>
      </c>
      <c r="G1245" s="6" t="str">
        <f>VLOOKUP(B:B, _holidays!A:C, 2, FALSE)</f>
        <v>Y</v>
      </c>
      <c r="H1245" s="6" t="str">
        <f>VLOOKUP(B:B, _holidays!A:C, 3, FALSE)</f>
        <v>N</v>
      </c>
      <c r="I1245" s="6">
        <v>12.9</v>
      </c>
      <c r="J1245" s="6">
        <v>20.5</v>
      </c>
      <c r="K1245" s="6">
        <v>6</v>
      </c>
      <c r="L1245" s="6">
        <v>0</v>
      </c>
      <c r="M1245" s="10">
        <v>119360.265</v>
      </c>
      <c r="N1245" s="8">
        <v>70.171557399999998</v>
      </c>
      <c r="O1245" s="8">
        <f t="shared" si="99"/>
        <v>8375695.6867267108</v>
      </c>
    </row>
    <row r="1246" spans="2:15" x14ac:dyDescent="0.3">
      <c r="B1246" s="30">
        <v>43249</v>
      </c>
      <c r="C1246" s="6" t="str">
        <f t="shared" si="95"/>
        <v>Tuesday</v>
      </c>
      <c r="D1246" s="6" t="str">
        <f t="shared" si="96"/>
        <v>May</v>
      </c>
      <c r="E1246" s="6" t="str">
        <f t="shared" si="97"/>
        <v>2018</v>
      </c>
      <c r="F1246" s="6">
        <f t="shared" si="98"/>
        <v>22</v>
      </c>
      <c r="G1246" s="6" t="str">
        <f>VLOOKUP(B:B, _holidays!A:C, 2, FALSE)</f>
        <v>Y</v>
      </c>
      <c r="H1246" s="6" t="str">
        <f>VLOOKUP(B:B, _holidays!A:C, 3, FALSE)</f>
        <v>N</v>
      </c>
      <c r="I1246" s="6">
        <v>13.7</v>
      </c>
      <c r="J1246" s="6">
        <v>17.899999999999999</v>
      </c>
      <c r="K1246" s="6">
        <v>8.1</v>
      </c>
      <c r="L1246" s="6">
        <v>0.8</v>
      </c>
      <c r="M1246" s="10">
        <v>123142.76</v>
      </c>
      <c r="N1246" s="8">
        <v>81.978399519999996</v>
      </c>
      <c r="O1246" s="8">
        <f t="shared" si="99"/>
        <v>10095046.377275474</v>
      </c>
    </row>
    <row r="1247" spans="2:15" x14ac:dyDescent="0.3">
      <c r="B1247" s="30">
        <v>43250</v>
      </c>
      <c r="C1247" s="6" t="str">
        <f t="shared" si="95"/>
        <v>Wednesday</v>
      </c>
      <c r="D1247" s="6" t="str">
        <f t="shared" si="96"/>
        <v>May</v>
      </c>
      <c r="E1247" s="6" t="str">
        <f t="shared" si="97"/>
        <v>2018</v>
      </c>
      <c r="F1247" s="6">
        <f t="shared" si="98"/>
        <v>22</v>
      </c>
      <c r="G1247" s="6" t="str">
        <f>VLOOKUP(B:B, _holidays!A:C, 2, FALSE)</f>
        <v>Y</v>
      </c>
      <c r="H1247" s="6" t="str">
        <f>VLOOKUP(B:B, _holidays!A:C, 3, FALSE)</f>
        <v>N</v>
      </c>
      <c r="I1247" s="6">
        <v>7.7</v>
      </c>
      <c r="J1247" s="6">
        <v>15.1</v>
      </c>
      <c r="K1247" s="6">
        <v>7.9</v>
      </c>
      <c r="L1247" s="6">
        <v>0</v>
      </c>
      <c r="M1247" s="10">
        <v>127830.62</v>
      </c>
      <c r="N1247" s="8">
        <v>82.535944020000002</v>
      </c>
      <c r="O1247" s="8">
        <f t="shared" si="99"/>
        <v>10550620.896361893</v>
      </c>
    </row>
    <row r="1248" spans="2:15" x14ac:dyDescent="0.3">
      <c r="B1248" s="30">
        <v>43251</v>
      </c>
      <c r="C1248" s="6" t="str">
        <f t="shared" si="95"/>
        <v>Thursday</v>
      </c>
      <c r="D1248" s="6" t="str">
        <f t="shared" si="96"/>
        <v>May</v>
      </c>
      <c r="E1248" s="6" t="str">
        <f t="shared" si="97"/>
        <v>2018</v>
      </c>
      <c r="F1248" s="6">
        <f t="shared" si="98"/>
        <v>22</v>
      </c>
      <c r="G1248" s="6" t="str">
        <f>VLOOKUP(B:B, _holidays!A:C, 2, FALSE)</f>
        <v>Y</v>
      </c>
      <c r="H1248" s="6" t="str">
        <f>VLOOKUP(B:B, _holidays!A:C, 3, FALSE)</f>
        <v>N</v>
      </c>
      <c r="I1248" s="6">
        <v>9.6</v>
      </c>
      <c r="J1248" s="6">
        <v>14.8</v>
      </c>
      <c r="K1248" s="6">
        <v>7.6</v>
      </c>
      <c r="L1248" s="6">
        <v>5</v>
      </c>
      <c r="M1248" s="10">
        <v>131159.94500000001</v>
      </c>
      <c r="N1248" s="8">
        <v>90.357837750000002</v>
      </c>
      <c r="O1248" s="8">
        <f t="shared" si="99"/>
        <v>11851329.029608924</v>
      </c>
    </row>
    <row r="1249" spans="2:15" x14ac:dyDescent="0.3">
      <c r="B1249" s="30">
        <v>43252</v>
      </c>
      <c r="C1249" s="6" t="str">
        <f t="shared" si="95"/>
        <v>Friday</v>
      </c>
      <c r="D1249" s="6" t="str">
        <f t="shared" si="96"/>
        <v>June</v>
      </c>
      <c r="E1249" s="6" t="str">
        <f t="shared" si="97"/>
        <v>2018</v>
      </c>
      <c r="F1249" s="6">
        <f t="shared" si="98"/>
        <v>22</v>
      </c>
      <c r="G1249" s="6" t="str">
        <f>VLOOKUP(B:B, _holidays!A:C, 2, FALSE)</f>
        <v>Y</v>
      </c>
      <c r="H1249" s="6" t="str">
        <f>VLOOKUP(B:B, _holidays!A:C, 3, FALSE)</f>
        <v>N</v>
      </c>
      <c r="I1249" s="6">
        <v>4.0999999999999996</v>
      </c>
      <c r="J1249" s="6">
        <v>13.3</v>
      </c>
      <c r="K1249" s="6">
        <v>9.6</v>
      </c>
      <c r="L1249" s="6">
        <v>0</v>
      </c>
      <c r="M1249" s="10">
        <v>135864.065</v>
      </c>
      <c r="N1249" s="8">
        <v>101.4128802</v>
      </c>
      <c r="O1249" s="8">
        <f t="shared" si="99"/>
        <v>13778366.147330014</v>
      </c>
    </row>
    <row r="1250" spans="2:15" x14ac:dyDescent="0.3">
      <c r="B1250" s="30">
        <v>43253</v>
      </c>
      <c r="C1250" s="6" t="str">
        <f t="shared" si="95"/>
        <v>Saturday</v>
      </c>
      <c r="D1250" s="6" t="str">
        <f t="shared" si="96"/>
        <v>June</v>
      </c>
      <c r="E1250" s="6" t="str">
        <f t="shared" si="97"/>
        <v>2018</v>
      </c>
      <c r="F1250" s="6">
        <f t="shared" si="98"/>
        <v>22</v>
      </c>
      <c r="G1250" s="6" t="str">
        <f>VLOOKUP(B:B, _holidays!A:C, 2, FALSE)</f>
        <v>Y</v>
      </c>
      <c r="H1250" s="6" t="str">
        <f>VLOOKUP(B:B, _holidays!A:C, 3, FALSE)</f>
        <v>N</v>
      </c>
      <c r="I1250" s="6">
        <v>3.5</v>
      </c>
      <c r="J1250" s="6">
        <v>13.6</v>
      </c>
      <c r="K1250" s="6">
        <v>9.6</v>
      </c>
      <c r="L1250" s="6">
        <v>0.2</v>
      </c>
      <c r="M1250" s="10">
        <v>123226.075</v>
      </c>
      <c r="N1250" s="8">
        <v>99.853479250000007</v>
      </c>
      <c r="O1250" s="8">
        <f t="shared" si="99"/>
        <v>12304552.323071444</v>
      </c>
    </row>
    <row r="1251" spans="2:15" x14ac:dyDescent="0.3">
      <c r="B1251" s="30">
        <v>43254</v>
      </c>
      <c r="C1251" s="6" t="str">
        <f t="shared" si="95"/>
        <v>Sunday</v>
      </c>
      <c r="D1251" s="6" t="str">
        <f t="shared" si="96"/>
        <v>June</v>
      </c>
      <c r="E1251" s="6" t="str">
        <f t="shared" si="97"/>
        <v>2018</v>
      </c>
      <c r="F1251" s="6">
        <f t="shared" si="98"/>
        <v>23</v>
      </c>
      <c r="G1251" s="6" t="str">
        <f>VLOOKUP(B:B, _holidays!A:C, 2, FALSE)</f>
        <v>Y</v>
      </c>
      <c r="H1251" s="6" t="str">
        <f>VLOOKUP(B:B, _holidays!A:C, 3, FALSE)</f>
        <v>N</v>
      </c>
      <c r="I1251" s="6">
        <v>4.3</v>
      </c>
      <c r="J1251" s="6">
        <v>13.8</v>
      </c>
      <c r="K1251" s="6">
        <v>8.5</v>
      </c>
      <c r="L1251" s="6">
        <v>0</v>
      </c>
      <c r="M1251" s="10">
        <v>121177.58500000001</v>
      </c>
      <c r="N1251" s="8">
        <v>91.043729630000001</v>
      </c>
      <c r="O1251" s="8">
        <f t="shared" si="99"/>
        <v>11032459.285956344</v>
      </c>
    </row>
    <row r="1252" spans="2:15" x14ac:dyDescent="0.3">
      <c r="B1252" s="30">
        <v>43255</v>
      </c>
      <c r="C1252" s="6" t="str">
        <f t="shared" si="95"/>
        <v>Monday</v>
      </c>
      <c r="D1252" s="6" t="str">
        <f t="shared" si="96"/>
        <v>June</v>
      </c>
      <c r="E1252" s="6" t="str">
        <f t="shared" si="97"/>
        <v>2018</v>
      </c>
      <c r="F1252" s="6">
        <f t="shared" si="98"/>
        <v>23</v>
      </c>
      <c r="G1252" s="6" t="str">
        <f>VLOOKUP(B:B, _holidays!A:C, 2, FALSE)</f>
        <v>Y</v>
      </c>
      <c r="H1252" s="6" t="str">
        <f>VLOOKUP(B:B, _holidays!A:C, 3, FALSE)</f>
        <v>N</v>
      </c>
      <c r="I1252" s="6">
        <v>4.5</v>
      </c>
      <c r="J1252" s="6">
        <v>14.4</v>
      </c>
      <c r="K1252" s="6">
        <v>9.3000000000000007</v>
      </c>
      <c r="L1252" s="6">
        <v>0</v>
      </c>
      <c r="M1252" s="10">
        <v>135385.41</v>
      </c>
      <c r="N1252" s="8">
        <v>120.25203740000001</v>
      </c>
      <c r="O1252" s="8">
        <f t="shared" si="99"/>
        <v>16280371.386734335</v>
      </c>
    </row>
    <row r="1253" spans="2:15" x14ac:dyDescent="0.3">
      <c r="B1253" s="30">
        <v>43256</v>
      </c>
      <c r="C1253" s="6" t="str">
        <f t="shared" si="95"/>
        <v>Tuesday</v>
      </c>
      <c r="D1253" s="6" t="str">
        <f t="shared" si="96"/>
        <v>June</v>
      </c>
      <c r="E1253" s="6" t="str">
        <f t="shared" si="97"/>
        <v>2018</v>
      </c>
      <c r="F1253" s="6">
        <f t="shared" si="98"/>
        <v>23</v>
      </c>
      <c r="G1253" s="6" t="str">
        <f>VLOOKUP(B:B, _holidays!A:C, 2, FALSE)</f>
        <v>Y</v>
      </c>
      <c r="H1253" s="6" t="str">
        <f>VLOOKUP(B:B, _holidays!A:C, 3, FALSE)</f>
        <v>N</v>
      </c>
      <c r="I1253" s="6">
        <v>7.5</v>
      </c>
      <c r="J1253" s="6">
        <v>15</v>
      </c>
      <c r="K1253" s="6">
        <v>8.8000000000000007</v>
      </c>
      <c r="L1253" s="6">
        <v>1.6</v>
      </c>
      <c r="M1253" s="10">
        <v>132975.13</v>
      </c>
      <c r="N1253" s="8">
        <v>105.8039052</v>
      </c>
      <c r="O1253" s="8">
        <f t="shared" si="99"/>
        <v>14069288.048477678</v>
      </c>
    </row>
    <row r="1254" spans="2:15" x14ac:dyDescent="0.3">
      <c r="B1254" s="30">
        <v>43257</v>
      </c>
      <c r="C1254" s="6" t="str">
        <f t="shared" si="95"/>
        <v>Wednesday</v>
      </c>
      <c r="D1254" s="6" t="str">
        <f t="shared" si="96"/>
        <v>June</v>
      </c>
      <c r="E1254" s="6" t="str">
        <f t="shared" si="97"/>
        <v>2018</v>
      </c>
      <c r="F1254" s="6">
        <f t="shared" si="98"/>
        <v>23</v>
      </c>
      <c r="G1254" s="6" t="str">
        <f>VLOOKUP(B:B, _holidays!A:C, 2, FALSE)</f>
        <v>Y</v>
      </c>
      <c r="H1254" s="6" t="str">
        <f>VLOOKUP(B:B, _holidays!A:C, 3, FALSE)</f>
        <v>N</v>
      </c>
      <c r="I1254" s="6">
        <v>5.6</v>
      </c>
      <c r="J1254" s="6">
        <v>19.100000000000001</v>
      </c>
      <c r="K1254" s="6">
        <v>9.4</v>
      </c>
      <c r="L1254" s="6">
        <v>0.4</v>
      </c>
      <c r="M1254" s="10">
        <v>132038.42499999999</v>
      </c>
      <c r="N1254" s="8">
        <v>106.2306746</v>
      </c>
      <c r="O1254" s="8">
        <f t="shared" si="99"/>
        <v>14026530.960871505</v>
      </c>
    </row>
    <row r="1255" spans="2:15" x14ac:dyDescent="0.3">
      <c r="B1255" s="30">
        <v>43258</v>
      </c>
      <c r="C1255" s="6" t="str">
        <f t="shared" si="95"/>
        <v>Thursday</v>
      </c>
      <c r="D1255" s="6" t="str">
        <f t="shared" si="96"/>
        <v>June</v>
      </c>
      <c r="E1255" s="6" t="str">
        <f t="shared" si="97"/>
        <v>2018</v>
      </c>
      <c r="F1255" s="6">
        <f t="shared" si="98"/>
        <v>23</v>
      </c>
      <c r="G1255" s="6" t="str">
        <f>VLOOKUP(B:B, _holidays!A:C, 2, FALSE)</f>
        <v>Y</v>
      </c>
      <c r="H1255" s="6" t="str">
        <f>VLOOKUP(B:B, _holidays!A:C, 3, FALSE)</f>
        <v>N</v>
      </c>
      <c r="I1255" s="6">
        <v>7.7</v>
      </c>
      <c r="J1255" s="6">
        <v>17.8</v>
      </c>
      <c r="K1255" s="6">
        <v>5.7</v>
      </c>
      <c r="L1255" s="6">
        <v>0.2</v>
      </c>
      <c r="M1255" s="10">
        <v>128577.63</v>
      </c>
      <c r="N1255" s="8">
        <v>87.710791130000004</v>
      </c>
      <c r="O1255" s="8">
        <f t="shared" si="99"/>
        <v>11277645.648920422</v>
      </c>
    </row>
    <row r="1256" spans="2:15" x14ac:dyDescent="0.3">
      <c r="B1256" s="30">
        <v>43259</v>
      </c>
      <c r="C1256" s="6" t="str">
        <f t="shared" si="95"/>
        <v>Friday</v>
      </c>
      <c r="D1256" s="6" t="str">
        <f t="shared" si="96"/>
        <v>June</v>
      </c>
      <c r="E1256" s="6" t="str">
        <f t="shared" si="97"/>
        <v>2018</v>
      </c>
      <c r="F1256" s="6">
        <f t="shared" si="98"/>
        <v>23</v>
      </c>
      <c r="G1256" s="6" t="str">
        <f>VLOOKUP(B:B, _holidays!A:C, 2, FALSE)</f>
        <v>Y</v>
      </c>
      <c r="H1256" s="6" t="str">
        <f>VLOOKUP(B:B, _holidays!A:C, 3, FALSE)</f>
        <v>N</v>
      </c>
      <c r="I1256" s="6">
        <v>12.4</v>
      </c>
      <c r="J1256" s="6">
        <v>13.6</v>
      </c>
      <c r="K1256" s="6">
        <v>3.3</v>
      </c>
      <c r="L1256" s="6">
        <v>0.6</v>
      </c>
      <c r="M1256" s="10">
        <v>129910.015</v>
      </c>
      <c r="N1256" s="8">
        <v>130.0827333</v>
      </c>
      <c r="O1256" s="8">
        <f t="shared" si="99"/>
        <v>16899049.834243998</v>
      </c>
    </row>
    <row r="1257" spans="2:15" x14ac:dyDescent="0.3">
      <c r="B1257" s="30">
        <v>43260</v>
      </c>
      <c r="C1257" s="6" t="str">
        <f t="shared" si="95"/>
        <v>Saturday</v>
      </c>
      <c r="D1257" s="6" t="str">
        <f t="shared" si="96"/>
        <v>June</v>
      </c>
      <c r="E1257" s="6" t="str">
        <f t="shared" si="97"/>
        <v>2018</v>
      </c>
      <c r="F1257" s="6">
        <f t="shared" si="98"/>
        <v>23</v>
      </c>
      <c r="G1257" s="6" t="str">
        <f>VLOOKUP(B:B, _holidays!A:C, 2, FALSE)</f>
        <v>Y</v>
      </c>
      <c r="H1257" s="6" t="str">
        <f>VLOOKUP(B:B, _holidays!A:C, 3, FALSE)</f>
        <v>N</v>
      </c>
      <c r="I1257" s="6">
        <v>11.3</v>
      </c>
      <c r="J1257" s="6">
        <v>15.6</v>
      </c>
      <c r="K1257" s="6">
        <v>8</v>
      </c>
      <c r="L1257" s="6">
        <v>3</v>
      </c>
      <c r="M1257" s="10">
        <v>120232.19500000001</v>
      </c>
      <c r="N1257" s="8">
        <v>110.6732404</v>
      </c>
      <c r="O1257" s="8">
        <f t="shared" si="99"/>
        <v>13306486.621054679</v>
      </c>
    </row>
    <row r="1258" spans="2:15" x14ac:dyDescent="0.3">
      <c r="B1258" s="30">
        <v>43261</v>
      </c>
      <c r="C1258" s="6" t="str">
        <f t="shared" si="95"/>
        <v>Sunday</v>
      </c>
      <c r="D1258" s="6" t="str">
        <f t="shared" si="96"/>
        <v>June</v>
      </c>
      <c r="E1258" s="6" t="str">
        <f t="shared" si="97"/>
        <v>2018</v>
      </c>
      <c r="F1258" s="6">
        <f t="shared" si="98"/>
        <v>24</v>
      </c>
      <c r="G1258" s="6" t="str">
        <f>VLOOKUP(B:B, _holidays!A:C, 2, FALSE)</f>
        <v>Y</v>
      </c>
      <c r="H1258" s="6" t="str">
        <f>VLOOKUP(B:B, _holidays!A:C, 3, FALSE)</f>
        <v>N</v>
      </c>
      <c r="I1258" s="6">
        <v>4.0999999999999996</v>
      </c>
      <c r="J1258" s="6">
        <v>15.3</v>
      </c>
      <c r="K1258" s="6">
        <v>9.3000000000000007</v>
      </c>
      <c r="L1258" s="6">
        <v>0</v>
      </c>
      <c r="M1258" s="10">
        <v>117037.86500000001</v>
      </c>
      <c r="N1258" s="8">
        <v>75.51946753</v>
      </c>
      <c r="O1258" s="8">
        <f t="shared" si="99"/>
        <v>8838637.2456480246</v>
      </c>
    </row>
    <row r="1259" spans="2:15" x14ac:dyDescent="0.3">
      <c r="B1259" s="30">
        <v>43262</v>
      </c>
      <c r="C1259" s="6" t="str">
        <f t="shared" si="95"/>
        <v>Monday</v>
      </c>
      <c r="D1259" s="6" t="str">
        <f t="shared" si="96"/>
        <v>June</v>
      </c>
      <c r="E1259" s="6" t="str">
        <f t="shared" si="97"/>
        <v>2018</v>
      </c>
      <c r="F1259" s="6">
        <f t="shared" si="98"/>
        <v>24</v>
      </c>
      <c r="G1259" s="6" t="str">
        <f>VLOOKUP(B:B, _holidays!A:C, 2, FALSE)</f>
        <v>Y</v>
      </c>
      <c r="H1259" s="6" t="str">
        <f>VLOOKUP(B:B, _holidays!A:C, 3, FALSE)</f>
        <v>Y</v>
      </c>
      <c r="I1259" s="6">
        <v>5.3</v>
      </c>
      <c r="J1259" s="6">
        <v>17.600000000000001</v>
      </c>
      <c r="K1259" s="6">
        <v>8.9</v>
      </c>
      <c r="L1259" s="6">
        <v>0.2</v>
      </c>
      <c r="M1259" s="10">
        <v>113420.985</v>
      </c>
      <c r="N1259" s="8">
        <v>56.39994652</v>
      </c>
      <c r="O1259" s="8">
        <f t="shared" si="99"/>
        <v>6396937.4882457219</v>
      </c>
    </row>
    <row r="1260" spans="2:15" x14ac:dyDescent="0.3">
      <c r="B1260" s="30">
        <v>43263</v>
      </c>
      <c r="C1260" s="6" t="str">
        <f t="shared" si="95"/>
        <v>Tuesday</v>
      </c>
      <c r="D1260" s="6" t="str">
        <f t="shared" si="96"/>
        <v>June</v>
      </c>
      <c r="E1260" s="6" t="str">
        <f t="shared" si="97"/>
        <v>2018</v>
      </c>
      <c r="F1260" s="6">
        <f t="shared" si="98"/>
        <v>24</v>
      </c>
      <c r="G1260" s="6" t="str">
        <f>VLOOKUP(B:B, _holidays!A:C, 2, FALSE)</f>
        <v>Y</v>
      </c>
      <c r="H1260" s="6" t="str">
        <f>VLOOKUP(B:B, _holidays!A:C, 3, FALSE)</f>
        <v>N</v>
      </c>
      <c r="I1260" s="6">
        <v>7.9</v>
      </c>
      <c r="J1260" s="6">
        <v>16.600000000000001</v>
      </c>
      <c r="K1260" s="6">
        <v>6.7</v>
      </c>
      <c r="L1260" s="6">
        <v>0.4</v>
      </c>
      <c r="M1260" s="10">
        <v>127261.295</v>
      </c>
      <c r="N1260" s="8">
        <v>78.294416310000003</v>
      </c>
      <c r="O1260" s="8">
        <f t="shared" si="99"/>
        <v>9963848.8108797222</v>
      </c>
    </row>
    <row r="1261" spans="2:15" x14ac:dyDescent="0.3">
      <c r="B1261" s="30">
        <v>43264</v>
      </c>
      <c r="C1261" s="6" t="str">
        <f t="shared" si="95"/>
        <v>Wednesday</v>
      </c>
      <c r="D1261" s="6" t="str">
        <f t="shared" si="96"/>
        <v>June</v>
      </c>
      <c r="E1261" s="6" t="str">
        <f t="shared" si="97"/>
        <v>2018</v>
      </c>
      <c r="F1261" s="6">
        <f t="shared" si="98"/>
        <v>24</v>
      </c>
      <c r="G1261" s="6" t="str">
        <f>VLOOKUP(B:B, _holidays!A:C, 2, FALSE)</f>
        <v>Y</v>
      </c>
      <c r="H1261" s="6" t="str">
        <f>VLOOKUP(B:B, _holidays!A:C, 3, FALSE)</f>
        <v>N</v>
      </c>
      <c r="I1261" s="6">
        <v>9.5</v>
      </c>
      <c r="J1261" s="6">
        <v>14.1</v>
      </c>
      <c r="K1261" s="6">
        <v>7.1</v>
      </c>
      <c r="L1261" s="6">
        <v>0</v>
      </c>
      <c r="M1261" s="10">
        <v>131574.60500000001</v>
      </c>
      <c r="N1261" s="8">
        <v>84.579532720000003</v>
      </c>
      <c r="O1261" s="8">
        <f t="shared" si="99"/>
        <v>11128518.608718578</v>
      </c>
    </row>
    <row r="1262" spans="2:15" x14ac:dyDescent="0.3">
      <c r="B1262" s="30">
        <v>43265</v>
      </c>
      <c r="C1262" s="6" t="str">
        <f t="shared" si="95"/>
        <v>Thursday</v>
      </c>
      <c r="D1262" s="6" t="str">
        <f t="shared" si="96"/>
        <v>June</v>
      </c>
      <c r="E1262" s="6" t="str">
        <f t="shared" si="97"/>
        <v>2018</v>
      </c>
      <c r="F1262" s="6">
        <f t="shared" si="98"/>
        <v>24</v>
      </c>
      <c r="G1262" s="6" t="str">
        <f>VLOOKUP(B:B, _holidays!A:C, 2, FALSE)</f>
        <v>Y</v>
      </c>
      <c r="H1262" s="6" t="str">
        <f>VLOOKUP(B:B, _holidays!A:C, 3, FALSE)</f>
        <v>N</v>
      </c>
      <c r="I1262" s="6">
        <v>8.6</v>
      </c>
      <c r="J1262" s="6">
        <v>14.5</v>
      </c>
      <c r="K1262" s="6">
        <v>7.8</v>
      </c>
      <c r="L1262" s="6">
        <v>5.6</v>
      </c>
      <c r="M1262" s="10">
        <v>130544.485</v>
      </c>
      <c r="N1262" s="8">
        <v>72.49179642</v>
      </c>
      <c r="O1262" s="8">
        <f t="shared" si="99"/>
        <v>9463404.2303737439</v>
      </c>
    </row>
    <row r="1263" spans="2:15" x14ac:dyDescent="0.3">
      <c r="B1263" s="30">
        <v>43266</v>
      </c>
      <c r="C1263" s="6" t="str">
        <f t="shared" si="95"/>
        <v>Friday</v>
      </c>
      <c r="D1263" s="6" t="str">
        <f t="shared" si="96"/>
        <v>June</v>
      </c>
      <c r="E1263" s="6" t="str">
        <f t="shared" si="97"/>
        <v>2018</v>
      </c>
      <c r="F1263" s="6">
        <f t="shared" si="98"/>
        <v>24</v>
      </c>
      <c r="G1263" s="6" t="str">
        <f>VLOOKUP(B:B, _holidays!A:C, 2, FALSE)</f>
        <v>Y</v>
      </c>
      <c r="H1263" s="6" t="str">
        <f>VLOOKUP(B:B, _holidays!A:C, 3, FALSE)</f>
        <v>N</v>
      </c>
      <c r="I1263" s="6">
        <v>9.6</v>
      </c>
      <c r="J1263" s="6">
        <v>14</v>
      </c>
      <c r="K1263" s="6">
        <v>4.4000000000000004</v>
      </c>
      <c r="L1263" s="6">
        <v>4.5999999999999996</v>
      </c>
      <c r="M1263" s="10">
        <v>133009.01</v>
      </c>
      <c r="N1263" s="8">
        <v>74.905585810000005</v>
      </c>
      <c r="O1263" s="8">
        <f t="shared" si="99"/>
        <v>9963117.8120581489</v>
      </c>
    </row>
    <row r="1264" spans="2:15" x14ac:dyDescent="0.3">
      <c r="B1264" s="30">
        <v>43267</v>
      </c>
      <c r="C1264" s="6" t="str">
        <f t="shared" si="95"/>
        <v>Saturday</v>
      </c>
      <c r="D1264" s="6" t="str">
        <f t="shared" si="96"/>
        <v>June</v>
      </c>
      <c r="E1264" s="6" t="str">
        <f t="shared" si="97"/>
        <v>2018</v>
      </c>
      <c r="F1264" s="6">
        <f t="shared" si="98"/>
        <v>24</v>
      </c>
      <c r="G1264" s="6" t="str">
        <f>VLOOKUP(B:B, _holidays!A:C, 2, FALSE)</f>
        <v>Y</v>
      </c>
      <c r="H1264" s="6" t="str">
        <f>VLOOKUP(B:B, _holidays!A:C, 3, FALSE)</f>
        <v>N</v>
      </c>
      <c r="I1264" s="6">
        <v>6.9</v>
      </c>
      <c r="J1264" s="6">
        <v>13.1</v>
      </c>
      <c r="K1264" s="6">
        <v>7.1</v>
      </c>
      <c r="L1264" s="6">
        <v>2.2000000000000002</v>
      </c>
      <c r="M1264" s="10">
        <v>124351.235</v>
      </c>
      <c r="N1264" s="8">
        <v>81.800766879999998</v>
      </c>
      <c r="O1264" s="8">
        <f t="shared" si="99"/>
        <v>10172026.385475097</v>
      </c>
    </row>
    <row r="1265" spans="2:15" x14ac:dyDescent="0.3">
      <c r="B1265" s="30">
        <v>43268</v>
      </c>
      <c r="C1265" s="6" t="str">
        <f t="shared" si="95"/>
        <v>Sunday</v>
      </c>
      <c r="D1265" s="6" t="str">
        <f t="shared" si="96"/>
        <v>June</v>
      </c>
      <c r="E1265" s="6" t="str">
        <f t="shared" si="97"/>
        <v>2018</v>
      </c>
      <c r="F1265" s="6">
        <f t="shared" si="98"/>
        <v>25</v>
      </c>
      <c r="G1265" s="6" t="str">
        <f>VLOOKUP(B:B, _holidays!A:C, 2, FALSE)</f>
        <v>Y</v>
      </c>
      <c r="H1265" s="6" t="str">
        <f>VLOOKUP(B:B, _holidays!A:C, 3, FALSE)</f>
        <v>N</v>
      </c>
      <c r="I1265" s="6">
        <v>8</v>
      </c>
      <c r="J1265" s="6">
        <v>13.1</v>
      </c>
      <c r="K1265" s="6">
        <v>5.0999999999999996</v>
      </c>
      <c r="L1265" s="6">
        <v>15.6</v>
      </c>
      <c r="M1265" s="10">
        <v>120785.595</v>
      </c>
      <c r="N1265" s="8">
        <v>62.272671549999998</v>
      </c>
      <c r="O1265" s="8">
        <f t="shared" si="99"/>
        <v>7521641.6854063217</v>
      </c>
    </row>
    <row r="1266" spans="2:15" x14ac:dyDescent="0.3">
      <c r="B1266" s="30">
        <v>43269</v>
      </c>
      <c r="C1266" s="6" t="str">
        <f t="shared" si="95"/>
        <v>Monday</v>
      </c>
      <c r="D1266" s="6" t="str">
        <f t="shared" si="96"/>
        <v>June</v>
      </c>
      <c r="E1266" s="6" t="str">
        <f t="shared" si="97"/>
        <v>2018</v>
      </c>
      <c r="F1266" s="6">
        <f t="shared" si="98"/>
        <v>25</v>
      </c>
      <c r="G1266" s="6" t="str">
        <f>VLOOKUP(B:B, _holidays!A:C, 2, FALSE)</f>
        <v>Y</v>
      </c>
      <c r="H1266" s="6" t="str">
        <f>VLOOKUP(B:B, _holidays!A:C, 3, FALSE)</f>
        <v>N</v>
      </c>
      <c r="I1266" s="6">
        <v>9.5</v>
      </c>
      <c r="J1266" s="6">
        <v>12</v>
      </c>
      <c r="K1266" s="6">
        <v>5.9</v>
      </c>
      <c r="L1266" s="6">
        <v>7.2</v>
      </c>
      <c r="M1266" s="10">
        <v>138518.73499999999</v>
      </c>
      <c r="N1266" s="8">
        <v>112.5014975</v>
      </c>
      <c r="O1266" s="8">
        <f t="shared" si="99"/>
        <v>15583565.119305661</v>
      </c>
    </row>
    <row r="1267" spans="2:15" x14ac:dyDescent="0.3">
      <c r="B1267" s="30">
        <v>43270</v>
      </c>
      <c r="C1267" s="6" t="str">
        <f t="shared" si="95"/>
        <v>Tuesday</v>
      </c>
      <c r="D1267" s="6" t="str">
        <f t="shared" si="96"/>
        <v>June</v>
      </c>
      <c r="E1267" s="6" t="str">
        <f t="shared" si="97"/>
        <v>2018</v>
      </c>
      <c r="F1267" s="6">
        <f t="shared" si="98"/>
        <v>25</v>
      </c>
      <c r="G1267" s="6" t="str">
        <f>VLOOKUP(B:B, _holidays!A:C, 2, FALSE)</f>
        <v>Y</v>
      </c>
      <c r="H1267" s="6" t="str">
        <f>VLOOKUP(B:B, _holidays!A:C, 3, FALSE)</f>
        <v>N</v>
      </c>
      <c r="I1267" s="6">
        <v>3</v>
      </c>
      <c r="J1267" s="6">
        <v>14.5</v>
      </c>
      <c r="K1267" s="6">
        <v>9</v>
      </c>
      <c r="L1267" s="6">
        <v>0.4</v>
      </c>
      <c r="M1267" s="10">
        <v>143830.12</v>
      </c>
      <c r="N1267" s="8">
        <v>110.05619040000001</v>
      </c>
      <c r="O1267" s="8">
        <f t="shared" si="99"/>
        <v>15829395.071974847</v>
      </c>
    </row>
    <row r="1268" spans="2:15" x14ac:dyDescent="0.3">
      <c r="B1268" s="30">
        <v>43271</v>
      </c>
      <c r="C1268" s="6" t="str">
        <f t="shared" si="95"/>
        <v>Wednesday</v>
      </c>
      <c r="D1268" s="6" t="str">
        <f t="shared" si="96"/>
        <v>June</v>
      </c>
      <c r="E1268" s="6" t="str">
        <f t="shared" si="97"/>
        <v>2018</v>
      </c>
      <c r="F1268" s="6">
        <f t="shared" si="98"/>
        <v>25</v>
      </c>
      <c r="G1268" s="6" t="str">
        <f>VLOOKUP(B:B, _holidays!A:C, 2, FALSE)</f>
        <v>Y</v>
      </c>
      <c r="H1268" s="6" t="str">
        <f>VLOOKUP(B:B, _holidays!A:C, 3, FALSE)</f>
        <v>N</v>
      </c>
      <c r="I1268" s="6">
        <v>4.3</v>
      </c>
      <c r="J1268" s="6">
        <v>15.3</v>
      </c>
      <c r="K1268" s="6">
        <v>8</v>
      </c>
      <c r="L1268" s="6">
        <v>0.2</v>
      </c>
      <c r="M1268" s="10">
        <v>141305.88</v>
      </c>
      <c r="N1268" s="8">
        <v>91.289341919999998</v>
      </c>
      <c r="O1268" s="8">
        <f t="shared" si="99"/>
        <v>12899720.794626489</v>
      </c>
    </row>
    <row r="1269" spans="2:15" x14ac:dyDescent="0.3">
      <c r="B1269" s="30">
        <v>43272</v>
      </c>
      <c r="C1269" s="6" t="str">
        <f t="shared" si="95"/>
        <v>Thursday</v>
      </c>
      <c r="D1269" s="6" t="str">
        <f t="shared" si="96"/>
        <v>June</v>
      </c>
      <c r="E1269" s="6" t="str">
        <f t="shared" si="97"/>
        <v>2018</v>
      </c>
      <c r="F1269" s="6">
        <f t="shared" si="98"/>
        <v>25</v>
      </c>
      <c r="G1269" s="6" t="str">
        <f>VLOOKUP(B:B, _holidays!A:C, 2, FALSE)</f>
        <v>Y</v>
      </c>
      <c r="H1269" s="6" t="str">
        <f>VLOOKUP(B:B, _holidays!A:C, 3, FALSE)</f>
        <v>N</v>
      </c>
      <c r="I1269" s="6">
        <v>4</v>
      </c>
      <c r="J1269" s="6">
        <v>15.1</v>
      </c>
      <c r="K1269" s="6">
        <v>9.1</v>
      </c>
      <c r="L1269" s="6">
        <v>0</v>
      </c>
      <c r="M1269" s="10">
        <v>143542.01999999999</v>
      </c>
      <c r="N1269" s="8">
        <v>141.55697810000001</v>
      </c>
      <c r="O1269" s="8">
        <f t="shared" si="99"/>
        <v>20319374.581569761</v>
      </c>
    </row>
    <row r="1270" spans="2:15" x14ac:dyDescent="0.3">
      <c r="B1270" s="30">
        <v>43273</v>
      </c>
      <c r="C1270" s="6" t="str">
        <f t="shared" si="95"/>
        <v>Friday</v>
      </c>
      <c r="D1270" s="6" t="str">
        <f t="shared" si="96"/>
        <v>June</v>
      </c>
      <c r="E1270" s="6" t="str">
        <f t="shared" si="97"/>
        <v>2018</v>
      </c>
      <c r="F1270" s="6">
        <f t="shared" si="98"/>
        <v>25</v>
      </c>
      <c r="G1270" s="6" t="str">
        <f>VLOOKUP(B:B, _holidays!A:C, 2, FALSE)</f>
        <v>Y</v>
      </c>
      <c r="H1270" s="6" t="str">
        <f>VLOOKUP(B:B, _holidays!A:C, 3, FALSE)</f>
        <v>N</v>
      </c>
      <c r="I1270" s="6">
        <v>4.3</v>
      </c>
      <c r="J1270" s="6">
        <v>15</v>
      </c>
      <c r="K1270" s="6">
        <v>8.5</v>
      </c>
      <c r="L1270" s="6">
        <v>0</v>
      </c>
      <c r="M1270" s="10">
        <v>140296.4</v>
      </c>
      <c r="N1270" s="8">
        <v>131.5621328</v>
      </c>
      <c r="O1270" s="8">
        <f t="shared" si="99"/>
        <v>18457693.608161919</v>
      </c>
    </row>
    <row r="1271" spans="2:15" x14ac:dyDescent="0.3">
      <c r="B1271" s="30">
        <v>43274</v>
      </c>
      <c r="C1271" s="6" t="str">
        <f t="shared" si="95"/>
        <v>Saturday</v>
      </c>
      <c r="D1271" s="6" t="str">
        <f t="shared" si="96"/>
        <v>June</v>
      </c>
      <c r="E1271" s="6" t="str">
        <f t="shared" si="97"/>
        <v>2018</v>
      </c>
      <c r="F1271" s="6">
        <f t="shared" si="98"/>
        <v>25</v>
      </c>
      <c r="G1271" s="6" t="str">
        <f>VLOOKUP(B:B, _holidays!A:C, 2, FALSE)</f>
        <v>Y</v>
      </c>
      <c r="H1271" s="6" t="str">
        <f>VLOOKUP(B:B, _holidays!A:C, 3, FALSE)</f>
        <v>N</v>
      </c>
      <c r="I1271" s="6">
        <v>6</v>
      </c>
      <c r="J1271" s="6">
        <v>12.8</v>
      </c>
      <c r="K1271" s="6">
        <v>3.9</v>
      </c>
      <c r="L1271" s="6">
        <v>0</v>
      </c>
      <c r="M1271" s="10">
        <v>132165.42499999999</v>
      </c>
      <c r="N1271" s="8">
        <v>98.836365509999993</v>
      </c>
      <c r="O1271" s="8">
        <f t="shared" si="99"/>
        <v>13062750.25308449</v>
      </c>
    </row>
    <row r="1272" spans="2:15" x14ac:dyDescent="0.3">
      <c r="B1272" s="30">
        <v>43275</v>
      </c>
      <c r="C1272" s="6" t="str">
        <f t="shared" si="95"/>
        <v>Sunday</v>
      </c>
      <c r="D1272" s="6" t="str">
        <f t="shared" si="96"/>
        <v>June</v>
      </c>
      <c r="E1272" s="6" t="str">
        <f t="shared" si="97"/>
        <v>2018</v>
      </c>
      <c r="F1272" s="6">
        <f t="shared" si="98"/>
        <v>26</v>
      </c>
      <c r="G1272" s="6" t="str">
        <f>VLOOKUP(B:B, _holidays!A:C, 2, FALSE)</f>
        <v>Y</v>
      </c>
      <c r="H1272" s="6" t="str">
        <f>VLOOKUP(B:B, _holidays!A:C, 3, FALSE)</f>
        <v>N</v>
      </c>
      <c r="I1272" s="6">
        <v>9</v>
      </c>
      <c r="J1272" s="6">
        <v>13.1</v>
      </c>
      <c r="K1272" s="6">
        <v>5.7</v>
      </c>
      <c r="L1272" s="6">
        <v>0</v>
      </c>
      <c r="M1272" s="10">
        <v>125850.58</v>
      </c>
      <c r="N1272" s="8">
        <v>95.155970719999999</v>
      </c>
      <c r="O1272" s="8">
        <f t="shared" si="99"/>
        <v>11975434.105575018</v>
      </c>
    </row>
    <row r="1273" spans="2:15" x14ac:dyDescent="0.3">
      <c r="B1273" s="30">
        <v>43276</v>
      </c>
      <c r="C1273" s="6" t="str">
        <f t="shared" si="95"/>
        <v>Monday</v>
      </c>
      <c r="D1273" s="6" t="str">
        <f t="shared" si="96"/>
        <v>June</v>
      </c>
      <c r="E1273" s="6" t="str">
        <f t="shared" si="97"/>
        <v>2018</v>
      </c>
      <c r="F1273" s="6">
        <f t="shared" si="98"/>
        <v>26</v>
      </c>
      <c r="G1273" s="6" t="str">
        <f>VLOOKUP(B:B, _holidays!A:C, 2, FALSE)</f>
        <v>Y</v>
      </c>
      <c r="H1273" s="6" t="str">
        <f>VLOOKUP(B:B, _holidays!A:C, 3, FALSE)</f>
        <v>N</v>
      </c>
      <c r="I1273" s="6">
        <v>8.4</v>
      </c>
      <c r="J1273" s="6">
        <v>12.6</v>
      </c>
      <c r="K1273" s="6">
        <v>7.8</v>
      </c>
      <c r="L1273" s="6">
        <v>0</v>
      </c>
      <c r="M1273" s="10">
        <v>141972.715</v>
      </c>
      <c r="N1273" s="8">
        <v>120.2781698</v>
      </c>
      <c r="O1273" s="8">
        <f t="shared" si="99"/>
        <v>17076218.321737006</v>
      </c>
    </row>
    <row r="1274" spans="2:15" x14ac:dyDescent="0.3">
      <c r="B1274" s="30">
        <v>43277</v>
      </c>
      <c r="C1274" s="6" t="str">
        <f t="shared" si="95"/>
        <v>Tuesday</v>
      </c>
      <c r="D1274" s="6" t="str">
        <f t="shared" si="96"/>
        <v>June</v>
      </c>
      <c r="E1274" s="6" t="str">
        <f t="shared" si="97"/>
        <v>2018</v>
      </c>
      <c r="F1274" s="6">
        <f t="shared" si="98"/>
        <v>26</v>
      </c>
      <c r="G1274" s="6" t="str">
        <f>VLOOKUP(B:B, _holidays!A:C, 2, FALSE)</f>
        <v>Y</v>
      </c>
      <c r="H1274" s="6" t="str">
        <f>VLOOKUP(B:B, _holidays!A:C, 3, FALSE)</f>
        <v>N</v>
      </c>
      <c r="I1274" s="6">
        <v>8.4</v>
      </c>
      <c r="J1274" s="6">
        <v>14.1</v>
      </c>
      <c r="K1274" s="6">
        <v>6.6</v>
      </c>
      <c r="L1274" s="6">
        <v>0</v>
      </c>
      <c r="M1274" s="10">
        <v>142842.4</v>
      </c>
      <c r="N1274" s="8">
        <v>102.3492036</v>
      </c>
      <c r="O1274" s="8">
        <f t="shared" si="99"/>
        <v>14619805.880312638</v>
      </c>
    </row>
    <row r="1275" spans="2:15" x14ac:dyDescent="0.3">
      <c r="B1275" s="30">
        <v>43278</v>
      </c>
      <c r="C1275" s="6" t="str">
        <f t="shared" si="95"/>
        <v>Wednesday</v>
      </c>
      <c r="D1275" s="6" t="str">
        <f t="shared" si="96"/>
        <v>June</v>
      </c>
      <c r="E1275" s="6" t="str">
        <f t="shared" si="97"/>
        <v>2018</v>
      </c>
      <c r="F1275" s="6">
        <f t="shared" si="98"/>
        <v>26</v>
      </c>
      <c r="G1275" s="6" t="str">
        <f>VLOOKUP(B:B, _holidays!A:C, 2, FALSE)</f>
        <v>Y</v>
      </c>
      <c r="H1275" s="6" t="str">
        <f>VLOOKUP(B:B, _holidays!A:C, 3, FALSE)</f>
        <v>N</v>
      </c>
      <c r="I1275" s="6">
        <v>4.8</v>
      </c>
      <c r="J1275" s="6">
        <v>11.2</v>
      </c>
      <c r="K1275" s="6">
        <v>6</v>
      </c>
      <c r="L1275" s="6">
        <v>0.2</v>
      </c>
      <c r="M1275" s="10">
        <v>148100.13</v>
      </c>
      <c r="N1275" s="8">
        <v>102.4178146</v>
      </c>
      <c r="O1275" s="8">
        <f t="shared" si="99"/>
        <v>15168091.656575898</v>
      </c>
    </row>
    <row r="1276" spans="2:15" x14ac:dyDescent="0.3">
      <c r="B1276" s="30">
        <v>43279</v>
      </c>
      <c r="C1276" s="6" t="str">
        <f t="shared" si="95"/>
        <v>Thursday</v>
      </c>
      <c r="D1276" s="6" t="str">
        <f t="shared" si="96"/>
        <v>June</v>
      </c>
      <c r="E1276" s="6" t="str">
        <f t="shared" si="97"/>
        <v>2018</v>
      </c>
      <c r="F1276" s="6">
        <f t="shared" si="98"/>
        <v>26</v>
      </c>
      <c r="G1276" s="6" t="str">
        <f>VLOOKUP(B:B, _holidays!A:C, 2, FALSE)</f>
        <v>Y</v>
      </c>
      <c r="H1276" s="6" t="str">
        <f>VLOOKUP(B:B, _holidays!A:C, 3, FALSE)</f>
        <v>N</v>
      </c>
      <c r="I1276" s="6">
        <v>5.3</v>
      </c>
      <c r="J1276" s="6">
        <v>10.6</v>
      </c>
      <c r="K1276" s="6">
        <v>5.2</v>
      </c>
      <c r="L1276" s="6">
        <v>0</v>
      </c>
      <c r="M1276" s="10">
        <v>150445.47</v>
      </c>
      <c r="N1276" s="8">
        <v>112.8005434</v>
      </c>
      <c r="O1276" s="8">
        <f t="shared" si="99"/>
        <v>16970330.768068396</v>
      </c>
    </row>
    <row r="1277" spans="2:15" x14ac:dyDescent="0.3">
      <c r="B1277" s="30">
        <v>43280</v>
      </c>
      <c r="C1277" s="6" t="str">
        <f t="shared" si="95"/>
        <v>Friday</v>
      </c>
      <c r="D1277" s="6" t="str">
        <f t="shared" si="96"/>
        <v>June</v>
      </c>
      <c r="E1277" s="6" t="str">
        <f t="shared" si="97"/>
        <v>2018</v>
      </c>
      <c r="F1277" s="6">
        <f t="shared" si="98"/>
        <v>26</v>
      </c>
      <c r="G1277" s="6" t="str">
        <f>VLOOKUP(B:B, _holidays!A:C, 2, FALSE)</f>
        <v>N</v>
      </c>
      <c r="H1277" s="6" t="str">
        <f>VLOOKUP(B:B, _holidays!A:C, 3, FALSE)</f>
        <v>N</v>
      </c>
      <c r="I1277" s="6">
        <v>6.1</v>
      </c>
      <c r="J1277" s="6">
        <v>12.5</v>
      </c>
      <c r="K1277" s="6">
        <v>6.1</v>
      </c>
      <c r="L1277" s="6">
        <v>0.2</v>
      </c>
      <c r="M1277" s="10">
        <v>139188.48000000001</v>
      </c>
      <c r="N1277" s="8">
        <v>78.806642740000001</v>
      </c>
      <c r="O1277" s="8">
        <f t="shared" si="99"/>
        <v>10968976.816883637</v>
      </c>
    </row>
    <row r="1278" spans="2:15" x14ac:dyDescent="0.3">
      <c r="B1278" s="30">
        <v>43281</v>
      </c>
      <c r="C1278" s="6" t="str">
        <f t="shared" si="95"/>
        <v>Saturday</v>
      </c>
      <c r="D1278" s="6" t="str">
        <f t="shared" si="96"/>
        <v>June</v>
      </c>
      <c r="E1278" s="6" t="str">
        <f t="shared" si="97"/>
        <v>2018</v>
      </c>
      <c r="F1278" s="6">
        <f t="shared" si="98"/>
        <v>26</v>
      </c>
      <c r="G1278" s="6" t="str">
        <f>VLOOKUP(B:B, _holidays!A:C, 2, FALSE)</f>
        <v>N</v>
      </c>
      <c r="H1278" s="6" t="str">
        <f>VLOOKUP(B:B, _holidays!A:C, 3, FALSE)</f>
        <v>N</v>
      </c>
      <c r="I1278" s="6">
        <v>9.4</v>
      </c>
      <c r="J1278" s="6">
        <v>14.2</v>
      </c>
      <c r="K1278" s="6">
        <v>4.9000000000000004</v>
      </c>
      <c r="L1278" s="6">
        <v>0.4</v>
      </c>
      <c r="M1278" s="10">
        <v>125394.425</v>
      </c>
      <c r="N1278" s="8">
        <v>72.963672560000006</v>
      </c>
      <c r="O1278" s="8">
        <f t="shared" si="99"/>
        <v>9149237.7665494792</v>
      </c>
    </row>
    <row r="1279" spans="2:15" x14ac:dyDescent="0.3">
      <c r="B1279" s="30">
        <v>43282</v>
      </c>
      <c r="C1279" s="6" t="str">
        <f t="shared" si="95"/>
        <v>Sunday</v>
      </c>
      <c r="D1279" s="6" t="str">
        <f t="shared" si="96"/>
        <v>July</v>
      </c>
      <c r="E1279" s="6" t="str">
        <f t="shared" si="97"/>
        <v>2018</v>
      </c>
      <c r="F1279" s="6">
        <f t="shared" si="98"/>
        <v>27</v>
      </c>
      <c r="G1279" s="6" t="str">
        <f>VLOOKUP(B:B, _holidays!A:C, 2, FALSE)</f>
        <v>N</v>
      </c>
      <c r="H1279" s="6" t="str">
        <f>VLOOKUP(B:B, _holidays!A:C, 3, FALSE)</f>
        <v>N</v>
      </c>
      <c r="I1279" s="6">
        <v>3.5</v>
      </c>
      <c r="J1279" s="6">
        <v>14.7</v>
      </c>
      <c r="K1279" s="6">
        <v>8.8000000000000007</v>
      </c>
      <c r="L1279" s="6">
        <v>0.4</v>
      </c>
      <c r="M1279" s="10">
        <v>124313.07</v>
      </c>
      <c r="N1279" s="8">
        <v>83.374992370000001</v>
      </c>
      <c r="O1279" s="8">
        <f t="shared" si="99"/>
        <v>10364601.262741277</v>
      </c>
    </row>
    <row r="1280" spans="2:15" x14ac:dyDescent="0.3">
      <c r="B1280" s="30">
        <v>43283</v>
      </c>
      <c r="C1280" s="6" t="str">
        <f t="shared" si="95"/>
        <v>Monday</v>
      </c>
      <c r="D1280" s="6" t="str">
        <f t="shared" si="96"/>
        <v>July</v>
      </c>
      <c r="E1280" s="6" t="str">
        <f t="shared" si="97"/>
        <v>2018</v>
      </c>
      <c r="F1280" s="6">
        <f t="shared" si="98"/>
        <v>27</v>
      </c>
      <c r="G1280" s="6" t="str">
        <f>VLOOKUP(B:B, _holidays!A:C, 2, FALSE)</f>
        <v>N</v>
      </c>
      <c r="H1280" s="6" t="str">
        <f>VLOOKUP(B:B, _holidays!A:C, 3, FALSE)</f>
        <v>N</v>
      </c>
      <c r="I1280" s="6">
        <v>2.4</v>
      </c>
      <c r="J1280" s="6">
        <v>14.6</v>
      </c>
      <c r="K1280" s="6">
        <v>9.4</v>
      </c>
      <c r="L1280" s="6">
        <v>0</v>
      </c>
      <c r="M1280" s="10">
        <v>140713.255</v>
      </c>
      <c r="N1280" s="8">
        <v>87.324295090000007</v>
      </c>
      <c r="O1280" s="8">
        <f t="shared" si="99"/>
        <v>12287685.802694419</v>
      </c>
    </row>
    <row r="1281" spans="2:15" x14ac:dyDescent="0.3">
      <c r="B1281" s="30">
        <v>43284</v>
      </c>
      <c r="C1281" s="6" t="str">
        <f t="shared" si="95"/>
        <v>Tuesday</v>
      </c>
      <c r="D1281" s="6" t="str">
        <f t="shared" si="96"/>
        <v>July</v>
      </c>
      <c r="E1281" s="6" t="str">
        <f t="shared" si="97"/>
        <v>2018</v>
      </c>
      <c r="F1281" s="6">
        <f t="shared" si="98"/>
        <v>27</v>
      </c>
      <c r="G1281" s="6" t="str">
        <f>VLOOKUP(B:B, _holidays!A:C, 2, FALSE)</f>
        <v>N</v>
      </c>
      <c r="H1281" s="6" t="str">
        <f>VLOOKUP(B:B, _holidays!A:C, 3, FALSE)</f>
        <v>N</v>
      </c>
      <c r="I1281" s="6">
        <v>4.0999999999999996</v>
      </c>
      <c r="J1281" s="6">
        <v>14.3</v>
      </c>
      <c r="K1281" s="6">
        <v>6.7</v>
      </c>
      <c r="L1281" s="6">
        <v>0</v>
      </c>
      <c r="M1281" s="10">
        <v>135759.27499999999</v>
      </c>
      <c r="N1281" s="8">
        <v>64.592088889999999</v>
      </c>
      <c r="O1281" s="8">
        <f t="shared" si="99"/>
        <v>8768975.1584419552</v>
      </c>
    </row>
    <row r="1282" spans="2:15" x14ac:dyDescent="0.3">
      <c r="B1282" s="30">
        <v>43285</v>
      </c>
      <c r="C1282" s="6" t="str">
        <f t="shared" ref="C1282:C1345" si="100">TEXT(B1282,"dddd")</f>
        <v>Wednesday</v>
      </c>
      <c r="D1282" s="6" t="str">
        <f t="shared" ref="D1282:D1345" si="101">TEXT(B1282,"mmmm")</f>
        <v>July</v>
      </c>
      <c r="E1282" s="6" t="str">
        <f t="shared" ref="E1282:E1345" si="102">TEXT(B1282,"yyyy")</f>
        <v>2018</v>
      </c>
      <c r="F1282" s="6">
        <f t="shared" ref="F1282:F1345" si="103">WEEKNUM(B1282,1)</f>
        <v>27</v>
      </c>
      <c r="G1282" s="6" t="str">
        <f>VLOOKUP(B:B, _holidays!A:C, 2, FALSE)</f>
        <v>N</v>
      </c>
      <c r="H1282" s="6" t="str">
        <f>VLOOKUP(B:B, _holidays!A:C, 3, FALSE)</f>
        <v>N</v>
      </c>
      <c r="I1282" s="6">
        <v>10.4</v>
      </c>
      <c r="J1282" s="6">
        <v>17.100000000000001</v>
      </c>
      <c r="K1282" s="6">
        <v>6</v>
      </c>
      <c r="L1282" s="6">
        <v>0</v>
      </c>
      <c r="M1282" s="10">
        <v>128580.97500000001</v>
      </c>
      <c r="N1282" s="8">
        <v>57.008099029999997</v>
      </c>
      <c r="O1282" s="8">
        <f t="shared" ref="O1282:O1345" si="104">M1282*N1282</f>
        <v>7330156.9561739545</v>
      </c>
    </row>
    <row r="1283" spans="2:15" x14ac:dyDescent="0.3">
      <c r="B1283" s="30">
        <v>43286</v>
      </c>
      <c r="C1283" s="6" t="str">
        <f t="shared" si="100"/>
        <v>Thursday</v>
      </c>
      <c r="D1283" s="6" t="str">
        <f t="shared" si="101"/>
        <v>July</v>
      </c>
      <c r="E1283" s="6" t="str">
        <f t="shared" si="102"/>
        <v>2018</v>
      </c>
      <c r="F1283" s="6">
        <f t="shared" si="103"/>
        <v>27</v>
      </c>
      <c r="G1283" s="6" t="str">
        <f>VLOOKUP(B:B, _holidays!A:C, 2, FALSE)</f>
        <v>N</v>
      </c>
      <c r="H1283" s="6" t="str">
        <f>VLOOKUP(B:B, _holidays!A:C, 3, FALSE)</f>
        <v>N</v>
      </c>
      <c r="I1283" s="6">
        <v>12.7</v>
      </c>
      <c r="J1283" s="6">
        <v>18.7</v>
      </c>
      <c r="K1283" s="6">
        <v>2.8</v>
      </c>
      <c r="L1283" s="6">
        <v>0.4</v>
      </c>
      <c r="M1283" s="10">
        <v>125861.6</v>
      </c>
      <c r="N1283" s="8">
        <v>52.743567519999999</v>
      </c>
      <c r="O1283" s="8">
        <f t="shared" si="104"/>
        <v>6638389.7977752322</v>
      </c>
    </row>
    <row r="1284" spans="2:15" x14ac:dyDescent="0.3">
      <c r="B1284" s="30">
        <v>43287</v>
      </c>
      <c r="C1284" s="6" t="str">
        <f t="shared" si="100"/>
        <v>Friday</v>
      </c>
      <c r="D1284" s="6" t="str">
        <f t="shared" si="101"/>
        <v>July</v>
      </c>
      <c r="E1284" s="6" t="str">
        <f t="shared" si="102"/>
        <v>2018</v>
      </c>
      <c r="F1284" s="6">
        <f t="shared" si="103"/>
        <v>27</v>
      </c>
      <c r="G1284" s="6" t="str">
        <f>VLOOKUP(B:B, _holidays!A:C, 2, FALSE)</f>
        <v>N</v>
      </c>
      <c r="H1284" s="6" t="str">
        <f>VLOOKUP(B:B, _holidays!A:C, 3, FALSE)</f>
        <v>N</v>
      </c>
      <c r="I1284" s="6">
        <v>12.5</v>
      </c>
      <c r="J1284" s="6">
        <v>15.2</v>
      </c>
      <c r="K1284" s="6">
        <v>8.3000000000000007</v>
      </c>
      <c r="L1284" s="6">
        <v>0</v>
      </c>
      <c r="M1284" s="10">
        <v>124242.52</v>
      </c>
      <c r="N1284" s="8">
        <v>52.97184575</v>
      </c>
      <c r="O1284" s="8">
        <f t="shared" si="104"/>
        <v>6581355.6050312901</v>
      </c>
    </row>
    <row r="1285" spans="2:15" x14ac:dyDescent="0.3">
      <c r="B1285" s="30">
        <v>43288</v>
      </c>
      <c r="C1285" s="6" t="str">
        <f t="shared" si="100"/>
        <v>Saturday</v>
      </c>
      <c r="D1285" s="6" t="str">
        <f t="shared" si="101"/>
        <v>July</v>
      </c>
      <c r="E1285" s="6" t="str">
        <f t="shared" si="102"/>
        <v>2018</v>
      </c>
      <c r="F1285" s="6">
        <f t="shared" si="103"/>
        <v>27</v>
      </c>
      <c r="G1285" s="6" t="str">
        <f>VLOOKUP(B:B, _holidays!A:C, 2, FALSE)</f>
        <v>N</v>
      </c>
      <c r="H1285" s="6" t="str">
        <f>VLOOKUP(B:B, _holidays!A:C, 3, FALSE)</f>
        <v>N</v>
      </c>
      <c r="I1285" s="6">
        <v>9.6</v>
      </c>
      <c r="J1285" s="6">
        <v>12.9</v>
      </c>
      <c r="K1285" s="6">
        <v>6.5</v>
      </c>
      <c r="L1285" s="6">
        <v>1.2</v>
      </c>
      <c r="M1285" s="10">
        <v>119717.435</v>
      </c>
      <c r="N1285" s="8">
        <v>45.21171494</v>
      </c>
      <c r="O1285" s="8">
        <f t="shared" si="104"/>
        <v>5412630.5445679789</v>
      </c>
    </row>
    <row r="1286" spans="2:15" x14ac:dyDescent="0.3">
      <c r="B1286" s="30">
        <v>43289</v>
      </c>
      <c r="C1286" s="6" t="str">
        <f t="shared" si="100"/>
        <v>Sunday</v>
      </c>
      <c r="D1286" s="6" t="str">
        <f t="shared" si="101"/>
        <v>July</v>
      </c>
      <c r="E1286" s="6" t="str">
        <f t="shared" si="102"/>
        <v>2018</v>
      </c>
      <c r="F1286" s="6">
        <f t="shared" si="103"/>
        <v>28</v>
      </c>
      <c r="G1286" s="6" t="str">
        <f>VLOOKUP(B:B, _holidays!A:C, 2, FALSE)</f>
        <v>N</v>
      </c>
      <c r="H1286" s="6" t="str">
        <f>VLOOKUP(B:B, _holidays!A:C, 3, FALSE)</f>
        <v>N</v>
      </c>
      <c r="I1286" s="6">
        <v>9.3000000000000007</v>
      </c>
      <c r="J1286" s="6">
        <v>13.9</v>
      </c>
      <c r="K1286" s="6">
        <v>6.2</v>
      </c>
      <c r="L1286" s="6">
        <v>0.8</v>
      </c>
      <c r="M1286" s="10">
        <v>114562.215</v>
      </c>
      <c r="N1286" s="8">
        <v>47.891623060000001</v>
      </c>
      <c r="O1286" s="8">
        <f t="shared" si="104"/>
        <v>5486570.4176986776</v>
      </c>
    </row>
    <row r="1287" spans="2:15" x14ac:dyDescent="0.3">
      <c r="B1287" s="30">
        <v>43290</v>
      </c>
      <c r="C1287" s="6" t="str">
        <f t="shared" si="100"/>
        <v>Monday</v>
      </c>
      <c r="D1287" s="6" t="str">
        <f t="shared" si="101"/>
        <v>July</v>
      </c>
      <c r="E1287" s="6" t="str">
        <f t="shared" si="102"/>
        <v>2018</v>
      </c>
      <c r="F1287" s="6">
        <f t="shared" si="103"/>
        <v>28</v>
      </c>
      <c r="G1287" s="6" t="str">
        <f>VLOOKUP(B:B, _holidays!A:C, 2, FALSE)</f>
        <v>N</v>
      </c>
      <c r="H1287" s="6" t="str">
        <f>VLOOKUP(B:B, _holidays!A:C, 3, FALSE)</f>
        <v>N</v>
      </c>
      <c r="I1287" s="6">
        <v>10.1</v>
      </c>
      <c r="J1287" s="6">
        <v>13.8</v>
      </c>
      <c r="K1287" s="6">
        <v>8.1</v>
      </c>
      <c r="L1287" s="6">
        <v>1.2</v>
      </c>
      <c r="M1287" s="10">
        <v>133874.47500000001</v>
      </c>
      <c r="N1287" s="8">
        <v>80.825556750000004</v>
      </c>
      <c r="O1287" s="8">
        <f t="shared" si="104"/>
        <v>10820478.976488957</v>
      </c>
    </row>
    <row r="1288" spans="2:15" x14ac:dyDescent="0.3">
      <c r="B1288" s="30">
        <v>43291</v>
      </c>
      <c r="C1288" s="6" t="str">
        <f t="shared" si="100"/>
        <v>Tuesday</v>
      </c>
      <c r="D1288" s="6" t="str">
        <f t="shared" si="101"/>
        <v>July</v>
      </c>
      <c r="E1288" s="6" t="str">
        <f t="shared" si="102"/>
        <v>2018</v>
      </c>
      <c r="F1288" s="6">
        <f t="shared" si="103"/>
        <v>28</v>
      </c>
      <c r="G1288" s="6" t="str">
        <f>VLOOKUP(B:B, _holidays!A:C, 2, FALSE)</f>
        <v>N</v>
      </c>
      <c r="H1288" s="6" t="str">
        <f>VLOOKUP(B:B, _holidays!A:C, 3, FALSE)</f>
        <v>N</v>
      </c>
      <c r="I1288" s="6">
        <v>9.3000000000000007</v>
      </c>
      <c r="J1288" s="6">
        <v>11.5</v>
      </c>
      <c r="K1288" s="6">
        <v>5.4</v>
      </c>
      <c r="L1288" s="6">
        <v>0</v>
      </c>
      <c r="M1288" s="10">
        <v>140342.995</v>
      </c>
      <c r="N1288" s="8">
        <v>94.623885849999994</v>
      </c>
      <c r="O1288" s="8">
        <f t="shared" si="104"/>
        <v>13279799.53872712</v>
      </c>
    </row>
    <row r="1289" spans="2:15" x14ac:dyDescent="0.3">
      <c r="B1289" s="30">
        <v>43292</v>
      </c>
      <c r="C1289" s="6" t="str">
        <f t="shared" si="100"/>
        <v>Wednesday</v>
      </c>
      <c r="D1289" s="6" t="str">
        <f t="shared" si="101"/>
        <v>July</v>
      </c>
      <c r="E1289" s="6" t="str">
        <f t="shared" si="102"/>
        <v>2018</v>
      </c>
      <c r="F1289" s="6">
        <f t="shared" si="103"/>
        <v>28</v>
      </c>
      <c r="G1289" s="6" t="str">
        <f>VLOOKUP(B:B, _holidays!A:C, 2, FALSE)</f>
        <v>N</v>
      </c>
      <c r="H1289" s="6" t="str">
        <f>VLOOKUP(B:B, _holidays!A:C, 3, FALSE)</f>
        <v>N</v>
      </c>
      <c r="I1289" s="6">
        <v>6.6</v>
      </c>
      <c r="J1289" s="6">
        <v>11.6</v>
      </c>
      <c r="K1289" s="6">
        <v>6</v>
      </c>
      <c r="L1289" s="6">
        <v>0</v>
      </c>
      <c r="M1289" s="10">
        <v>143461.125</v>
      </c>
      <c r="N1289" s="8">
        <v>81.952519140000007</v>
      </c>
      <c r="O1289" s="8">
        <f t="shared" si="104"/>
        <v>11757000.592408434</v>
      </c>
    </row>
    <row r="1290" spans="2:15" x14ac:dyDescent="0.3">
      <c r="B1290" s="30">
        <v>43293</v>
      </c>
      <c r="C1290" s="6" t="str">
        <f t="shared" si="100"/>
        <v>Thursday</v>
      </c>
      <c r="D1290" s="6" t="str">
        <f t="shared" si="101"/>
        <v>July</v>
      </c>
      <c r="E1290" s="6" t="str">
        <f t="shared" si="102"/>
        <v>2018</v>
      </c>
      <c r="F1290" s="6">
        <f t="shared" si="103"/>
        <v>28</v>
      </c>
      <c r="G1290" s="6" t="str">
        <f>VLOOKUP(B:B, _holidays!A:C, 2, FALSE)</f>
        <v>N</v>
      </c>
      <c r="H1290" s="6" t="str">
        <f>VLOOKUP(B:B, _holidays!A:C, 3, FALSE)</f>
        <v>N</v>
      </c>
      <c r="I1290" s="6">
        <v>4.3</v>
      </c>
      <c r="J1290" s="6">
        <v>11.3</v>
      </c>
      <c r="K1290" s="6">
        <v>7.5</v>
      </c>
      <c r="L1290" s="6">
        <v>0</v>
      </c>
      <c r="M1290" s="10">
        <v>145767.1</v>
      </c>
      <c r="N1290" s="8">
        <v>111.82051679999999</v>
      </c>
      <c r="O1290" s="8">
        <f t="shared" si="104"/>
        <v>16299752.45443728</v>
      </c>
    </row>
    <row r="1291" spans="2:15" x14ac:dyDescent="0.3">
      <c r="B1291" s="30">
        <v>43294</v>
      </c>
      <c r="C1291" s="6" t="str">
        <f t="shared" si="100"/>
        <v>Friday</v>
      </c>
      <c r="D1291" s="6" t="str">
        <f t="shared" si="101"/>
        <v>July</v>
      </c>
      <c r="E1291" s="6" t="str">
        <f t="shared" si="102"/>
        <v>2018</v>
      </c>
      <c r="F1291" s="6">
        <f t="shared" si="103"/>
        <v>28</v>
      </c>
      <c r="G1291" s="6" t="str">
        <f>VLOOKUP(B:B, _holidays!A:C, 2, FALSE)</f>
        <v>N</v>
      </c>
      <c r="H1291" s="6" t="str">
        <f>VLOOKUP(B:B, _holidays!A:C, 3, FALSE)</f>
        <v>N</v>
      </c>
      <c r="I1291" s="6">
        <v>5.8</v>
      </c>
      <c r="J1291" s="6">
        <v>13.9</v>
      </c>
      <c r="K1291" s="6">
        <v>9.3000000000000007</v>
      </c>
      <c r="L1291" s="6">
        <v>0.2</v>
      </c>
      <c r="M1291" s="10">
        <v>140542.95000000001</v>
      </c>
      <c r="N1291" s="8">
        <v>104.6546578</v>
      </c>
      <c r="O1291" s="8">
        <f t="shared" si="104"/>
        <v>14708474.338452511</v>
      </c>
    </row>
    <row r="1292" spans="2:15" x14ac:dyDescent="0.3">
      <c r="B1292" s="30">
        <v>43295</v>
      </c>
      <c r="C1292" s="6" t="str">
        <f t="shared" si="100"/>
        <v>Saturday</v>
      </c>
      <c r="D1292" s="6" t="str">
        <f t="shared" si="101"/>
        <v>July</v>
      </c>
      <c r="E1292" s="6" t="str">
        <f t="shared" si="102"/>
        <v>2018</v>
      </c>
      <c r="F1292" s="6">
        <f t="shared" si="103"/>
        <v>28</v>
      </c>
      <c r="G1292" s="6" t="str">
        <f>VLOOKUP(B:B, _holidays!A:C, 2, FALSE)</f>
        <v>N</v>
      </c>
      <c r="H1292" s="6" t="str">
        <f>VLOOKUP(B:B, _holidays!A:C, 3, FALSE)</f>
        <v>N</v>
      </c>
      <c r="I1292" s="6">
        <v>4.4000000000000004</v>
      </c>
      <c r="J1292" s="6">
        <v>15.5</v>
      </c>
      <c r="K1292" s="6">
        <v>10</v>
      </c>
      <c r="L1292" s="6">
        <v>0</v>
      </c>
      <c r="M1292" s="10">
        <v>124491.53</v>
      </c>
      <c r="N1292" s="8">
        <v>85.800950819999997</v>
      </c>
      <c r="O1292" s="8">
        <f t="shared" si="104"/>
        <v>10681491.643036554</v>
      </c>
    </row>
    <row r="1293" spans="2:15" x14ac:dyDescent="0.3">
      <c r="B1293" s="30">
        <v>43296</v>
      </c>
      <c r="C1293" s="6" t="str">
        <f t="shared" si="100"/>
        <v>Sunday</v>
      </c>
      <c r="D1293" s="6" t="str">
        <f t="shared" si="101"/>
        <v>July</v>
      </c>
      <c r="E1293" s="6" t="str">
        <f t="shared" si="102"/>
        <v>2018</v>
      </c>
      <c r="F1293" s="6">
        <f t="shared" si="103"/>
        <v>29</v>
      </c>
      <c r="G1293" s="6" t="str">
        <f>VLOOKUP(B:B, _holidays!A:C, 2, FALSE)</f>
        <v>N</v>
      </c>
      <c r="H1293" s="6" t="str">
        <f>VLOOKUP(B:B, _holidays!A:C, 3, FALSE)</f>
        <v>N</v>
      </c>
      <c r="I1293" s="6">
        <v>6</v>
      </c>
      <c r="J1293" s="6">
        <v>13.8</v>
      </c>
      <c r="K1293" s="6">
        <v>9.8000000000000007</v>
      </c>
      <c r="L1293" s="6">
        <v>0</v>
      </c>
      <c r="M1293" s="10">
        <v>119464.315</v>
      </c>
      <c r="N1293" s="8">
        <v>67.790909940000006</v>
      </c>
      <c r="O1293" s="8">
        <f t="shared" si="104"/>
        <v>8098594.6192087922</v>
      </c>
    </row>
    <row r="1294" spans="2:15" x14ac:dyDescent="0.3">
      <c r="B1294" s="30">
        <v>43297</v>
      </c>
      <c r="C1294" s="6" t="str">
        <f t="shared" si="100"/>
        <v>Monday</v>
      </c>
      <c r="D1294" s="6" t="str">
        <f t="shared" si="101"/>
        <v>July</v>
      </c>
      <c r="E1294" s="6" t="str">
        <f t="shared" si="102"/>
        <v>2018</v>
      </c>
      <c r="F1294" s="6">
        <f t="shared" si="103"/>
        <v>29</v>
      </c>
      <c r="G1294" s="6" t="str">
        <f>VLOOKUP(B:B, _holidays!A:C, 2, FALSE)</f>
        <v>N</v>
      </c>
      <c r="H1294" s="6" t="str">
        <f>VLOOKUP(B:B, _holidays!A:C, 3, FALSE)</f>
        <v>N</v>
      </c>
      <c r="I1294" s="6">
        <v>7.9</v>
      </c>
      <c r="J1294" s="6">
        <v>12.6</v>
      </c>
      <c r="K1294" s="6">
        <v>4.5</v>
      </c>
      <c r="L1294" s="6">
        <v>0</v>
      </c>
      <c r="M1294" s="10">
        <v>137446.75</v>
      </c>
      <c r="N1294" s="8">
        <v>87.634657079999997</v>
      </c>
      <c r="O1294" s="8">
        <f t="shared" si="104"/>
        <v>12045098.80301049</v>
      </c>
    </row>
    <row r="1295" spans="2:15" x14ac:dyDescent="0.3">
      <c r="B1295" s="30">
        <v>43298</v>
      </c>
      <c r="C1295" s="6" t="str">
        <f t="shared" si="100"/>
        <v>Tuesday</v>
      </c>
      <c r="D1295" s="6" t="str">
        <f t="shared" si="101"/>
        <v>July</v>
      </c>
      <c r="E1295" s="6" t="str">
        <f t="shared" si="102"/>
        <v>2018</v>
      </c>
      <c r="F1295" s="6">
        <f t="shared" si="103"/>
        <v>29</v>
      </c>
      <c r="G1295" s="6" t="str">
        <f>VLOOKUP(B:B, _holidays!A:C, 2, FALSE)</f>
        <v>Y</v>
      </c>
      <c r="H1295" s="6" t="str">
        <f>VLOOKUP(B:B, _holidays!A:C, 3, FALSE)</f>
        <v>N</v>
      </c>
      <c r="I1295" s="6">
        <v>9.1</v>
      </c>
      <c r="J1295" s="6">
        <v>17.5</v>
      </c>
      <c r="K1295" s="6">
        <v>9.1999999999999993</v>
      </c>
      <c r="L1295" s="6">
        <v>0</v>
      </c>
      <c r="M1295" s="10">
        <v>131367.09</v>
      </c>
      <c r="N1295" s="8">
        <v>71.116373879999998</v>
      </c>
      <c r="O1295" s="8">
        <f t="shared" si="104"/>
        <v>9342351.0879676081</v>
      </c>
    </row>
    <row r="1296" spans="2:15" x14ac:dyDescent="0.3">
      <c r="B1296" s="30">
        <v>43299</v>
      </c>
      <c r="C1296" s="6" t="str">
        <f t="shared" si="100"/>
        <v>Wednesday</v>
      </c>
      <c r="D1296" s="6" t="str">
        <f t="shared" si="101"/>
        <v>July</v>
      </c>
      <c r="E1296" s="6" t="str">
        <f t="shared" si="102"/>
        <v>2018</v>
      </c>
      <c r="F1296" s="6">
        <f t="shared" si="103"/>
        <v>29</v>
      </c>
      <c r="G1296" s="6" t="str">
        <f>VLOOKUP(B:B, _holidays!A:C, 2, FALSE)</f>
        <v>Y</v>
      </c>
      <c r="H1296" s="6" t="str">
        <f>VLOOKUP(B:B, _holidays!A:C, 3, FALSE)</f>
        <v>N</v>
      </c>
      <c r="I1296" s="6">
        <v>6.2</v>
      </c>
      <c r="J1296" s="6">
        <v>15.2</v>
      </c>
      <c r="K1296" s="6">
        <v>10.3</v>
      </c>
      <c r="L1296" s="6">
        <v>1.2</v>
      </c>
      <c r="M1296" s="10">
        <v>132856.72</v>
      </c>
      <c r="N1296" s="8">
        <v>72.337153369999996</v>
      </c>
      <c r="O1296" s="8">
        <f t="shared" si="104"/>
        <v>9610476.9308751468</v>
      </c>
    </row>
    <row r="1297" spans="2:15" x14ac:dyDescent="0.3">
      <c r="B1297" s="30">
        <v>43300</v>
      </c>
      <c r="C1297" s="6" t="str">
        <f t="shared" si="100"/>
        <v>Thursday</v>
      </c>
      <c r="D1297" s="6" t="str">
        <f t="shared" si="101"/>
        <v>July</v>
      </c>
      <c r="E1297" s="6" t="str">
        <f t="shared" si="102"/>
        <v>2018</v>
      </c>
      <c r="F1297" s="6">
        <f t="shared" si="103"/>
        <v>29</v>
      </c>
      <c r="G1297" s="6" t="str">
        <f>VLOOKUP(B:B, _holidays!A:C, 2, FALSE)</f>
        <v>Y</v>
      </c>
      <c r="H1297" s="6" t="str">
        <f>VLOOKUP(B:B, _holidays!A:C, 3, FALSE)</f>
        <v>N</v>
      </c>
      <c r="I1297" s="6">
        <v>8.6999999999999993</v>
      </c>
      <c r="J1297" s="6">
        <v>17.600000000000001</v>
      </c>
      <c r="K1297" s="6">
        <v>8.5</v>
      </c>
      <c r="L1297" s="6">
        <v>0</v>
      </c>
      <c r="M1297" s="10">
        <v>133778.44500000001</v>
      </c>
      <c r="N1297" s="8">
        <v>83.930959619999996</v>
      </c>
      <c r="O1297" s="8">
        <f t="shared" si="104"/>
        <v>11228153.265321391</v>
      </c>
    </row>
    <row r="1298" spans="2:15" x14ac:dyDescent="0.3">
      <c r="B1298" s="30">
        <v>43301</v>
      </c>
      <c r="C1298" s="6" t="str">
        <f t="shared" si="100"/>
        <v>Friday</v>
      </c>
      <c r="D1298" s="6" t="str">
        <f t="shared" si="101"/>
        <v>July</v>
      </c>
      <c r="E1298" s="6" t="str">
        <f t="shared" si="102"/>
        <v>2018</v>
      </c>
      <c r="F1298" s="6">
        <f t="shared" si="103"/>
        <v>29</v>
      </c>
      <c r="G1298" s="6" t="str">
        <f>VLOOKUP(B:B, _holidays!A:C, 2, FALSE)</f>
        <v>Y</v>
      </c>
      <c r="H1298" s="6" t="str">
        <f>VLOOKUP(B:B, _holidays!A:C, 3, FALSE)</f>
        <v>N</v>
      </c>
      <c r="I1298" s="6">
        <v>7.2</v>
      </c>
      <c r="J1298" s="6">
        <v>12.1</v>
      </c>
      <c r="K1298" s="6">
        <v>7.2</v>
      </c>
      <c r="L1298" s="6">
        <v>4.4000000000000004</v>
      </c>
      <c r="M1298" s="10">
        <v>135728.405</v>
      </c>
      <c r="N1298" s="8">
        <v>88.908711729999993</v>
      </c>
      <c r="O1298" s="8">
        <f t="shared" si="104"/>
        <v>12067437.63371769</v>
      </c>
    </row>
    <row r="1299" spans="2:15" x14ac:dyDescent="0.3">
      <c r="B1299" s="30">
        <v>43302</v>
      </c>
      <c r="C1299" s="6" t="str">
        <f t="shared" si="100"/>
        <v>Saturday</v>
      </c>
      <c r="D1299" s="6" t="str">
        <f t="shared" si="101"/>
        <v>July</v>
      </c>
      <c r="E1299" s="6" t="str">
        <f t="shared" si="102"/>
        <v>2018</v>
      </c>
      <c r="F1299" s="6">
        <f t="shared" si="103"/>
        <v>29</v>
      </c>
      <c r="G1299" s="6" t="str">
        <f>VLOOKUP(B:B, _holidays!A:C, 2, FALSE)</f>
        <v>Y</v>
      </c>
      <c r="H1299" s="6" t="str">
        <f>VLOOKUP(B:B, _holidays!A:C, 3, FALSE)</f>
        <v>N</v>
      </c>
      <c r="I1299" s="6">
        <v>6.7</v>
      </c>
      <c r="J1299" s="6">
        <v>14</v>
      </c>
      <c r="K1299" s="6">
        <v>7.2</v>
      </c>
      <c r="L1299" s="6">
        <v>0.2</v>
      </c>
      <c r="M1299" s="10">
        <v>125928.62</v>
      </c>
      <c r="N1299" s="8">
        <v>91.699455979999996</v>
      </c>
      <c r="O1299" s="8">
        <f t="shared" si="104"/>
        <v>11547585.946312146</v>
      </c>
    </row>
    <row r="1300" spans="2:15" x14ac:dyDescent="0.3">
      <c r="B1300" s="30">
        <v>43303</v>
      </c>
      <c r="C1300" s="6" t="str">
        <f t="shared" si="100"/>
        <v>Sunday</v>
      </c>
      <c r="D1300" s="6" t="str">
        <f t="shared" si="101"/>
        <v>July</v>
      </c>
      <c r="E1300" s="6" t="str">
        <f t="shared" si="102"/>
        <v>2018</v>
      </c>
      <c r="F1300" s="6">
        <f t="shared" si="103"/>
        <v>30</v>
      </c>
      <c r="G1300" s="6" t="str">
        <f>VLOOKUP(B:B, _holidays!A:C, 2, FALSE)</f>
        <v>Y</v>
      </c>
      <c r="H1300" s="6" t="str">
        <f>VLOOKUP(B:B, _holidays!A:C, 3, FALSE)</f>
        <v>N</v>
      </c>
      <c r="I1300" s="6">
        <v>8</v>
      </c>
      <c r="J1300" s="6">
        <v>14.8</v>
      </c>
      <c r="K1300" s="6">
        <v>10.5</v>
      </c>
      <c r="L1300" s="6">
        <v>0</v>
      </c>
      <c r="M1300" s="10">
        <v>114186.8</v>
      </c>
      <c r="N1300" s="8">
        <v>73.13566324</v>
      </c>
      <c r="O1300" s="8">
        <f t="shared" si="104"/>
        <v>8351127.351253232</v>
      </c>
    </row>
    <row r="1301" spans="2:15" x14ac:dyDescent="0.3">
      <c r="B1301" s="30">
        <v>43304</v>
      </c>
      <c r="C1301" s="6" t="str">
        <f t="shared" si="100"/>
        <v>Monday</v>
      </c>
      <c r="D1301" s="6" t="str">
        <f t="shared" si="101"/>
        <v>July</v>
      </c>
      <c r="E1301" s="6" t="str">
        <f t="shared" si="102"/>
        <v>2018</v>
      </c>
      <c r="F1301" s="6">
        <f t="shared" si="103"/>
        <v>30</v>
      </c>
      <c r="G1301" s="6" t="str">
        <f>VLOOKUP(B:B, _holidays!A:C, 2, FALSE)</f>
        <v>Y</v>
      </c>
      <c r="H1301" s="6" t="str">
        <f>VLOOKUP(B:B, _holidays!A:C, 3, FALSE)</f>
        <v>N</v>
      </c>
      <c r="I1301" s="6">
        <v>8.4</v>
      </c>
      <c r="J1301" s="6">
        <v>15.4</v>
      </c>
      <c r="K1301" s="6">
        <v>6.9</v>
      </c>
      <c r="L1301" s="6">
        <v>0.2</v>
      </c>
      <c r="M1301" s="10">
        <v>134664.655</v>
      </c>
      <c r="N1301" s="8">
        <v>80.355436100000006</v>
      </c>
      <c r="O1301" s="8">
        <f t="shared" si="104"/>
        <v>10821037.079781046</v>
      </c>
    </row>
    <row r="1302" spans="2:15" x14ac:dyDescent="0.3">
      <c r="B1302" s="30">
        <v>43305</v>
      </c>
      <c r="C1302" s="6" t="str">
        <f t="shared" si="100"/>
        <v>Tuesday</v>
      </c>
      <c r="D1302" s="6" t="str">
        <f t="shared" si="101"/>
        <v>July</v>
      </c>
      <c r="E1302" s="6" t="str">
        <f t="shared" si="102"/>
        <v>2018</v>
      </c>
      <c r="F1302" s="6">
        <f t="shared" si="103"/>
        <v>30</v>
      </c>
      <c r="G1302" s="6" t="str">
        <f>VLOOKUP(B:B, _holidays!A:C, 2, FALSE)</f>
        <v>Y</v>
      </c>
      <c r="H1302" s="6" t="str">
        <f>VLOOKUP(B:B, _holidays!A:C, 3, FALSE)</f>
        <v>N</v>
      </c>
      <c r="I1302" s="6">
        <v>8.6</v>
      </c>
      <c r="J1302" s="6">
        <v>15.6</v>
      </c>
      <c r="K1302" s="6">
        <v>7.1</v>
      </c>
      <c r="L1302" s="6">
        <v>0.6</v>
      </c>
      <c r="M1302" s="10">
        <v>132967.19</v>
      </c>
      <c r="N1302" s="8">
        <v>71.115294320000004</v>
      </c>
      <c r="O1302" s="8">
        <f t="shared" si="104"/>
        <v>9456000.8517533615</v>
      </c>
    </row>
    <row r="1303" spans="2:15" x14ac:dyDescent="0.3">
      <c r="B1303" s="30">
        <v>43306</v>
      </c>
      <c r="C1303" s="6" t="str">
        <f t="shared" si="100"/>
        <v>Wednesday</v>
      </c>
      <c r="D1303" s="6" t="str">
        <f t="shared" si="101"/>
        <v>July</v>
      </c>
      <c r="E1303" s="6" t="str">
        <f t="shared" si="102"/>
        <v>2018</v>
      </c>
      <c r="F1303" s="6">
        <f t="shared" si="103"/>
        <v>30</v>
      </c>
      <c r="G1303" s="6" t="str">
        <f>VLOOKUP(B:B, _holidays!A:C, 2, FALSE)</f>
        <v>Y</v>
      </c>
      <c r="H1303" s="6" t="str">
        <f>VLOOKUP(B:B, _holidays!A:C, 3, FALSE)</f>
        <v>N</v>
      </c>
      <c r="I1303" s="6">
        <v>8.3000000000000007</v>
      </c>
      <c r="J1303" s="6">
        <v>15.7</v>
      </c>
      <c r="K1303" s="6">
        <v>9.3000000000000007</v>
      </c>
      <c r="L1303" s="6">
        <v>6.2</v>
      </c>
      <c r="M1303" s="10">
        <v>135308.29500000001</v>
      </c>
      <c r="N1303" s="8">
        <v>76.472503250000003</v>
      </c>
      <c r="O1303" s="8">
        <f t="shared" si="104"/>
        <v>10347364.029139461</v>
      </c>
    </row>
    <row r="1304" spans="2:15" x14ac:dyDescent="0.3">
      <c r="B1304" s="30">
        <v>43307</v>
      </c>
      <c r="C1304" s="6" t="str">
        <f t="shared" si="100"/>
        <v>Thursday</v>
      </c>
      <c r="D1304" s="6" t="str">
        <f t="shared" si="101"/>
        <v>July</v>
      </c>
      <c r="E1304" s="6" t="str">
        <f t="shared" si="102"/>
        <v>2018</v>
      </c>
      <c r="F1304" s="6">
        <f t="shared" si="103"/>
        <v>30</v>
      </c>
      <c r="G1304" s="6" t="str">
        <f>VLOOKUP(B:B, _holidays!A:C, 2, FALSE)</f>
        <v>Y</v>
      </c>
      <c r="H1304" s="6" t="str">
        <f>VLOOKUP(B:B, _holidays!A:C, 3, FALSE)</f>
        <v>N</v>
      </c>
      <c r="I1304" s="6">
        <v>7.7</v>
      </c>
      <c r="J1304" s="6">
        <v>15.1</v>
      </c>
      <c r="K1304" s="6">
        <v>8.9</v>
      </c>
      <c r="L1304" s="6">
        <v>0</v>
      </c>
      <c r="M1304" s="10">
        <v>137634.125</v>
      </c>
      <c r="N1304" s="8">
        <v>86.406594089999999</v>
      </c>
      <c r="O1304" s="8">
        <f t="shared" si="104"/>
        <v>11892495.971807322</v>
      </c>
    </row>
    <row r="1305" spans="2:15" x14ac:dyDescent="0.3">
      <c r="B1305" s="30">
        <v>43308</v>
      </c>
      <c r="C1305" s="6" t="str">
        <f t="shared" si="100"/>
        <v>Friday</v>
      </c>
      <c r="D1305" s="6" t="str">
        <f t="shared" si="101"/>
        <v>July</v>
      </c>
      <c r="E1305" s="6" t="str">
        <f t="shared" si="102"/>
        <v>2018</v>
      </c>
      <c r="F1305" s="6">
        <f t="shared" si="103"/>
        <v>30</v>
      </c>
      <c r="G1305" s="6" t="str">
        <f>VLOOKUP(B:B, _holidays!A:C, 2, FALSE)</f>
        <v>Y</v>
      </c>
      <c r="H1305" s="6" t="str">
        <f>VLOOKUP(B:B, _holidays!A:C, 3, FALSE)</f>
        <v>N</v>
      </c>
      <c r="I1305" s="6">
        <v>9.1999999999999993</v>
      </c>
      <c r="J1305" s="6">
        <v>19.5</v>
      </c>
      <c r="K1305" s="6">
        <v>10.3</v>
      </c>
      <c r="L1305" s="6">
        <v>0</v>
      </c>
      <c r="M1305" s="10">
        <v>130119.5</v>
      </c>
      <c r="N1305" s="8">
        <v>71.869816619999995</v>
      </c>
      <c r="O1305" s="8">
        <f t="shared" si="104"/>
        <v>9351664.6036860887</v>
      </c>
    </row>
    <row r="1306" spans="2:15" x14ac:dyDescent="0.3">
      <c r="B1306" s="30">
        <v>43309</v>
      </c>
      <c r="C1306" s="6" t="str">
        <f t="shared" si="100"/>
        <v>Saturday</v>
      </c>
      <c r="D1306" s="6" t="str">
        <f t="shared" si="101"/>
        <v>July</v>
      </c>
      <c r="E1306" s="6" t="str">
        <f t="shared" si="102"/>
        <v>2018</v>
      </c>
      <c r="F1306" s="6">
        <f t="shared" si="103"/>
        <v>30</v>
      </c>
      <c r="G1306" s="6" t="str">
        <f>VLOOKUP(B:B, _holidays!A:C, 2, FALSE)</f>
        <v>Y</v>
      </c>
      <c r="H1306" s="6" t="str">
        <f>VLOOKUP(B:B, _holidays!A:C, 3, FALSE)</f>
        <v>N</v>
      </c>
      <c r="I1306" s="6">
        <v>8.4</v>
      </c>
      <c r="J1306" s="6">
        <v>18.600000000000001</v>
      </c>
      <c r="K1306" s="6">
        <v>9.3000000000000007</v>
      </c>
      <c r="L1306" s="6">
        <v>0</v>
      </c>
      <c r="M1306" s="10">
        <v>116942.94</v>
      </c>
      <c r="N1306" s="8">
        <v>57.98204775</v>
      </c>
      <c r="O1306" s="8">
        <f t="shared" si="104"/>
        <v>6780591.1311053848</v>
      </c>
    </row>
    <row r="1307" spans="2:15" x14ac:dyDescent="0.3">
      <c r="B1307" s="30">
        <v>43310</v>
      </c>
      <c r="C1307" s="6" t="str">
        <f t="shared" si="100"/>
        <v>Sunday</v>
      </c>
      <c r="D1307" s="6" t="str">
        <f t="shared" si="101"/>
        <v>July</v>
      </c>
      <c r="E1307" s="6" t="str">
        <f t="shared" si="102"/>
        <v>2018</v>
      </c>
      <c r="F1307" s="6">
        <f t="shared" si="103"/>
        <v>31</v>
      </c>
      <c r="G1307" s="6" t="str">
        <f>VLOOKUP(B:B, _holidays!A:C, 2, FALSE)</f>
        <v>Y</v>
      </c>
      <c r="H1307" s="6" t="str">
        <f>VLOOKUP(B:B, _holidays!A:C, 3, FALSE)</f>
        <v>N</v>
      </c>
      <c r="I1307" s="6">
        <v>10.8</v>
      </c>
      <c r="J1307" s="6">
        <v>14.6</v>
      </c>
      <c r="K1307" s="6">
        <v>10</v>
      </c>
      <c r="L1307" s="6">
        <v>2</v>
      </c>
      <c r="M1307" s="10">
        <v>111555</v>
      </c>
      <c r="N1307" s="8">
        <v>29.414282669999999</v>
      </c>
      <c r="O1307" s="8">
        <f t="shared" si="104"/>
        <v>3281310.30325185</v>
      </c>
    </row>
    <row r="1308" spans="2:15" x14ac:dyDescent="0.3">
      <c r="B1308" s="30">
        <v>43311</v>
      </c>
      <c r="C1308" s="6" t="str">
        <f t="shared" si="100"/>
        <v>Monday</v>
      </c>
      <c r="D1308" s="6" t="str">
        <f t="shared" si="101"/>
        <v>July</v>
      </c>
      <c r="E1308" s="6" t="str">
        <f t="shared" si="102"/>
        <v>2018</v>
      </c>
      <c r="F1308" s="6">
        <f t="shared" si="103"/>
        <v>31</v>
      </c>
      <c r="G1308" s="6" t="str">
        <f>VLOOKUP(B:B, _holidays!A:C, 2, FALSE)</f>
        <v>Y</v>
      </c>
      <c r="H1308" s="6" t="str">
        <f>VLOOKUP(B:B, _holidays!A:C, 3, FALSE)</f>
        <v>N</v>
      </c>
      <c r="I1308" s="6">
        <v>8.1999999999999993</v>
      </c>
      <c r="J1308" s="6">
        <v>12.6</v>
      </c>
      <c r="K1308" s="6">
        <v>7.3</v>
      </c>
      <c r="L1308" s="6">
        <v>0.4</v>
      </c>
      <c r="M1308" s="10">
        <v>135422.13500000001</v>
      </c>
      <c r="N1308" s="8">
        <v>60.040308160000002</v>
      </c>
      <c r="O1308" s="8">
        <f t="shared" si="104"/>
        <v>8130786.7170851221</v>
      </c>
    </row>
    <row r="1309" spans="2:15" x14ac:dyDescent="0.3">
      <c r="B1309" s="30">
        <v>43312</v>
      </c>
      <c r="C1309" s="6" t="str">
        <f t="shared" si="100"/>
        <v>Tuesday</v>
      </c>
      <c r="D1309" s="6" t="str">
        <f t="shared" si="101"/>
        <v>July</v>
      </c>
      <c r="E1309" s="6" t="str">
        <f t="shared" si="102"/>
        <v>2018</v>
      </c>
      <c r="F1309" s="6">
        <f t="shared" si="103"/>
        <v>31</v>
      </c>
      <c r="G1309" s="6" t="str">
        <f>VLOOKUP(B:B, _holidays!A:C, 2, FALSE)</f>
        <v>Y</v>
      </c>
      <c r="H1309" s="6" t="str">
        <f>VLOOKUP(B:B, _holidays!A:C, 3, FALSE)</f>
        <v>N</v>
      </c>
      <c r="I1309" s="6">
        <v>8.3000000000000007</v>
      </c>
      <c r="J1309" s="6">
        <v>16.2</v>
      </c>
      <c r="K1309" s="6">
        <v>10.199999999999999</v>
      </c>
      <c r="L1309" s="6">
        <v>0</v>
      </c>
      <c r="M1309" s="10">
        <v>129519.995</v>
      </c>
      <c r="N1309" s="8">
        <v>60.905552239999999</v>
      </c>
      <c r="O1309" s="8">
        <f t="shared" si="104"/>
        <v>7888486.8215970388</v>
      </c>
    </row>
    <row r="1310" spans="2:15" x14ac:dyDescent="0.3">
      <c r="B1310" s="30">
        <v>43313</v>
      </c>
      <c r="C1310" s="6" t="str">
        <f t="shared" si="100"/>
        <v>Wednesday</v>
      </c>
      <c r="D1310" s="6" t="str">
        <f t="shared" si="101"/>
        <v>August</v>
      </c>
      <c r="E1310" s="6" t="str">
        <f t="shared" si="102"/>
        <v>2018</v>
      </c>
      <c r="F1310" s="6">
        <f t="shared" si="103"/>
        <v>31</v>
      </c>
      <c r="G1310" s="6" t="str">
        <f>VLOOKUP(B:B, _holidays!A:C, 2, FALSE)</f>
        <v>Y</v>
      </c>
      <c r="H1310" s="6" t="str">
        <f>VLOOKUP(B:B, _holidays!A:C, 3, FALSE)</f>
        <v>N</v>
      </c>
      <c r="I1310" s="6">
        <v>9.9</v>
      </c>
      <c r="J1310" s="6">
        <v>14.8</v>
      </c>
      <c r="K1310" s="6">
        <v>11.4</v>
      </c>
      <c r="L1310" s="6">
        <v>1.6</v>
      </c>
      <c r="M1310" s="10">
        <v>134004.96</v>
      </c>
      <c r="N1310" s="8">
        <v>78.761641850000004</v>
      </c>
      <c r="O1310" s="8">
        <f t="shared" si="104"/>
        <v>10554450.665643577</v>
      </c>
    </row>
    <row r="1311" spans="2:15" x14ac:dyDescent="0.3">
      <c r="B1311" s="30">
        <v>43314</v>
      </c>
      <c r="C1311" s="6" t="str">
        <f t="shared" si="100"/>
        <v>Thursday</v>
      </c>
      <c r="D1311" s="6" t="str">
        <f t="shared" si="101"/>
        <v>August</v>
      </c>
      <c r="E1311" s="6" t="str">
        <f t="shared" si="102"/>
        <v>2018</v>
      </c>
      <c r="F1311" s="6">
        <f t="shared" si="103"/>
        <v>31</v>
      </c>
      <c r="G1311" s="6" t="str">
        <f>VLOOKUP(B:B, _holidays!A:C, 2, FALSE)</f>
        <v>Y</v>
      </c>
      <c r="H1311" s="6" t="str">
        <f>VLOOKUP(B:B, _holidays!A:C, 3, FALSE)</f>
        <v>N</v>
      </c>
      <c r="I1311" s="6">
        <v>4.9000000000000004</v>
      </c>
      <c r="J1311" s="6">
        <v>16.100000000000001</v>
      </c>
      <c r="K1311" s="6">
        <v>11.7</v>
      </c>
      <c r="L1311" s="6">
        <v>0</v>
      </c>
      <c r="M1311" s="10">
        <v>129025</v>
      </c>
      <c r="N1311" s="8">
        <v>68.077372269999998</v>
      </c>
      <c r="O1311" s="8">
        <f t="shared" si="104"/>
        <v>8783682.9571367502</v>
      </c>
    </row>
    <row r="1312" spans="2:15" x14ac:dyDescent="0.3">
      <c r="B1312" s="30">
        <v>43315</v>
      </c>
      <c r="C1312" s="6" t="str">
        <f t="shared" si="100"/>
        <v>Friday</v>
      </c>
      <c r="D1312" s="6" t="str">
        <f t="shared" si="101"/>
        <v>August</v>
      </c>
      <c r="E1312" s="6" t="str">
        <f t="shared" si="102"/>
        <v>2018</v>
      </c>
      <c r="F1312" s="6">
        <f t="shared" si="103"/>
        <v>31</v>
      </c>
      <c r="G1312" s="6" t="str">
        <f>VLOOKUP(B:B, _holidays!A:C, 2, FALSE)</f>
        <v>Y</v>
      </c>
      <c r="H1312" s="6" t="str">
        <f>VLOOKUP(B:B, _holidays!A:C, 3, FALSE)</f>
        <v>N</v>
      </c>
      <c r="I1312" s="6">
        <v>7.8</v>
      </c>
      <c r="J1312" s="6">
        <v>18.399999999999999</v>
      </c>
      <c r="K1312" s="6">
        <v>6.3</v>
      </c>
      <c r="L1312" s="6">
        <v>0</v>
      </c>
      <c r="M1312" s="10">
        <v>129740.315</v>
      </c>
      <c r="N1312" s="8">
        <v>79.407081439999999</v>
      </c>
      <c r="O1312" s="8">
        <f t="shared" si="104"/>
        <v>10302299.759256253</v>
      </c>
    </row>
    <row r="1313" spans="2:15" x14ac:dyDescent="0.3">
      <c r="B1313" s="30">
        <v>43316</v>
      </c>
      <c r="C1313" s="6" t="str">
        <f t="shared" si="100"/>
        <v>Saturday</v>
      </c>
      <c r="D1313" s="6" t="str">
        <f t="shared" si="101"/>
        <v>August</v>
      </c>
      <c r="E1313" s="6" t="str">
        <f t="shared" si="102"/>
        <v>2018</v>
      </c>
      <c r="F1313" s="6">
        <f t="shared" si="103"/>
        <v>31</v>
      </c>
      <c r="G1313" s="6" t="str">
        <f>VLOOKUP(B:B, _holidays!A:C, 2, FALSE)</f>
        <v>Y</v>
      </c>
      <c r="H1313" s="6" t="str">
        <f>VLOOKUP(B:B, _holidays!A:C, 3, FALSE)</f>
        <v>N</v>
      </c>
      <c r="I1313" s="6">
        <v>8</v>
      </c>
      <c r="J1313" s="6">
        <v>15.3</v>
      </c>
      <c r="K1313" s="6">
        <v>8.6999999999999993</v>
      </c>
      <c r="L1313" s="6">
        <v>1.6</v>
      </c>
      <c r="M1313" s="10">
        <v>116238.175</v>
      </c>
      <c r="N1313" s="8">
        <v>44.889044869999999</v>
      </c>
      <c r="O1313" s="8">
        <f t="shared" si="104"/>
        <v>5217820.6531819124</v>
      </c>
    </row>
    <row r="1314" spans="2:15" x14ac:dyDescent="0.3">
      <c r="B1314" s="30">
        <v>43317</v>
      </c>
      <c r="C1314" s="6" t="str">
        <f t="shared" si="100"/>
        <v>Sunday</v>
      </c>
      <c r="D1314" s="6" t="str">
        <f t="shared" si="101"/>
        <v>August</v>
      </c>
      <c r="E1314" s="6" t="str">
        <f t="shared" si="102"/>
        <v>2018</v>
      </c>
      <c r="F1314" s="6">
        <f t="shared" si="103"/>
        <v>32</v>
      </c>
      <c r="G1314" s="6" t="str">
        <f>VLOOKUP(B:B, _holidays!A:C, 2, FALSE)</f>
        <v>Y</v>
      </c>
      <c r="H1314" s="6" t="str">
        <f>VLOOKUP(B:B, _holidays!A:C, 3, FALSE)</f>
        <v>N</v>
      </c>
      <c r="I1314" s="6">
        <v>10.6</v>
      </c>
      <c r="J1314" s="6">
        <v>17.600000000000001</v>
      </c>
      <c r="K1314" s="6">
        <v>11.2</v>
      </c>
      <c r="L1314" s="6">
        <v>0</v>
      </c>
      <c r="M1314" s="10">
        <v>104912.38</v>
      </c>
      <c r="N1314" s="8">
        <v>37.44398417</v>
      </c>
      <c r="O1314" s="8">
        <f t="shared" si="104"/>
        <v>3928337.4959570249</v>
      </c>
    </row>
    <row r="1315" spans="2:15" x14ac:dyDescent="0.3">
      <c r="B1315" s="30">
        <v>43318</v>
      </c>
      <c r="C1315" s="6" t="str">
        <f t="shared" si="100"/>
        <v>Monday</v>
      </c>
      <c r="D1315" s="6" t="str">
        <f t="shared" si="101"/>
        <v>August</v>
      </c>
      <c r="E1315" s="6" t="str">
        <f t="shared" si="102"/>
        <v>2018</v>
      </c>
      <c r="F1315" s="6">
        <f t="shared" si="103"/>
        <v>32</v>
      </c>
      <c r="G1315" s="6" t="str">
        <f>VLOOKUP(B:B, _holidays!A:C, 2, FALSE)</f>
        <v>Y</v>
      </c>
      <c r="H1315" s="6" t="str">
        <f>VLOOKUP(B:B, _holidays!A:C, 3, FALSE)</f>
        <v>N</v>
      </c>
      <c r="I1315" s="6">
        <v>9.4</v>
      </c>
      <c r="J1315" s="6">
        <v>13.8</v>
      </c>
      <c r="K1315" s="6">
        <v>8.5</v>
      </c>
      <c r="L1315" s="6">
        <v>0</v>
      </c>
      <c r="M1315" s="10">
        <v>127198.78</v>
      </c>
      <c r="N1315" s="8">
        <v>83.712090750000002</v>
      </c>
      <c r="O1315" s="8">
        <f t="shared" si="104"/>
        <v>10648075.814649286</v>
      </c>
    </row>
    <row r="1316" spans="2:15" x14ac:dyDescent="0.3">
      <c r="B1316" s="30">
        <v>43319</v>
      </c>
      <c r="C1316" s="6" t="str">
        <f t="shared" si="100"/>
        <v>Tuesday</v>
      </c>
      <c r="D1316" s="6" t="str">
        <f t="shared" si="101"/>
        <v>August</v>
      </c>
      <c r="E1316" s="6" t="str">
        <f t="shared" si="102"/>
        <v>2018</v>
      </c>
      <c r="F1316" s="6">
        <f t="shared" si="103"/>
        <v>32</v>
      </c>
      <c r="G1316" s="6" t="str">
        <f>VLOOKUP(B:B, _holidays!A:C, 2, FALSE)</f>
        <v>Y</v>
      </c>
      <c r="H1316" s="6" t="str">
        <f>VLOOKUP(B:B, _holidays!A:C, 3, FALSE)</f>
        <v>N</v>
      </c>
      <c r="I1316" s="6">
        <v>7.3</v>
      </c>
      <c r="J1316" s="6">
        <v>14.8</v>
      </c>
      <c r="K1316" s="6">
        <v>9.6</v>
      </c>
      <c r="L1316" s="6">
        <v>0</v>
      </c>
      <c r="M1316" s="10">
        <v>131851.01500000001</v>
      </c>
      <c r="N1316" s="8">
        <v>75.541241439999993</v>
      </c>
      <c r="O1316" s="8">
        <f t="shared" si="104"/>
        <v>9960189.3582240622</v>
      </c>
    </row>
    <row r="1317" spans="2:15" x14ac:dyDescent="0.3">
      <c r="B1317" s="30">
        <v>43320</v>
      </c>
      <c r="C1317" s="6" t="str">
        <f t="shared" si="100"/>
        <v>Wednesday</v>
      </c>
      <c r="D1317" s="6" t="str">
        <f t="shared" si="101"/>
        <v>August</v>
      </c>
      <c r="E1317" s="6" t="str">
        <f t="shared" si="102"/>
        <v>2018</v>
      </c>
      <c r="F1317" s="6">
        <f t="shared" si="103"/>
        <v>32</v>
      </c>
      <c r="G1317" s="6" t="str">
        <f>VLOOKUP(B:B, _holidays!A:C, 2, FALSE)</f>
        <v>Y</v>
      </c>
      <c r="H1317" s="6" t="str">
        <f>VLOOKUP(B:B, _holidays!A:C, 3, FALSE)</f>
        <v>N</v>
      </c>
      <c r="I1317" s="6">
        <v>9.6</v>
      </c>
      <c r="J1317" s="6">
        <v>16</v>
      </c>
      <c r="K1317" s="6">
        <v>7.2</v>
      </c>
      <c r="L1317" s="6">
        <v>1</v>
      </c>
      <c r="M1317" s="10">
        <v>131939.5</v>
      </c>
      <c r="N1317" s="8">
        <v>89.686836400000004</v>
      </c>
      <c r="O1317" s="8">
        <f t="shared" si="104"/>
        <v>11833236.3511978</v>
      </c>
    </row>
    <row r="1318" spans="2:15" x14ac:dyDescent="0.3">
      <c r="B1318" s="30">
        <v>43321</v>
      </c>
      <c r="C1318" s="6" t="str">
        <f t="shared" si="100"/>
        <v>Thursday</v>
      </c>
      <c r="D1318" s="6" t="str">
        <f t="shared" si="101"/>
        <v>August</v>
      </c>
      <c r="E1318" s="6" t="str">
        <f t="shared" si="102"/>
        <v>2018</v>
      </c>
      <c r="F1318" s="6">
        <f t="shared" si="103"/>
        <v>32</v>
      </c>
      <c r="G1318" s="6" t="str">
        <f>VLOOKUP(B:B, _holidays!A:C, 2, FALSE)</f>
        <v>Y</v>
      </c>
      <c r="H1318" s="6" t="str">
        <f>VLOOKUP(B:B, _holidays!A:C, 3, FALSE)</f>
        <v>N</v>
      </c>
      <c r="I1318" s="6">
        <v>5.6</v>
      </c>
      <c r="J1318" s="6">
        <v>15.4</v>
      </c>
      <c r="K1318" s="6">
        <v>8.6</v>
      </c>
      <c r="L1318" s="6">
        <v>2.2000000000000002</v>
      </c>
      <c r="M1318" s="10">
        <v>135670.99</v>
      </c>
      <c r="N1318" s="8">
        <v>82.760846979999997</v>
      </c>
      <c r="O1318" s="8">
        <f t="shared" si="104"/>
        <v>11228246.043015109</v>
      </c>
    </row>
    <row r="1319" spans="2:15" x14ac:dyDescent="0.3">
      <c r="B1319" s="30">
        <v>43322</v>
      </c>
      <c r="C1319" s="6" t="str">
        <f t="shared" si="100"/>
        <v>Friday</v>
      </c>
      <c r="D1319" s="6" t="str">
        <f t="shared" si="101"/>
        <v>August</v>
      </c>
      <c r="E1319" s="6" t="str">
        <f t="shared" si="102"/>
        <v>2018</v>
      </c>
      <c r="F1319" s="6">
        <f t="shared" si="103"/>
        <v>32</v>
      </c>
      <c r="G1319" s="6" t="str">
        <f>VLOOKUP(B:B, _holidays!A:C, 2, FALSE)</f>
        <v>Y</v>
      </c>
      <c r="H1319" s="6" t="str">
        <f>VLOOKUP(B:B, _holidays!A:C, 3, FALSE)</f>
        <v>N</v>
      </c>
      <c r="I1319" s="6">
        <v>9.4</v>
      </c>
      <c r="J1319" s="6">
        <v>20</v>
      </c>
      <c r="K1319" s="6">
        <v>11.8</v>
      </c>
      <c r="L1319" s="6">
        <v>0</v>
      </c>
      <c r="M1319" s="10">
        <v>121875.355</v>
      </c>
      <c r="N1319" s="8">
        <v>58.050358019999997</v>
      </c>
      <c r="O1319" s="8">
        <f t="shared" si="104"/>
        <v>7074907.991564597</v>
      </c>
    </row>
    <row r="1320" spans="2:15" x14ac:dyDescent="0.3">
      <c r="B1320" s="30">
        <v>43323</v>
      </c>
      <c r="C1320" s="6" t="str">
        <f t="shared" si="100"/>
        <v>Saturday</v>
      </c>
      <c r="D1320" s="6" t="str">
        <f t="shared" si="101"/>
        <v>August</v>
      </c>
      <c r="E1320" s="6" t="str">
        <f t="shared" si="102"/>
        <v>2018</v>
      </c>
      <c r="F1320" s="6">
        <f t="shared" si="103"/>
        <v>32</v>
      </c>
      <c r="G1320" s="6" t="str">
        <f>VLOOKUP(B:B, _holidays!A:C, 2, FALSE)</f>
        <v>Y</v>
      </c>
      <c r="H1320" s="6" t="str">
        <f>VLOOKUP(B:B, _holidays!A:C, 3, FALSE)</f>
        <v>N</v>
      </c>
      <c r="I1320" s="6">
        <v>8.1</v>
      </c>
      <c r="J1320" s="6">
        <v>14.7</v>
      </c>
      <c r="K1320" s="6">
        <v>7.4</v>
      </c>
      <c r="L1320" s="6">
        <v>10.4</v>
      </c>
      <c r="M1320" s="10">
        <v>119988.735</v>
      </c>
      <c r="N1320" s="8">
        <v>64.602342530000001</v>
      </c>
      <c r="O1320" s="8">
        <f t="shared" si="104"/>
        <v>7751553.3582114</v>
      </c>
    </row>
    <row r="1321" spans="2:15" x14ac:dyDescent="0.3">
      <c r="B1321" s="30">
        <v>43324</v>
      </c>
      <c r="C1321" s="6" t="str">
        <f t="shared" si="100"/>
        <v>Sunday</v>
      </c>
      <c r="D1321" s="6" t="str">
        <f t="shared" si="101"/>
        <v>August</v>
      </c>
      <c r="E1321" s="6" t="str">
        <f t="shared" si="102"/>
        <v>2018</v>
      </c>
      <c r="F1321" s="6">
        <f t="shared" si="103"/>
        <v>33</v>
      </c>
      <c r="G1321" s="6" t="str">
        <f>VLOOKUP(B:B, _holidays!A:C, 2, FALSE)</f>
        <v>Y</v>
      </c>
      <c r="H1321" s="6" t="str">
        <f>VLOOKUP(B:B, _holidays!A:C, 3, FALSE)</f>
        <v>N</v>
      </c>
      <c r="I1321" s="6">
        <v>5.4</v>
      </c>
      <c r="J1321" s="6">
        <v>14.8</v>
      </c>
      <c r="K1321" s="6">
        <v>10.4</v>
      </c>
      <c r="L1321" s="6">
        <v>4.5999999999999996</v>
      </c>
      <c r="M1321" s="10">
        <v>115231.85</v>
      </c>
      <c r="N1321" s="8">
        <v>48.788940629999999</v>
      </c>
      <c r="O1321" s="8">
        <f t="shared" si="104"/>
        <v>5622039.8883350659</v>
      </c>
    </row>
    <row r="1322" spans="2:15" x14ac:dyDescent="0.3">
      <c r="B1322" s="30">
        <v>43325</v>
      </c>
      <c r="C1322" s="6" t="str">
        <f t="shared" si="100"/>
        <v>Monday</v>
      </c>
      <c r="D1322" s="6" t="str">
        <f t="shared" si="101"/>
        <v>August</v>
      </c>
      <c r="E1322" s="6" t="str">
        <f t="shared" si="102"/>
        <v>2018</v>
      </c>
      <c r="F1322" s="6">
        <f t="shared" si="103"/>
        <v>33</v>
      </c>
      <c r="G1322" s="6" t="str">
        <f>VLOOKUP(B:B, _holidays!A:C, 2, FALSE)</f>
        <v>Y</v>
      </c>
      <c r="H1322" s="6" t="str">
        <f>VLOOKUP(B:B, _holidays!A:C, 3, FALSE)</f>
        <v>N</v>
      </c>
      <c r="I1322" s="6">
        <v>7.9</v>
      </c>
      <c r="J1322" s="6">
        <v>14.9</v>
      </c>
      <c r="K1322" s="6">
        <v>8.6</v>
      </c>
      <c r="L1322" s="6">
        <v>0</v>
      </c>
      <c r="M1322" s="10">
        <v>127541.57</v>
      </c>
      <c r="N1322" s="8">
        <v>79.759066959999998</v>
      </c>
      <c r="O1322" s="8">
        <f t="shared" si="104"/>
        <v>10172596.621813528</v>
      </c>
    </row>
    <row r="1323" spans="2:15" x14ac:dyDescent="0.3">
      <c r="B1323" s="30">
        <v>43326</v>
      </c>
      <c r="C1323" s="6" t="str">
        <f t="shared" si="100"/>
        <v>Tuesday</v>
      </c>
      <c r="D1323" s="6" t="str">
        <f t="shared" si="101"/>
        <v>August</v>
      </c>
      <c r="E1323" s="6" t="str">
        <f t="shared" si="102"/>
        <v>2018</v>
      </c>
      <c r="F1323" s="6">
        <f t="shared" si="103"/>
        <v>33</v>
      </c>
      <c r="G1323" s="6" t="str">
        <f>VLOOKUP(B:B, _holidays!A:C, 2, FALSE)</f>
        <v>Y</v>
      </c>
      <c r="H1323" s="6" t="str">
        <f>VLOOKUP(B:B, _holidays!A:C, 3, FALSE)</f>
        <v>N</v>
      </c>
      <c r="I1323" s="6">
        <v>9.4</v>
      </c>
      <c r="J1323" s="6">
        <v>16.7</v>
      </c>
      <c r="K1323" s="6">
        <v>13.2</v>
      </c>
      <c r="L1323" s="6">
        <v>0.2</v>
      </c>
      <c r="M1323" s="10">
        <v>121073.45</v>
      </c>
      <c r="N1323" s="8">
        <v>69.127751180000004</v>
      </c>
      <c r="O1323" s="8">
        <f t="shared" si="104"/>
        <v>8369535.3261041716</v>
      </c>
    </row>
    <row r="1324" spans="2:15" x14ac:dyDescent="0.3">
      <c r="B1324" s="30">
        <v>43327</v>
      </c>
      <c r="C1324" s="6" t="str">
        <f t="shared" si="100"/>
        <v>Wednesday</v>
      </c>
      <c r="D1324" s="6" t="str">
        <f t="shared" si="101"/>
        <v>August</v>
      </c>
      <c r="E1324" s="6" t="str">
        <f t="shared" si="102"/>
        <v>2018</v>
      </c>
      <c r="F1324" s="6">
        <f t="shared" si="103"/>
        <v>33</v>
      </c>
      <c r="G1324" s="6" t="str">
        <f>VLOOKUP(B:B, _holidays!A:C, 2, FALSE)</f>
        <v>Y</v>
      </c>
      <c r="H1324" s="6" t="str">
        <f>VLOOKUP(B:B, _holidays!A:C, 3, FALSE)</f>
        <v>N</v>
      </c>
      <c r="I1324" s="6">
        <v>11.5</v>
      </c>
      <c r="J1324" s="6">
        <v>18.399999999999999</v>
      </c>
      <c r="K1324" s="6">
        <v>10.1</v>
      </c>
      <c r="L1324" s="6">
        <v>0</v>
      </c>
      <c r="M1324" s="10">
        <v>122602.11500000001</v>
      </c>
      <c r="N1324" s="8">
        <v>67.796604759999994</v>
      </c>
      <c r="O1324" s="8">
        <f t="shared" si="104"/>
        <v>8312007.1333950674</v>
      </c>
    </row>
    <row r="1325" spans="2:15" x14ac:dyDescent="0.3">
      <c r="B1325" s="30">
        <v>43328</v>
      </c>
      <c r="C1325" s="6" t="str">
        <f t="shared" si="100"/>
        <v>Thursday</v>
      </c>
      <c r="D1325" s="6" t="str">
        <f t="shared" si="101"/>
        <v>August</v>
      </c>
      <c r="E1325" s="6" t="str">
        <f t="shared" si="102"/>
        <v>2018</v>
      </c>
      <c r="F1325" s="6">
        <f t="shared" si="103"/>
        <v>33</v>
      </c>
      <c r="G1325" s="6" t="str">
        <f>VLOOKUP(B:B, _holidays!A:C, 2, FALSE)</f>
        <v>Y</v>
      </c>
      <c r="H1325" s="6" t="str">
        <f>VLOOKUP(B:B, _holidays!A:C, 3, FALSE)</f>
        <v>N</v>
      </c>
      <c r="I1325" s="6">
        <v>8.6999999999999993</v>
      </c>
      <c r="J1325" s="6">
        <v>14.7</v>
      </c>
      <c r="K1325" s="6">
        <v>9.1999999999999993</v>
      </c>
      <c r="L1325" s="6">
        <v>0.2</v>
      </c>
      <c r="M1325" s="10">
        <v>131137.065</v>
      </c>
      <c r="N1325" s="8">
        <v>95.267104889999999</v>
      </c>
      <c r="O1325" s="8">
        <f t="shared" si="104"/>
        <v>12493048.526321748</v>
      </c>
    </row>
    <row r="1326" spans="2:15" x14ac:dyDescent="0.3">
      <c r="B1326" s="30">
        <v>43329</v>
      </c>
      <c r="C1326" s="6" t="str">
        <f t="shared" si="100"/>
        <v>Friday</v>
      </c>
      <c r="D1326" s="6" t="str">
        <f t="shared" si="101"/>
        <v>August</v>
      </c>
      <c r="E1326" s="6" t="str">
        <f t="shared" si="102"/>
        <v>2018</v>
      </c>
      <c r="F1326" s="6">
        <f t="shared" si="103"/>
        <v>33</v>
      </c>
      <c r="G1326" s="6" t="str">
        <f>VLOOKUP(B:B, _holidays!A:C, 2, FALSE)</f>
        <v>Y</v>
      </c>
      <c r="H1326" s="6" t="str">
        <f>VLOOKUP(B:B, _holidays!A:C, 3, FALSE)</f>
        <v>N</v>
      </c>
      <c r="I1326" s="6">
        <v>7.7</v>
      </c>
      <c r="J1326" s="6">
        <v>15.9</v>
      </c>
      <c r="K1326" s="6">
        <v>12.2</v>
      </c>
      <c r="L1326" s="6">
        <v>0</v>
      </c>
      <c r="M1326" s="10">
        <v>125189.54</v>
      </c>
      <c r="N1326" s="8">
        <v>77.617767220000005</v>
      </c>
      <c r="O1326" s="8">
        <f t="shared" si="104"/>
        <v>9716932.5740988795</v>
      </c>
    </row>
    <row r="1327" spans="2:15" x14ac:dyDescent="0.3">
      <c r="B1327" s="30">
        <v>43330</v>
      </c>
      <c r="C1327" s="6" t="str">
        <f t="shared" si="100"/>
        <v>Saturday</v>
      </c>
      <c r="D1327" s="6" t="str">
        <f t="shared" si="101"/>
        <v>August</v>
      </c>
      <c r="E1327" s="6" t="str">
        <f t="shared" si="102"/>
        <v>2018</v>
      </c>
      <c r="F1327" s="6">
        <f t="shared" si="103"/>
        <v>33</v>
      </c>
      <c r="G1327" s="6" t="str">
        <f>VLOOKUP(B:B, _holidays!A:C, 2, FALSE)</f>
        <v>Y</v>
      </c>
      <c r="H1327" s="6" t="str">
        <f>VLOOKUP(B:B, _holidays!A:C, 3, FALSE)</f>
        <v>N</v>
      </c>
      <c r="I1327" s="6">
        <v>8.9</v>
      </c>
      <c r="J1327" s="6">
        <v>13.8</v>
      </c>
      <c r="K1327" s="6">
        <v>10.4</v>
      </c>
      <c r="L1327" s="6">
        <v>2.2000000000000002</v>
      </c>
      <c r="M1327" s="10">
        <v>116571.26</v>
      </c>
      <c r="N1327" s="8">
        <v>38.301147139999998</v>
      </c>
      <c r="O1327" s="8">
        <f t="shared" si="104"/>
        <v>4464812.9815551955</v>
      </c>
    </row>
    <row r="1328" spans="2:15" x14ac:dyDescent="0.3">
      <c r="B1328" s="30">
        <v>43331</v>
      </c>
      <c r="C1328" s="6" t="str">
        <f t="shared" si="100"/>
        <v>Sunday</v>
      </c>
      <c r="D1328" s="6" t="str">
        <f t="shared" si="101"/>
        <v>August</v>
      </c>
      <c r="E1328" s="6" t="str">
        <f t="shared" si="102"/>
        <v>2018</v>
      </c>
      <c r="F1328" s="6">
        <f t="shared" si="103"/>
        <v>34</v>
      </c>
      <c r="G1328" s="6" t="str">
        <f>VLOOKUP(B:B, _holidays!A:C, 2, FALSE)</f>
        <v>Y</v>
      </c>
      <c r="H1328" s="6" t="str">
        <f>VLOOKUP(B:B, _holidays!A:C, 3, FALSE)</f>
        <v>N</v>
      </c>
      <c r="I1328" s="6">
        <v>6.7</v>
      </c>
      <c r="J1328" s="6">
        <v>11.9</v>
      </c>
      <c r="K1328" s="6">
        <v>9.3000000000000007</v>
      </c>
      <c r="L1328" s="6">
        <v>9.1999999999999993</v>
      </c>
      <c r="M1328" s="10">
        <v>119707.93</v>
      </c>
      <c r="N1328" s="8">
        <v>50.446948470000002</v>
      </c>
      <c r="O1328" s="8">
        <f t="shared" si="104"/>
        <v>6038899.7761603668</v>
      </c>
    </row>
    <row r="1329" spans="2:15" x14ac:dyDescent="0.3">
      <c r="B1329" s="30">
        <v>43332</v>
      </c>
      <c r="C1329" s="6" t="str">
        <f t="shared" si="100"/>
        <v>Monday</v>
      </c>
      <c r="D1329" s="6" t="str">
        <f t="shared" si="101"/>
        <v>August</v>
      </c>
      <c r="E1329" s="6" t="str">
        <f t="shared" si="102"/>
        <v>2018</v>
      </c>
      <c r="F1329" s="6">
        <f t="shared" si="103"/>
        <v>34</v>
      </c>
      <c r="G1329" s="6" t="str">
        <f>VLOOKUP(B:B, _holidays!A:C, 2, FALSE)</f>
        <v>Y</v>
      </c>
      <c r="H1329" s="6" t="str">
        <f>VLOOKUP(B:B, _holidays!A:C, 3, FALSE)</f>
        <v>N</v>
      </c>
      <c r="I1329" s="6">
        <v>5.5</v>
      </c>
      <c r="J1329" s="6">
        <v>12.4</v>
      </c>
      <c r="K1329" s="6">
        <v>6.5</v>
      </c>
      <c r="L1329" s="6">
        <v>2</v>
      </c>
      <c r="M1329" s="10">
        <v>138918.38500000001</v>
      </c>
      <c r="N1329" s="8">
        <v>102.3388107</v>
      </c>
      <c r="O1329" s="8">
        <f t="shared" si="104"/>
        <v>14216742.305264721</v>
      </c>
    </row>
    <row r="1330" spans="2:15" x14ac:dyDescent="0.3">
      <c r="B1330" s="30">
        <v>43333</v>
      </c>
      <c r="C1330" s="6" t="str">
        <f t="shared" si="100"/>
        <v>Tuesday</v>
      </c>
      <c r="D1330" s="6" t="str">
        <f t="shared" si="101"/>
        <v>August</v>
      </c>
      <c r="E1330" s="6" t="str">
        <f t="shared" si="102"/>
        <v>2018</v>
      </c>
      <c r="F1330" s="6">
        <f t="shared" si="103"/>
        <v>34</v>
      </c>
      <c r="G1330" s="6" t="str">
        <f>VLOOKUP(B:B, _holidays!A:C, 2, FALSE)</f>
        <v>Y</v>
      </c>
      <c r="H1330" s="6" t="str">
        <f>VLOOKUP(B:B, _holidays!A:C, 3, FALSE)</f>
        <v>N</v>
      </c>
      <c r="I1330" s="6">
        <v>8.6</v>
      </c>
      <c r="J1330" s="6">
        <v>12.4</v>
      </c>
      <c r="K1330" s="6">
        <v>7.7</v>
      </c>
      <c r="L1330" s="6">
        <v>1.2</v>
      </c>
      <c r="M1330" s="10">
        <v>138424.25</v>
      </c>
      <c r="N1330" s="8">
        <v>119.2284324</v>
      </c>
      <c r="O1330" s="8">
        <f t="shared" si="104"/>
        <v>16504106.3336457</v>
      </c>
    </row>
    <row r="1331" spans="2:15" x14ac:dyDescent="0.3">
      <c r="B1331" s="30">
        <v>43334</v>
      </c>
      <c r="C1331" s="6" t="str">
        <f t="shared" si="100"/>
        <v>Wednesday</v>
      </c>
      <c r="D1331" s="6" t="str">
        <f t="shared" si="101"/>
        <v>August</v>
      </c>
      <c r="E1331" s="6" t="str">
        <f t="shared" si="102"/>
        <v>2018</v>
      </c>
      <c r="F1331" s="6">
        <f t="shared" si="103"/>
        <v>34</v>
      </c>
      <c r="G1331" s="6" t="str">
        <f>VLOOKUP(B:B, _holidays!A:C, 2, FALSE)</f>
        <v>Y</v>
      </c>
      <c r="H1331" s="6" t="str">
        <f>VLOOKUP(B:B, _holidays!A:C, 3, FALSE)</f>
        <v>N</v>
      </c>
      <c r="I1331" s="6">
        <v>8.6999999999999993</v>
      </c>
      <c r="J1331" s="6">
        <v>14</v>
      </c>
      <c r="K1331" s="6">
        <v>8.5</v>
      </c>
      <c r="L1331" s="6">
        <v>1</v>
      </c>
      <c r="M1331" s="10">
        <v>136240.845</v>
      </c>
      <c r="N1331" s="8">
        <v>104.8161592</v>
      </c>
      <c r="O1331" s="8">
        <f t="shared" si="104"/>
        <v>14280242.099062525</v>
      </c>
    </row>
    <row r="1332" spans="2:15" x14ac:dyDescent="0.3">
      <c r="B1332" s="30">
        <v>43335</v>
      </c>
      <c r="C1332" s="6" t="str">
        <f t="shared" si="100"/>
        <v>Thursday</v>
      </c>
      <c r="D1332" s="6" t="str">
        <f t="shared" si="101"/>
        <v>August</v>
      </c>
      <c r="E1332" s="6" t="str">
        <f t="shared" si="102"/>
        <v>2018</v>
      </c>
      <c r="F1332" s="6">
        <f t="shared" si="103"/>
        <v>34</v>
      </c>
      <c r="G1332" s="6" t="str">
        <f>VLOOKUP(B:B, _holidays!A:C, 2, FALSE)</f>
        <v>Y</v>
      </c>
      <c r="H1332" s="6" t="str">
        <f>VLOOKUP(B:B, _holidays!A:C, 3, FALSE)</f>
        <v>N</v>
      </c>
      <c r="I1332" s="6">
        <v>5.6</v>
      </c>
      <c r="J1332" s="6">
        <v>16</v>
      </c>
      <c r="K1332" s="6">
        <v>11.1</v>
      </c>
      <c r="L1332" s="6">
        <v>0</v>
      </c>
      <c r="M1332" s="10">
        <v>131956.72500000001</v>
      </c>
      <c r="N1332" s="8">
        <v>89.579370560000001</v>
      </c>
      <c r="O1332" s="8">
        <f t="shared" si="104"/>
        <v>11820600.366659017</v>
      </c>
    </row>
    <row r="1333" spans="2:15" x14ac:dyDescent="0.3">
      <c r="B1333" s="30">
        <v>43336</v>
      </c>
      <c r="C1333" s="6" t="str">
        <f t="shared" si="100"/>
        <v>Friday</v>
      </c>
      <c r="D1333" s="6" t="str">
        <f t="shared" si="101"/>
        <v>August</v>
      </c>
      <c r="E1333" s="6" t="str">
        <f t="shared" si="102"/>
        <v>2018</v>
      </c>
      <c r="F1333" s="6">
        <f t="shared" si="103"/>
        <v>34</v>
      </c>
      <c r="G1333" s="6" t="str">
        <f>VLOOKUP(B:B, _holidays!A:C, 2, FALSE)</f>
        <v>Y</v>
      </c>
      <c r="H1333" s="6" t="str">
        <f>VLOOKUP(B:B, _holidays!A:C, 3, FALSE)</f>
        <v>N</v>
      </c>
      <c r="I1333" s="6">
        <v>4.8</v>
      </c>
      <c r="J1333" s="6">
        <v>15.4</v>
      </c>
      <c r="K1333" s="6">
        <v>14.7</v>
      </c>
      <c r="L1333" s="6">
        <v>0</v>
      </c>
      <c r="M1333" s="10">
        <v>130210.94</v>
      </c>
      <c r="N1333" s="8">
        <v>97.467844349999993</v>
      </c>
      <c r="O1333" s="8">
        <f t="shared" si="104"/>
        <v>12691379.632587189</v>
      </c>
    </row>
    <row r="1334" spans="2:15" x14ac:dyDescent="0.3">
      <c r="B1334" s="30">
        <v>43337</v>
      </c>
      <c r="C1334" s="6" t="str">
        <f t="shared" si="100"/>
        <v>Saturday</v>
      </c>
      <c r="D1334" s="6" t="str">
        <f t="shared" si="101"/>
        <v>August</v>
      </c>
      <c r="E1334" s="6" t="str">
        <f t="shared" si="102"/>
        <v>2018</v>
      </c>
      <c r="F1334" s="6">
        <f t="shared" si="103"/>
        <v>34</v>
      </c>
      <c r="G1334" s="6" t="str">
        <f>VLOOKUP(B:B, _holidays!A:C, 2, FALSE)</f>
        <v>Y</v>
      </c>
      <c r="H1334" s="6" t="str">
        <f>VLOOKUP(B:B, _holidays!A:C, 3, FALSE)</f>
        <v>N</v>
      </c>
      <c r="I1334" s="6">
        <v>3.9</v>
      </c>
      <c r="J1334" s="6">
        <v>15.2</v>
      </c>
      <c r="K1334" s="6">
        <v>14.9</v>
      </c>
      <c r="L1334" s="6">
        <v>0</v>
      </c>
      <c r="M1334" s="10">
        <v>116471.77499999999</v>
      </c>
      <c r="N1334" s="8">
        <v>118.4878363</v>
      </c>
      <c r="O1334" s="8">
        <f t="shared" si="104"/>
        <v>13800488.609770432</v>
      </c>
    </row>
    <row r="1335" spans="2:15" x14ac:dyDescent="0.3">
      <c r="B1335" s="30">
        <v>43338</v>
      </c>
      <c r="C1335" s="6" t="str">
        <f t="shared" si="100"/>
        <v>Sunday</v>
      </c>
      <c r="D1335" s="6" t="str">
        <f t="shared" si="101"/>
        <v>August</v>
      </c>
      <c r="E1335" s="6" t="str">
        <f t="shared" si="102"/>
        <v>2018</v>
      </c>
      <c r="F1335" s="6">
        <f t="shared" si="103"/>
        <v>35</v>
      </c>
      <c r="G1335" s="6" t="str">
        <f>VLOOKUP(B:B, _holidays!A:C, 2, FALSE)</f>
        <v>Y</v>
      </c>
      <c r="H1335" s="6" t="str">
        <f>VLOOKUP(B:B, _holidays!A:C, 3, FALSE)</f>
        <v>N</v>
      </c>
      <c r="I1335" s="6">
        <v>4.9000000000000004</v>
      </c>
      <c r="J1335" s="6">
        <v>14.7</v>
      </c>
      <c r="K1335" s="6">
        <v>12.3</v>
      </c>
      <c r="L1335" s="6">
        <v>0</v>
      </c>
      <c r="M1335" s="10">
        <v>111436.265</v>
      </c>
      <c r="N1335" s="8">
        <v>105.4622088</v>
      </c>
      <c r="O1335" s="8">
        <f t="shared" si="104"/>
        <v>11752314.647322131</v>
      </c>
    </row>
    <row r="1336" spans="2:15" x14ac:dyDescent="0.3">
      <c r="B1336" s="30">
        <v>43339</v>
      </c>
      <c r="C1336" s="6" t="str">
        <f t="shared" si="100"/>
        <v>Monday</v>
      </c>
      <c r="D1336" s="6" t="str">
        <f t="shared" si="101"/>
        <v>August</v>
      </c>
      <c r="E1336" s="6" t="str">
        <f t="shared" si="102"/>
        <v>2018</v>
      </c>
      <c r="F1336" s="6">
        <f t="shared" si="103"/>
        <v>35</v>
      </c>
      <c r="G1336" s="6" t="str">
        <f>VLOOKUP(B:B, _holidays!A:C, 2, FALSE)</f>
        <v>Y</v>
      </c>
      <c r="H1336" s="6" t="str">
        <f>VLOOKUP(B:B, _holidays!A:C, 3, FALSE)</f>
        <v>N</v>
      </c>
      <c r="I1336" s="6">
        <v>6.8</v>
      </c>
      <c r="J1336" s="6">
        <v>12.9</v>
      </c>
      <c r="K1336" s="6">
        <v>12.4</v>
      </c>
      <c r="L1336" s="6">
        <v>3.6</v>
      </c>
      <c r="M1336" s="10">
        <v>131280.85</v>
      </c>
      <c r="N1336" s="8">
        <v>105.01180309999999</v>
      </c>
      <c r="O1336" s="8">
        <f t="shared" si="104"/>
        <v>13786038.771000635</v>
      </c>
    </row>
    <row r="1337" spans="2:15" x14ac:dyDescent="0.3">
      <c r="B1337" s="30">
        <v>43340</v>
      </c>
      <c r="C1337" s="6" t="str">
        <f t="shared" si="100"/>
        <v>Tuesday</v>
      </c>
      <c r="D1337" s="6" t="str">
        <f t="shared" si="101"/>
        <v>August</v>
      </c>
      <c r="E1337" s="6" t="str">
        <f t="shared" si="102"/>
        <v>2018</v>
      </c>
      <c r="F1337" s="6">
        <f t="shared" si="103"/>
        <v>35</v>
      </c>
      <c r="G1337" s="6" t="str">
        <f>VLOOKUP(B:B, _holidays!A:C, 2, FALSE)</f>
        <v>Y</v>
      </c>
      <c r="H1337" s="6" t="str">
        <f>VLOOKUP(B:B, _holidays!A:C, 3, FALSE)</f>
        <v>N</v>
      </c>
      <c r="I1337" s="6">
        <v>1.9</v>
      </c>
      <c r="J1337" s="6">
        <v>11.2</v>
      </c>
      <c r="K1337" s="6">
        <v>11.7</v>
      </c>
      <c r="L1337" s="6">
        <v>0.2</v>
      </c>
      <c r="M1337" s="10">
        <v>139563.095</v>
      </c>
      <c r="N1337" s="8">
        <v>119.82307369999999</v>
      </c>
      <c r="O1337" s="8">
        <f t="shared" si="104"/>
        <v>16722879.017985102</v>
      </c>
    </row>
    <row r="1338" spans="2:15" x14ac:dyDescent="0.3">
      <c r="B1338" s="30">
        <v>43341</v>
      </c>
      <c r="C1338" s="6" t="str">
        <f t="shared" si="100"/>
        <v>Wednesday</v>
      </c>
      <c r="D1338" s="6" t="str">
        <f t="shared" si="101"/>
        <v>August</v>
      </c>
      <c r="E1338" s="6" t="str">
        <f t="shared" si="102"/>
        <v>2018</v>
      </c>
      <c r="F1338" s="6">
        <f t="shared" si="103"/>
        <v>35</v>
      </c>
      <c r="G1338" s="6" t="str">
        <f>VLOOKUP(B:B, _holidays!A:C, 2, FALSE)</f>
        <v>Y</v>
      </c>
      <c r="H1338" s="6" t="str">
        <f>VLOOKUP(B:B, _holidays!A:C, 3, FALSE)</f>
        <v>N</v>
      </c>
      <c r="I1338" s="6">
        <v>0.8</v>
      </c>
      <c r="J1338" s="6">
        <v>12.5</v>
      </c>
      <c r="K1338" s="6">
        <v>15.5</v>
      </c>
      <c r="L1338" s="6">
        <v>0</v>
      </c>
      <c r="M1338" s="10">
        <v>136032.16</v>
      </c>
      <c r="N1338" s="8">
        <v>118.3790102</v>
      </c>
      <c r="O1338" s="8">
        <f t="shared" si="104"/>
        <v>16103352.456168031</v>
      </c>
    </row>
    <row r="1339" spans="2:15" x14ac:dyDescent="0.3">
      <c r="B1339" s="30">
        <v>43342</v>
      </c>
      <c r="C1339" s="6" t="str">
        <f t="shared" si="100"/>
        <v>Thursday</v>
      </c>
      <c r="D1339" s="6" t="str">
        <f t="shared" si="101"/>
        <v>August</v>
      </c>
      <c r="E1339" s="6" t="str">
        <f t="shared" si="102"/>
        <v>2018</v>
      </c>
      <c r="F1339" s="6">
        <f t="shared" si="103"/>
        <v>35</v>
      </c>
      <c r="G1339" s="6" t="str">
        <f>VLOOKUP(B:B, _holidays!A:C, 2, FALSE)</f>
        <v>Y</v>
      </c>
      <c r="H1339" s="6" t="str">
        <f>VLOOKUP(B:B, _holidays!A:C, 3, FALSE)</f>
        <v>N</v>
      </c>
      <c r="I1339" s="6">
        <v>4.8</v>
      </c>
      <c r="J1339" s="6">
        <v>16.7</v>
      </c>
      <c r="K1339" s="6">
        <v>5.0999999999999996</v>
      </c>
      <c r="L1339" s="6">
        <v>0</v>
      </c>
      <c r="M1339" s="10">
        <v>139752.54500000001</v>
      </c>
      <c r="N1339" s="8">
        <v>97.166418829999998</v>
      </c>
      <c r="O1339" s="8">
        <f t="shared" si="104"/>
        <v>13579254.320028422</v>
      </c>
    </row>
    <row r="1340" spans="2:15" x14ac:dyDescent="0.3">
      <c r="B1340" s="30">
        <v>43343</v>
      </c>
      <c r="C1340" s="6" t="str">
        <f t="shared" si="100"/>
        <v>Friday</v>
      </c>
      <c r="D1340" s="6" t="str">
        <f t="shared" si="101"/>
        <v>August</v>
      </c>
      <c r="E1340" s="6" t="str">
        <f t="shared" si="102"/>
        <v>2018</v>
      </c>
      <c r="F1340" s="6">
        <f t="shared" si="103"/>
        <v>35</v>
      </c>
      <c r="G1340" s="6" t="str">
        <f>VLOOKUP(B:B, _holidays!A:C, 2, FALSE)</f>
        <v>Y</v>
      </c>
      <c r="H1340" s="6" t="str">
        <f>VLOOKUP(B:B, _holidays!A:C, 3, FALSE)</f>
        <v>N</v>
      </c>
      <c r="I1340" s="6">
        <v>8.9</v>
      </c>
      <c r="J1340" s="6">
        <v>16</v>
      </c>
      <c r="K1340" s="6">
        <v>6.8</v>
      </c>
      <c r="L1340" s="6">
        <v>1.6</v>
      </c>
      <c r="M1340" s="10">
        <v>130466.91499999999</v>
      </c>
      <c r="N1340" s="8">
        <v>122.4259917</v>
      </c>
      <c r="O1340" s="8">
        <f t="shared" si="104"/>
        <v>15972541.452914605</v>
      </c>
    </row>
    <row r="1341" spans="2:15" x14ac:dyDescent="0.3">
      <c r="B1341" s="30">
        <v>43344</v>
      </c>
      <c r="C1341" s="6" t="str">
        <f t="shared" si="100"/>
        <v>Saturday</v>
      </c>
      <c r="D1341" s="6" t="str">
        <f t="shared" si="101"/>
        <v>September</v>
      </c>
      <c r="E1341" s="6" t="str">
        <f t="shared" si="102"/>
        <v>2018</v>
      </c>
      <c r="F1341" s="6">
        <f t="shared" si="103"/>
        <v>35</v>
      </c>
      <c r="G1341" s="6" t="str">
        <f>VLOOKUP(B:B, _holidays!A:C, 2, FALSE)</f>
        <v>Y</v>
      </c>
      <c r="H1341" s="6" t="str">
        <f>VLOOKUP(B:B, _holidays!A:C, 3, FALSE)</f>
        <v>N</v>
      </c>
      <c r="I1341" s="6">
        <v>10.5</v>
      </c>
      <c r="J1341" s="6">
        <v>13.4</v>
      </c>
      <c r="K1341" s="6">
        <v>7.4</v>
      </c>
      <c r="L1341" s="6">
        <v>2.2000000000000002</v>
      </c>
      <c r="M1341" s="10">
        <v>116344.565</v>
      </c>
      <c r="N1341" s="8">
        <v>104.0260614</v>
      </c>
      <c r="O1341" s="8">
        <f t="shared" si="104"/>
        <v>12102866.862246292</v>
      </c>
    </row>
    <row r="1342" spans="2:15" x14ac:dyDescent="0.3">
      <c r="B1342" s="30">
        <v>43345</v>
      </c>
      <c r="C1342" s="6" t="str">
        <f t="shared" si="100"/>
        <v>Sunday</v>
      </c>
      <c r="D1342" s="6" t="str">
        <f t="shared" si="101"/>
        <v>September</v>
      </c>
      <c r="E1342" s="6" t="str">
        <f t="shared" si="102"/>
        <v>2018</v>
      </c>
      <c r="F1342" s="6">
        <f t="shared" si="103"/>
        <v>36</v>
      </c>
      <c r="G1342" s="6" t="str">
        <f>VLOOKUP(B:B, _holidays!A:C, 2, FALSE)</f>
        <v>Y</v>
      </c>
      <c r="H1342" s="6" t="str">
        <f>VLOOKUP(B:B, _holidays!A:C, 3, FALSE)</f>
        <v>N</v>
      </c>
      <c r="I1342" s="6">
        <v>5</v>
      </c>
      <c r="J1342" s="6">
        <v>12.3</v>
      </c>
      <c r="K1342" s="6">
        <v>11.2</v>
      </c>
      <c r="L1342" s="6">
        <v>3</v>
      </c>
      <c r="M1342" s="10">
        <v>118402.905</v>
      </c>
      <c r="N1342" s="8">
        <v>137.1315117</v>
      </c>
      <c r="O1342" s="8">
        <f t="shared" si="104"/>
        <v>16236769.352321489</v>
      </c>
    </row>
    <row r="1343" spans="2:15" x14ac:dyDescent="0.3">
      <c r="B1343" s="30">
        <v>43346</v>
      </c>
      <c r="C1343" s="6" t="str">
        <f t="shared" si="100"/>
        <v>Monday</v>
      </c>
      <c r="D1343" s="6" t="str">
        <f t="shared" si="101"/>
        <v>September</v>
      </c>
      <c r="E1343" s="6" t="str">
        <f t="shared" si="102"/>
        <v>2018</v>
      </c>
      <c r="F1343" s="6">
        <f t="shared" si="103"/>
        <v>36</v>
      </c>
      <c r="G1343" s="6" t="str">
        <f>VLOOKUP(B:B, _holidays!A:C, 2, FALSE)</f>
        <v>Y</v>
      </c>
      <c r="H1343" s="6" t="str">
        <f>VLOOKUP(B:B, _holidays!A:C, 3, FALSE)</f>
        <v>N</v>
      </c>
      <c r="I1343" s="6">
        <v>5</v>
      </c>
      <c r="J1343" s="6">
        <v>13.1</v>
      </c>
      <c r="K1343" s="6">
        <v>14.7</v>
      </c>
      <c r="L1343" s="6">
        <v>0</v>
      </c>
      <c r="M1343" s="10">
        <v>131448.995</v>
      </c>
      <c r="N1343" s="8">
        <v>139.51638489999999</v>
      </c>
      <c r="O1343" s="8">
        <f t="shared" si="104"/>
        <v>18339288.581138175</v>
      </c>
    </row>
    <row r="1344" spans="2:15" x14ac:dyDescent="0.3">
      <c r="B1344" s="30">
        <v>43347</v>
      </c>
      <c r="C1344" s="6" t="str">
        <f t="shared" si="100"/>
        <v>Tuesday</v>
      </c>
      <c r="D1344" s="6" t="str">
        <f t="shared" si="101"/>
        <v>September</v>
      </c>
      <c r="E1344" s="6" t="str">
        <f t="shared" si="102"/>
        <v>2018</v>
      </c>
      <c r="F1344" s="6">
        <f t="shared" si="103"/>
        <v>36</v>
      </c>
      <c r="G1344" s="6" t="str">
        <f>VLOOKUP(B:B, _holidays!A:C, 2, FALSE)</f>
        <v>Y</v>
      </c>
      <c r="H1344" s="6" t="str">
        <f>VLOOKUP(B:B, _holidays!A:C, 3, FALSE)</f>
        <v>N</v>
      </c>
      <c r="I1344" s="6">
        <v>3.4</v>
      </c>
      <c r="J1344" s="6">
        <v>19.5</v>
      </c>
      <c r="K1344" s="6">
        <v>14.7</v>
      </c>
      <c r="L1344" s="6">
        <v>0</v>
      </c>
      <c r="M1344" s="10">
        <v>128192.08500000001</v>
      </c>
      <c r="N1344" s="8">
        <v>119.57434360000001</v>
      </c>
      <c r="O1344" s="8">
        <f t="shared" si="104"/>
        <v>15328484.418590408</v>
      </c>
    </row>
    <row r="1345" spans="2:15" x14ac:dyDescent="0.3">
      <c r="B1345" s="30">
        <v>43348</v>
      </c>
      <c r="C1345" s="6" t="str">
        <f t="shared" si="100"/>
        <v>Wednesday</v>
      </c>
      <c r="D1345" s="6" t="str">
        <f t="shared" si="101"/>
        <v>September</v>
      </c>
      <c r="E1345" s="6" t="str">
        <f t="shared" si="102"/>
        <v>2018</v>
      </c>
      <c r="F1345" s="6">
        <f t="shared" si="103"/>
        <v>36</v>
      </c>
      <c r="G1345" s="6" t="str">
        <f>VLOOKUP(B:B, _holidays!A:C, 2, FALSE)</f>
        <v>Y</v>
      </c>
      <c r="H1345" s="6" t="str">
        <f>VLOOKUP(B:B, _holidays!A:C, 3, FALSE)</f>
        <v>N</v>
      </c>
      <c r="I1345" s="6">
        <v>8.1</v>
      </c>
      <c r="J1345" s="6">
        <v>20.2</v>
      </c>
      <c r="K1345" s="6">
        <v>14.5</v>
      </c>
      <c r="L1345" s="6">
        <v>0</v>
      </c>
      <c r="M1345" s="10">
        <v>118307.155</v>
      </c>
      <c r="N1345" s="8">
        <v>111.54075349999999</v>
      </c>
      <c r="O1345" s="8">
        <f t="shared" si="104"/>
        <v>13196069.213141292</v>
      </c>
    </row>
    <row r="1346" spans="2:15" x14ac:dyDescent="0.3">
      <c r="B1346" s="30">
        <v>43349</v>
      </c>
      <c r="C1346" s="6" t="str">
        <f t="shared" ref="C1346:C1409" si="105">TEXT(B1346,"dddd")</f>
        <v>Thursday</v>
      </c>
      <c r="D1346" s="6" t="str">
        <f t="shared" ref="D1346:D1409" si="106">TEXT(B1346,"mmmm")</f>
        <v>September</v>
      </c>
      <c r="E1346" s="6" t="str">
        <f t="shared" ref="E1346:E1409" si="107">TEXT(B1346,"yyyy")</f>
        <v>2018</v>
      </c>
      <c r="F1346" s="6">
        <f t="shared" ref="F1346:F1409" si="108">WEEKNUM(B1346,1)</f>
        <v>36</v>
      </c>
      <c r="G1346" s="6" t="str">
        <f>VLOOKUP(B:B, _holidays!A:C, 2, FALSE)</f>
        <v>Y</v>
      </c>
      <c r="H1346" s="6" t="str">
        <f>VLOOKUP(B:B, _holidays!A:C, 3, FALSE)</f>
        <v>N</v>
      </c>
      <c r="I1346" s="6">
        <v>13.8</v>
      </c>
      <c r="J1346" s="6">
        <v>20.6</v>
      </c>
      <c r="K1346" s="6">
        <v>9.5</v>
      </c>
      <c r="L1346" s="6">
        <v>0</v>
      </c>
      <c r="M1346" s="10">
        <v>116467.37</v>
      </c>
      <c r="N1346" s="8">
        <v>138.90753839999999</v>
      </c>
      <c r="O1346" s="8">
        <f t="shared" ref="O1346:O1409" si="109">M1346*N1346</f>
        <v>16178195.670622006</v>
      </c>
    </row>
    <row r="1347" spans="2:15" x14ac:dyDescent="0.3">
      <c r="B1347" s="30">
        <v>43350</v>
      </c>
      <c r="C1347" s="6" t="str">
        <f t="shared" si="105"/>
        <v>Friday</v>
      </c>
      <c r="D1347" s="6" t="str">
        <f t="shared" si="106"/>
        <v>September</v>
      </c>
      <c r="E1347" s="6" t="str">
        <f t="shared" si="107"/>
        <v>2018</v>
      </c>
      <c r="F1347" s="6">
        <f t="shared" si="108"/>
        <v>36</v>
      </c>
      <c r="G1347" s="6" t="str">
        <f>VLOOKUP(B:B, _holidays!A:C, 2, FALSE)</f>
        <v>Y</v>
      </c>
      <c r="H1347" s="6" t="str">
        <f>VLOOKUP(B:B, _holidays!A:C, 3, FALSE)</f>
        <v>N</v>
      </c>
      <c r="I1347" s="6">
        <v>8.6999999999999993</v>
      </c>
      <c r="J1347" s="6">
        <v>15.1</v>
      </c>
      <c r="K1347" s="6">
        <v>14.7</v>
      </c>
      <c r="L1347" s="6">
        <v>3.4</v>
      </c>
      <c r="M1347" s="10">
        <v>123583.52</v>
      </c>
      <c r="N1347" s="8">
        <v>161.5068282</v>
      </c>
      <c r="O1347" s="8">
        <f t="shared" si="109"/>
        <v>19959582.332991265</v>
      </c>
    </row>
    <row r="1348" spans="2:15" x14ac:dyDescent="0.3">
      <c r="B1348" s="30">
        <v>43351</v>
      </c>
      <c r="C1348" s="6" t="str">
        <f t="shared" si="105"/>
        <v>Saturday</v>
      </c>
      <c r="D1348" s="6" t="str">
        <f t="shared" si="106"/>
        <v>September</v>
      </c>
      <c r="E1348" s="6" t="str">
        <f t="shared" si="107"/>
        <v>2018</v>
      </c>
      <c r="F1348" s="6">
        <f t="shared" si="108"/>
        <v>36</v>
      </c>
      <c r="G1348" s="6" t="str">
        <f>VLOOKUP(B:B, _holidays!A:C, 2, FALSE)</f>
        <v>Y</v>
      </c>
      <c r="H1348" s="6" t="str">
        <f>VLOOKUP(B:B, _holidays!A:C, 3, FALSE)</f>
        <v>N</v>
      </c>
      <c r="I1348" s="6">
        <v>4.2</v>
      </c>
      <c r="J1348" s="6">
        <v>17.5</v>
      </c>
      <c r="K1348" s="6">
        <v>16.2</v>
      </c>
      <c r="L1348" s="6">
        <v>0.2</v>
      </c>
      <c r="M1348" s="10">
        <v>109948.61500000001</v>
      </c>
      <c r="N1348" s="8">
        <v>109.29377119999999</v>
      </c>
      <c r="O1348" s="8">
        <f t="shared" si="109"/>
        <v>12016698.771566888</v>
      </c>
    </row>
    <row r="1349" spans="2:15" x14ac:dyDescent="0.3">
      <c r="B1349" s="30">
        <v>43352</v>
      </c>
      <c r="C1349" s="6" t="str">
        <f t="shared" si="105"/>
        <v>Sunday</v>
      </c>
      <c r="D1349" s="6" t="str">
        <f t="shared" si="106"/>
        <v>September</v>
      </c>
      <c r="E1349" s="6" t="str">
        <f t="shared" si="107"/>
        <v>2018</v>
      </c>
      <c r="F1349" s="6">
        <f t="shared" si="108"/>
        <v>37</v>
      </c>
      <c r="G1349" s="6" t="str">
        <f>VLOOKUP(B:B, _holidays!A:C, 2, FALSE)</f>
        <v>Y</v>
      </c>
      <c r="H1349" s="6" t="str">
        <f>VLOOKUP(B:B, _holidays!A:C, 3, FALSE)</f>
        <v>N</v>
      </c>
      <c r="I1349" s="6">
        <v>8.6</v>
      </c>
      <c r="J1349" s="6">
        <v>18.100000000000001</v>
      </c>
      <c r="K1349" s="6">
        <v>7.3</v>
      </c>
      <c r="L1349" s="6">
        <v>0</v>
      </c>
      <c r="M1349" s="10">
        <v>107838.95</v>
      </c>
      <c r="N1349" s="8">
        <v>67.615591249999994</v>
      </c>
      <c r="O1349" s="8">
        <f t="shared" si="109"/>
        <v>7291594.3640291868</v>
      </c>
    </row>
    <row r="1350" spans="2:15" x14ac:dyDescent="0.3">
      <c r="B1350" s="30">
        <v>43353</v>
      </c>
      <c r="C1350" s="6" t="str">
        <f t="shared" si="105"/>
        <v>Monday</v>
      </c>
      <c r="D1350" s="6" t="str">
        <f t="shared" si="106"/>
        <v>September</v>
      </c>
      <c r="E1350" s="6" t="str">
        <f t="shared" si="107"/>
        <v>2018</v>
      </c>
      <c r="F1350" s="6">
        <f t="shared" si="108"/>
        <v>37</v>
      </c>
      <c r="G1350" s="6" t="str">
        <f>VLOOKUP(B:B, _holidays!A:C, 2, FALSE)</f>
        <v>Y</v>
      </c>
      <c r="H1350" s="6" t="str">
        <f>VLOOKUP(B:B, _holidays!A:C, 3, FALSE)</f>
        <v>N</v>
      </c>
      <c r="I1350" s="6">
        <v>13.4</v>
      </c>
      <c r="J1350" s="6">
        <v>18</v>
      </c>
      <c r="K1350" s="6">
        <v>10.199999999999999</v>
      </c>
      <c r="L1350" s="6">
        <v>0</v>
      </c>
      <c r="M1350" s="10">
        <v>123132.625</v>
      </c>
      <c r="N1350" s="8">
        <v>92.615982560000006</v>
      </c>
      <c r="O1350" s="8">
        <f t="shared" si="109"/>
        <v>11404049.049567021</v>
      </c>
    </row>
    <row r="1351" spans="2:15" x14ac:dyDescent="0.3">
      <c r="B1351" s="30">
        <v>43354</v>
      </c>
      <c r="C1351" s="6" t="str">
        <f t="shared" si="105"/>
        <v>Tuesday</v>
      </c>
      <c r="D1351" s="6" t="str">
        <f t="shared" si="106"/>
        <v>September</v>
      </c>
      <c r="E1351" s="6" t="str">
        <f t="shared" si="107"/>
        <v>2018</v>
      </c>
      <c r="F1351" s="6">
        <f t="shared" si="108"/>
        <v>37</v>
      </c>
      <c r="G1351" s="6" t="str">
        <f>VLOOKUP(B:B, _holidays!A:C, 2, FALSE)</f>
        <v>Y</v>
      </c>
      <c r="H1351" s="6" t="str">
        <f>VLOOKUP(B:B, _holidays!A:C, 3, FALSE)</f>
        <v>N</v>
      </c>
      <c r="I1351" s="6">
        <v>9.1</v>
      </c>
      <c r="J1351" s="6">
        <v>24.2</v>
      </c>
      <c r="K1351" s="6">
        <v>17.7</v>
      </c>
      <c r="L1351" s="6">
        <v>0</v>
      </c>
      <c r="M1351" s="10">
        <v>111096.53</v>
      </c>
      <c r="N1351" s="8">
        <v>67.333252150000007</v>
      </c>
      <c r="O1351" s="8">
        <f t="shared" si="109"/>
        <v>7480490.6674800403</v>
      </c>
    </row>
    <row r="1352" spans="2:15" x14ac:dyDescent="0.3">
      <c r="B1352" s="30">
        <v>43355</v>
      </c>
      <c r="C1352" s="6" t="str">
        <f t="shared" si="105"/>
        <v>Wednesday</v>
      </c>
      <c r="D1352" s="6" t="str">
        <f t="shared" si="106"/>
        <v>September</v>
      </c>
      <c r="E1352" s="6" t="str">
        <f t="shared" si="107"/>
        <v>2018</v>
      </c>
      <c r="F1352" s="6">
        <f t="shared" si="108"/>
        <v>37</v>
      </c>
      <c r="G1352" s="6" t="str">
        <f>VLOOKUP(B:B, _holidays!A:C, 2, FALSE)</f>
        <v>Y</v>
      </c>
      <c r="H1352" s="6" t="str">
        <f>VLOOKUP(B:B, _holidays!A:C, 3, FALSE)</f>
        <v>N</v>
      </c>
      <c r="I1352" s="6">
        <v>11.7</v>
      </c>
      <c r="J1352" s="6">
        <v>18.5</v>
      </c>
      <c r="K1352" s="6">
        <v>15.8</v>
      </c>
      <c r="L1352" s="6">
        <v>0</v>
      </c>
      <c r="M1352" s="10">
        <v>112935.03999999999</v>
      </c>
      <c r="N1352" s="8">
        <v>83.694892069999995</v>
      </c>
      <c r="O1352" s="8">
        <f t="shared" si="109"/>
        <v>9452085.9837211315</v>
      </c>
    </row>
    <row r="1353" spans="2:15" x14ac:dyDescent="0.3">
      <c r="B1353" s="30">
        <v>43356</v>
      </c>
      <c r="C1353" s="6" t="str">
        <f t="shared" si="105"/>
        <v>Thursday</v>
      </c>
      <c r="D1353" s="6" t="str">
        <f t="shared" si="106"/>
        <v>September</v>
      </c>
      <c r="E1353" s="6" t="str">
        <f t="shared" si="107"/>
        <v>2018</v>
      </c>
      <c r="F1353" s="6">
        <f t="shared" si="108"/>
        <v>37</v>
      </c>
      <c r="G1353" s="6" t="str">
        <f>VLOOKUP(B:B, _holidays!A:C, 2, FALSE)</f>
        <v>Y</v>
      </c>
      <c r="H1353" s="6" t="str">
        <f>VLOOKUP(B:B, _holidays!A:C, 3, FALSE)</f>
        <v>N</v>
      </c>
      <c r="I1353" s="6">
        <v>7.1</v>
      </c>
      <c r="J1353" s="6">
        <v>19.7</v>
      </c>
      <c r="K1353" s="6">
        <v>18.2</v>
      </c>
      <c r="L1353" s="6">
        <v>0</v>
      </c>
      <c r="M1353" s="10">
        <v>117880.565</v>
      </c>
      <c r="N1353" s="8">
        <v>84.978278599999996</v>
      </c>
      <c r="O1353" s="8">
        <f t="shared" si="109"/>
        <v>10017287.494095409</v>
      </c>
    </row>
    <row r="1354" spans="2:15" x14ac:dyDescent="0.3">
      <c r="B1354" s="30">
        <v>43357</v>
      </c>
      <c r="C1354" s="6" t="str">
        <f t="shared" si="105"/>
        <v>Friday</v>
      </c>
      <c r="D1354" s="6" t="str">
        <f t="shared" si="106"/>
        <v>September</v>
      </c>
      <c r="E1354" s="6" t="str">
        <f t="shared" si="107"/>
        <v>2018</v>
      </c>
      <c r="F1354" s="6">
        <f t="shared" si="108"/>
        <v>37</v>
      </c>
      <c r="G1354" s="6" t="str">
        <f>VLOOKUP(B:B, _holidays!A:C, 2, FALSE)</f>
        <v>Y</v>
      </c>
      <c r="H1354" s="6" t="str">
        <f>VLOOKUP(B:B, _holidays!A:C, 3, FALSE)</f>
        <v>N</v>
      </c>
      <c r="I1354" s="6">
        <v>10.9</v>
      </c>
      <c r="J1354" s="6">
        <v>22.7</v>
      </c>
      <c r="K1354" s="6">
        <v>18.2</v>
      </c>
      <c r="L1354" s="6">
        <v>0</v>
      </c>
      <c r="M1354" s="10">
        <v>111213.15</v>
      </c>
      <c r="N1354" s="8">
        <v>35.224262940000003</v>
      </c>
      <c r="O1354" s="8">
        <f t="shared" si="109"/>
        <v>3917401.2379856613</v>
      </c>
    </row>
    <row r="1355" spans="2:15" x14ac:dyDescent="0.3">
      <c r="B1355" s="30">
        <v>43358</v>
      </c>
      <c r="C1355" s="6" t="str">
        <f t="shared" si="105"/>
        <v>Saturday</v>
      </c>
      <c r="D1355" s="6" t="str">
        <f t="shared" si="106"/>
        <v>September</v>
      </c>
      <c r="E1355" s="6" t="str">
        <f t="shared" si="107"/>
        <v>2018</v>
      </c>
      <c r="F1355" s="6">
        <f t="shared" si="108"/>
        <v>37</v>
      </c>
      <c r="G1355" s="6" t="str">
        <f>VLOOKUP(B:B, _holidays!A:C, 2, FALSE)</f>
        <v>Y</v>
      </c>
      <c r="H1355" s="6" t="str">
        <f>VLOOKUP(B:B, _holidays!A:C, 3, FALSE)</f>
        <v>N</v>
      </c>
      <c r="I1355" s="6">
        <v>10.199999999999999</v>
      </c>
      <c r="J1355" s="6">
        <v>13.7</v>
      </c>
      <c r="K1355" s="6">
        <v>6.3</v>
      </c>
      <c r="L1355" s="6">
        <v>0.2</v>
      </c>
      <c r="M1355" s="10">
        <v>108632.355</v>
      </c>
      <c r="N1355" s="8">
        <v>14.67358758</v>
      </c>
      <c r="O1355" s="8">
        <f t="shared" si="109"/>
        <v>1594026.3751141508</v>
      </c>
    </row>
    <row r="1356" spans="2:15" x14ac:dyDescent="0.3">
      <c r="B1356" s="30">
        <v>43359</v>
      </c>
      <c r="C1356" s="6" t="str">
        <f t="shared" si="105"/>
        <v>Sunday</v>
      </c>
      <c r="D1356" s="6" t="str">
        <f t="shared" si="106"/>
        <v>September</v>
      </c>
      <c r="E1356" s="6" t="str">
        <f t="shared" si="107"/>
        <v>2018</v>
      </c>
      <c r="F1356" s="6">
        <f t="shared" si="108"/>
        <v>38</v>
      </c>
      <c r="G1356" s="6" t="str">
        <f>VLOOKUP(B:B, _holidays!A:C, 2, FALSE)</f>
        <v>Y</v>
      </c>
      <c r="H1356" s="6" t="str">
        <f>VLOOKUP(B:B, _holidays!A:C, 3, FALSE)</f>
        <v>N</v>
      </c>
      <c r="I1356" s="6">
        <v>5.5</v>
      </c>
      <c r="J1356" s="6">
        <v>14</v>
      </c>
      <c r="K1356" s="6">
        <v>15.3</v>
      </c>
      <c r="L1356" s="6">
        <v>2</v>
      </c>
      <c r="M1356" s="10">
        <v>113030.005</v>
      </c>
      <c r="N1356" s="8">
        <v>81.637617719999994</v>
      </c>
      <c r="O1356" s="8">
        <f t="shared" si="109"/>
        <v>9227500.3390796892</v>
      </c>
    </row>
    <row r="1357" spans="2:15" x14ac:dyDescent="0.3">
      <c r="B1357" s="30">
        <v>43360</v>
      </c>
      <c r="C1357" s="6" t="str">
        <f t="shared" si="105"/>
        <v>Monday</v>
      </c>
      <c r="D1357" s="6" t="str">
        <f t="shared" si="106"/>
        <v>September</v>
      </c>
      <c r="E1357" s="6" t="str">
        <f t="shared" si="107"/>
        <v>2018</v>
      </c>
      <c r="F1357" s="6">
        <f t="shared" si="108"/>
        <v>38</v>
      </c>
      <c r="G1357" s="6" t="str">
        <f>VLOOKUP(B:B, _holidays!A:C, 2, FALSE)</f>
        <v>Y</v>
      </c>
      <c r="H1357" s="6" t="str">
        <f>VLOOKUP(B:B, _holidays!A:C, 3, FALSE)</f>
        <v>N</v>
      </c>
      <c r="I1357" s="6">
        <v>6.7</v>
      </c>
      <c r="J1357" s="6">
        <v>18.100000000000001</v>
      </c>
      <c r="K1357" s="6">
        <v>18.7</v>
      </c>
      <c r="L1357" s="6">
        <v>0</v>
      </c>
      <c r="M1357" s="10">
        <v>118208.24</v>
      </c>
      <c r="N1357" s="8">
        <v>70.685303939999997</v>
      </c>
      <c r="O1357" s="8">
        <f t="shared" si="109"/>
        <v>8355585.3726124652</v>
      </c>
    </row>
    <row r="1358" spans="2:15" x14ac:dyDescent="0.3">
      <c r="B1358" s="30">
        <v>43361</v>
      </c>
      <c r="C1358" s="6" t="str">
        <f t="shared" si="105"/>
        <v>Tuesday</v>
      </c>
      <c r="D1358" s="6" t="str">
        <f t="shared" si="106"/>
        <v>September</v>
      </c>
      <c r="E1358" s="6" t="str">
        <f t="shared" si="107"/>
        <v>2018</v>
      </c>
      <c r="F1358" s="6">
        <f t="shared" si="108"/>
        <v>38</v>
      </c>
      <c r="G1358" s="6" t="str">
        <f>VLOOKUP(B:B, _holidays!A:C, 2, FALSE)</f>
        <v>Y</v>
      </c>
      <c r="H1358" s="6" t="str">
        <f>VLOOKUP(B:B, _holidays!A:C, 3, FALSE)</f>
        <v>N</v>
      </c>
      <c r="I1358" s="6">
        <v>11</v>
      </c>
      <c r="J1358" s="6">
        <v>20.3</v>
      </c>
      <c r="K1358" s="6">
        <v>8</v>
      </c>
      <c r="L1358" s="6">
        <v>0</v>
      </c>
      <c r="M1358" s="10">
        <v>119622.285</v>
      </c>
      <c r="N1358" s="8">
        <v>85.452468640000006</v>
      </c>
      <c r="O1358" s="8">
        <f t="shared" si="109"/>
        <v>10222019.557607643</v>
      </c>
    </row>
    <row r="1359" spans="2:15" x14ac:dyDescent="0.3">
      <c r="B1359" s="30">
        <v>43362</v>
      </c>
      <c r="C1359" s="6" t="str">
        <f t="shared" si="105"/>
        <v>Wednesday</v>
      </c>
      <c r="D1359" s="6" t="str">
        <f t="shared" si="106"/>
        <v>September</v>
      </c>
      <c r="E1359" s="6" t="str">
        <f t="shared" si="107"/>
        <v>2018</v>
      </c>
      <c r="F1359" s="6">
        <f t="shared" si="108"/>
        <v>38</v>
      </c>
      <c r="G1359" s="6" t="str">
        <f>VLOOKUP(B:B, _holidays!A:C, 2, FALSE)</f>
        <v>Y</v>
      </c>
      <c r="H1359" s="6" t="str">
        <f>VLOOKUP(B:B, _holidays!A:C, 3, FALSE)</f>
        <v>N</v>
      </c>
      <c r="I1359" s="6">
        <v>8.5</v>
      </c>
      <c r="J1359" s="6">
        <v>14.7</v>
      </c>
      <c r="K1359" s="6">
        <v>16.100000000000001</v>
      </c>
      <c r="L1359" s="6">
        <v>3</v>
      </c>
      <c r="M1359" s="10">
        <v>123787.77</v>
      </c>
      <c r="N1359" s="8">
        <v>101.0040489</v>
      </c>
      <c r="O1359" s="8">
        <f t="shared" si="109"/>
        <v>12503065.974301953</v>
      </c>
    </row>
    <row r="1360" spans="2:15" x14ac:dyDescent="0.3">
      <c r="B1360" s="30">
        <v>43363</v>
      </c>
      <c r="C1360" s="6" t="str">
        <f t="shared" si="105"/>
        <v>Thursday</v>
      </c>
      <c r="D1360" s="6" t="str">
        <f t="shared" si="106"/>
        <v>September</v>
      </c>
      <c r="E1360" s="6" t="str">
        <f t="shared" si="107"/>
        <v>2018</v>
      </c>
      <c r="F1360" s="6">
        <f t="shared" si="108"/>
        <v>38</v>
      </c>
      <c r="G1360" s="6" t="str">
        <f>VLOOKUP(B:B, _holidays!A:C, 2, FALSE)</f>
        <v>Y</v>
      </c>
      <c r="H1360" s="6" t="str">
        <f>VLOOKUP(B:B, _holidays!A:C, 3, FALSE)</f>
        <v>N</v>
      </c>
      <c r="I1360" s="6">
        <v>3.8</v>
      </c>
      <c r="J1360" s="6">
        <v>17.399999999999999</v>
      </c>
      <c r="K1360" s="6">
        <v>18.5</v>
      </c>
      <c r="L1360" s="6">
        <v>0.8</v>
      </c>
      <c r="M1360" s="10">
        <v>125335.57</v>
      </c>
      <c r="N1360" s="8">
        <v>115.429534</v>
      </c>
      <c r="O1360" s="8">
        <f t="shared" si="109"/>
        <v>14467426.438724382</v>
      </c>
    </row>
    <row r="1361" spans="2:15" x14ac:dyDescent="0.3">
      <c r="B1361" s="30">
        <v>43364</v>
      </c>
      <c r="C1361" s="6" t="str">
        <f t="shared" si="105"/>
        <v>Friday</v>
      </c>
      <c r="D1361" s="6" t="str">
        <f t="shared" si="106"/>
        <v>September</v>
      </c>
      <c r="E1361" s="6" t="str">
        <f t="shared" si="107"/>
        <v>2018</v>
      </c>
      <c r="F1361" s="6">
        <f t="shared" si="108"/>
        <v>38</v>
      </c>
      <c r="G1361" s="6" t="str">
        <f>VLOOKUP(B:B, _holidays!A:C, 2, FALSE)</f>
        <v>N</v>
      </c>
      <c r="H1361" s="6" t="str">
        <f>VLOOKUP(B:B, _holidays!A:C, 3, FALSE)</f>
        <v>N</v>
      </c>
      <c r="I1361" s="6">
        <v>8.3000000000000007</v>
      </c>
      <c r="J1361" s="6">
        <v>18.899999999999999</v>
      </c>
      <c r="K1361" s="6">
        <v>16.600000000000001</v>
      </c>
      <c r="L1361" s="6">
        <v>0</v>
      </c>
      <c r="M1361" s="10">
        <v>120372.48</v>
      </c>
      <c r="N1361" s="8">
        <v>110.8134668</v>
      </c>
      <c r="O1361" s="8">
        <f t="shared" si="109"/>
        <v>13338891.816113664</v>
      </c>
    </row>
    <row r="1362" spans="2:15" x14ac:dyDescent="0.3">
      <c r="B1362" s="30">
        <v>43365</v>
      </c>
      <c r="C1362" s="6" t="str">
        <f t="shared" si="105"/>
        <v>Saturday</v>
      </c>
      <c r="D1362" s="6" t="str">
        <f t="shared" si="106"/>
        <v>September</v>
      </c>
      <c r="E1362" s="6" t="str">
        <f t="shared" si="107"/>
        <v>2018</v>
      </c>
      <c r="F1362" s="6">
        <f t="shared" si="108"/>
        <v>38</v>
      </c>
      <c r="G1362" s="6" t="str">
        <f>VLOOKUP(B:B, _holidays!A:C, 2, FALSE)</f>
        <v>N</v>
      </c>
      <c r="H1362" s="6" t="str">
        <f>VLOOKUP(B:B, _holidays!A:C, 3, FALSE)</f>
        <v>N</v>
      </c>
      <c r="I1362" s="6">
        <v>6.8</v>
      </c>
      <c r="J1362" s="6">
        <v>17.3</v>
      </c>
      <c r="K1362" s="6">
        <v>19.7</v>
      </c>
      <c r="L1362" s="6">
        <v>0</v>
      </c>
      <c r="M1362" s="10">
        <v>107731.72</v>
      </c>
      <c r="N1362" s="8">
        <v>83.493593180000005</v>
      </c>
      <c r="O1362" s="8">
        <f t="shared" si="109"/>
        <v>8994908.4022616707</v>
      </c>
    </row>
    <row r="1363" spans="2:15" x14ac:dyDescent="0.3">
      <c r="B1363" s="30">
        <v>43366</v>
      </c>
      <c r="C1363" s="6" t="str">
        <f t="shared" si="105"/>
        <v>Sunday</v>
      </c>
      <c r="D1363" s="6" t="str">
        <f t="shared" si="106"/>
        <v>September</v>
      </c>
      <c r="E1363" s="6" t="str">
        <f t="shared" si="107"/>
        <v>2018</v>
      </c>
      <c r="F1363" s="6">
        <f t="shared" si="108"/>
        <v>39</v>
      </c>
      <c r="G1363" s="6" t="str">
        <f>VLOOKUP(B:B, _holidays!A:C, 2, FALSE)</f>
        <v>N</v>
      </c>
      <c r="H1363" s="6" t="str">
        <f>VLOOKUP(B:B, _holidays!A:C, 3, FALSE)</f>
        <v>N</v>
      </c>
      <c r="I1363" s="6">
        <v>10.4</v>
      </c>
      <c r="J1363" s="6">
        <v>13.7</v>
      </c>
      <c r="K1363" s="6">
        <v>11.6</v>
      </c>
      <c r="L1363" s="6">
        <v>0.2</v>
      </c>
      <c r="M1363" s="10">
        <v>107332.1</v>
      </c>
      <c r="N1363" s="8">
        <v>79.780017569999998</v>
      </c>
      <c r="O1363" s="8">
        <f t="shared" si="109"/>
        <v>8562956.823824998</v>
      </c>
    </row>
    <row r="1364" spans="2:15" x14ac:dyDescent="0.3">
      <c r="B1364" s="30">
        <v>43367</v>
      </c>
      <c r="C1364" s="6" t="str">
        <f t="shared" si="105"/>
        <v>Monday</v>
      </c>
      <c r="D1364" s="6" t="str">
        <f t="shared" si="106"/>
        <v>September</v>
      </c>
      <c r="E1364" s="6" t="str">
        <f t="shared" si="107"/>
        <v>2018</v>
      </c>
      <c r="F1364" s="6">
        <f t="shared" si="108"/>
        <v>39</v>
      </c>
      <c r="G1364" s="6" t="str">
        <f>VLOOKUP(B:B, _holidays!A:C, 2, FALSE)</f>
        <v>N</v>
      </c>
      <c r="H1364" s="6" t="str">
        <f>VLOOKUP(B:B, _holidays!A:C, 3, FALSE)</f>
        <v>N</v>
      </c>
      <c r="I1364" s="6">
        <v>4.5999999999999996</v>
      </c>
      <c r="J1364" s="6">
        <v>14.9</v>
      </c>
      <c r="K1364" s="6">
        <v>17.2</v>
      </c>
      <c r="L1364" s="6">
        <v>0</v>
      </c>
      <c r="M1364" s="10">
        <v>119535.715</v>
      </c>
      <c r="N1364" s="8">
        <v>93.755130829999999</v>
      </c>
      <c r="O1364" s="8">
        <f t="shared" si="109"/>
        <v>11207086.598682594</v>
      </c>
    </row>
    <row r="1365" spans="2:15" x14ac:dyDescent="0.3">
      <c r="B1365" s="30">
        <v>43368</v>
      </c>
      <c r="C1365" s="6" t="str">
        <f t="shared" si="105"/>
        <v>Tuesday</v>
      </c>
      <c r="D1365" s="6" t="str">
        <f t="shared" si="106"/>
        <v>September</v>
      </c>
      <c r="E1365" s="6" t="str">
        <f t="shared" si="107"/>
        <v>2018</v>
      </c>
      <c r="F1365" s="6">
        <f t="shared" si="108"/>
        <v>39</v>
      </c>
      <c r="G1365" s="6" t="str">
        <f>VLOOKUP(B:B, _holidays!A:C, 2, FALSE)</f>
        <v>N</v>
      </c>
      <c r="H1365" s="6" t="str">
        <f>VLOOKUP(B:B, _holidays!A:C, 3, FALSE)</f>
        <v>N</v>
      </c>
      <c r="I1365" s="6">
        <v>8.6</v>
      </c>
      <c r="J1365" s="6">
        <v>13.6</v>
      </c>
      <c r="K1365" s="6">
        <v>12.2</v>
      </c>
      <c r="L1365" s="6">
        <v>0</v>
      </c>
      <c r="M1365" s="10">
        <v>124797.08500000001</v>
      </c>
      <c r="N1365" s="8">
        <v>118.656356</v>
      </c>
      <c r="O1365" s="8">
        <f t="shared" si="109"/>
        <v>14807967.34552226</v>
      </c>
    </row>
    <row r="1366" spans="2:15" x14ac:dyDescent="0.3">
      <c r="B1366" s="30">
        <v>43369</v>
      </c>
      <c r="C1366" s="6" t="str">
        <f t="shared" si="105"/>
        <v>Wednesday</v>
      </c>
      <c r="D1366" s="6" t="str">
        <f t="shared" si="106"/>
        <v>September</v>
      </c>
      <c r="E1366" s="6" t="str">
        <f t="shared" si="107"/>
        <v>2018</v>
      </c>
      <c r="F1366" s="6">
        <f t="shared" si="108"/>
        <v>39</v>
      </c>
      <c r="G1366" s="6" t="str">
        <f>VLOOKUP(B:B, _holidays!A:C, 2, FALSE)</f>
        <v>N</v>
      </c>
      <c r="H1366" s="6" t="str">
        <f>VLOOKUP(B:B, _holidays!A:C, 3, FALSE)</f>
        <v>N</v>
      </c>
      <c r="I1366" s="6">
        <v>6.4</v>
      </c>
      <c r="J1366" s="6">
        <v>17.600000000000001</v>
      </c>
      <c r="K1366" s="6">
        <v>20.8</v>
      </c>
      <c r="L1366" s="6">
        <v>0</v>
      </c>
      <c r="M1366" s="10">
        <v>119238.345</v>
      </c>
      <c r="N1366" s="8">
        <v>120.8612104</v>
      </c>
      <c r="O1366" s="8">
        <f t="shared" si="109"/>
        <v>14411290.702792788</v>
      </c>
    </row>
    <row r="1367" spans="2:15" x14ac:dyDescent="0.3">
      <c r="B1367" s="30">
        <v>43370</v>
      </c>
      <c r="C1367" s="6" t="str">
        <f t="shared" si="105"/>
        <v>Thursday</v>
      </c>
      <c r="D1367" s="6" t="str">
        <f t="shared" si="106"/>
        <v>September</v>
      </c>
      <c r="E1367" s="6" t="str">
        <f t="shared" si="107"/>
        <v>2018</v>
      </c>
      <c r="F1367" s="6">
        <f t="shared" si="108"/>
        <v>39</v>
      </c>
      <c r="G1367" s="6" t="str">
        <f>VLOOKUP(B:B, _holidays!A:C, 2, FALSE)</f>
        <v>N</v>
      </c>
      <c r="H1367" s="6" t="str">
        <f>VLOOKUP(B:B, _holidays!A:C, 3, FALSE)</f>
        <v>N</v>
      </c>
      <c r="I1367" s="6">
        <v>9.1999999999999993</v>
      </c>
      <c r="J1367" s="6">
        <v>24.2</v>
      </c>
      <c r="K1367" s="6">
        <v>20.8</v>
      </c>
      <c r="L1367" s="6">
        <v>0</v>
      </c>
      <c r="M1367" s="10">
        <v>110878.67</v>
      </c>
      <c r="N1367" s="8">
        <v>99.286997249999999</v>
      </c>
      <c r="O1367" s="8">
        <f t="shared" si="109"/>
        <v>11008810.203373658</v>
      </c>
    </row>
    <row r="1368" spans="2:15" x14ac:dyDescent="0.3">
      <c r="B1368" s="30">
        <v>43371</v>
      </c>
      <c r="C1368" s="6" t="str">
        <f t="shared" si="105"/>
        <v>Friday</v>
      </c>
      <c r="D1368" s="6" t="str">
        <f t="shared" si="106"/>
        <v>September</v>
      </c>
      <c r="E1368" s="6" t="str">
        <f t="shared" si="107"/>
        <v>2018</v>
      </c>
      <c r="F1368" s="6">
        <f t="shared" si="108"/>
        <v>39</v>
      </c>
      <c r="G1368" s="6" t="str">
        <f>VLOOKUP(B:B, _holidays!A:C, 2, FALSE)</f>
        <v>N</v>
      </c>
      <c r="H1368" s="6" t="str">
        <f>VLOOKUP(B:B, _holidays!A:C, 3, FALSE)</f>
        <v>Y</v>
      </c>
      <c r="I1368" s="6">
        <v>10.7</v>
      </c>
      <c r="J1368" s="6">
        <v>15.2</v>
      </c>
      <c r="K1368" s="6">
        <v>10.199999999999999</v>
      </c>
      <c r="L1368" s="6">
        <v>0</v>
      </c>
      <c r="M1368" s="10">
        <v>108622.42</v>
      </c>
      <c r="N1368" s="8">
        <v>90.212995460000002</v>
      </c>
      <c r="O1368" s="8">
        <f t="shared" si="109"/>
        <v>9799153.8823142126</v>
      </c>
    </row>
    <row r="1369" spans="2:15" x14ac:dyDescent="0.3">
      <c r="B1369" s="30">
        <v>43372</v>
      </c>
      <c r="C1369" s="6" t="str">
        <f t="shared" si="105"/>
        <v>Saturday</v>
      </c>
      <c r="D1369" s="6" t="str">
        <f t="shared" si="106"/>
        <v>September</v>
      </c>
      <c r="E1369" s="6" t="str">
        <f t="shared" si="107"/>
        <v>2018</v>
      </c>
      <c r="F1369" s="6">
        <f t="shared" si="108"/>
        <v>39</v>
      </c>
      <c r="G1369" s="6" t="str">
        <f>VLOOKUP(B:B, _holidays!A:C, 2, FALSE)</f>
        <v>N</v>
      </c>
      <c r="H1369" s="6" t="str">
        <f>VLOOKUP(B:B, _holidays!A:C, 3, FALSE)</f>
        <v>N</v>
      </c>
      <c r="I1369" s="6">
        <v>5.5</v>
      </c>
      <c r="J1369" s="6">
        <v>14</v>
      </c>
      <c r="K1369" s="6">
        <v>17</v>
      </c>
      <c r="L1369" s="6">
        <v>1.2</v>
      </c>
      <c r="M1369" s="10">
        <v>109315.065</v>
      </c>
      <c r="N1369" s="8">
        <v>86.164086429999998</v>
      </c>
      <c r="O1369" s="8">
        <f t="shared" si="109"/>
        <v>9419032.7087610681</v>
      </c>
    </row>
    <row r="1370" spans="2:15" x14ac:dyDescent="0.3">
      <c r="B1370" s="30">
        <v>43373</v>
      </c>
      <c r="C1370" s="6" t="str">
        <f t="shared" si="105"/>
        <v>Sunday</v>
      </c>
      <c r="D1370" s="6" t="str">
        <f t="shared" si="106"/>
        <v>September</v>
      </c>
      <c r="E1370" s="6" t="str">
        <f t="shared" si="107"/>
        <v>2018</v>
      </c>
      <c r="F1370" s="6">
        <f t="shared" si="108"/>
        <v>40</v>
      </c>
      <c r="G1370" s="6" t="str">
        <f>VLOOKUP(B:B, _holidays!A:C, 2, FALSE)</f>
        <v>N</v>
      </c>
      <c r="H1370" s="6" t="str">
        <f>VLOOKUP(B:B, _holidays!A:C, 3, FALSE)</f>
        <v>N</v>
      </c>
      <c r="I1370" s="6">
        <v>6.8</v>
      </c>
      <c r="J1370" s="6">
        <v>16.5</v>
      </c>
      <c r="K1370" s="6">
        <v>19.8</v>
      </c>
      <c r="L1370" s="6">
        <v>0.2</v>
      </c>
      <c r="M1370" s="10">
        <v>106236.23</v>
      </c>
      <c r="N1370" s="8">
        <v>86.884516410000003</v>
      </c>
      <c r="O1370" s="8">
        <f t="shared" si="109"/>
        <v>9230283.468771534</v>
      </c>
    </row>
    <row r="1371" spans="2:15" x14ac:dyDescent="0.3">
      <c r="B1371" s="30">
        <v>43374</v>
      </c>
      <c r="C1371" s="6" t="str">
        <f t="shared" si="105"/>
        <v>Monday</v>
      </c>
      <c r="D1371" s="6" t="str">
        <f t="shared" si="106"/>
        <v>October</v>
      </c>
      <c r="E1371" s="6" t="str">
        <f t="shared" si="107"/>
        <v>2018</v>
      </c>
      <c r="F1371" s="6">
        <f t="shared" si="108"/>
        <v>40</v>
      </c>
      <c r="G1371" s="6" t="str">
        <f>VLOOKUP(B:B, _holidays!A:C, 2, FALSE)</f>
        <v>N</v>
      </c>
      <c r="H1371" s="6" t="str">
        <f>VLOOKUP(B:B, _holidays!A:C, 3, FALSE)</f>
        <v>N</v>
      </c>
      <c r="I1371" s="6">
        <v>4.7</v>
      </c>
      <c r="J1371" s="6">
        <v>23.3</v>
      </c>
      <c r="K1371" s="6">
        <v>21.4</v>
      </c>
      <c r="L1371" s="6">
        <v>0</v>
      </c>
      <c r="M1371" s="10">
        <v>114466.64</v>
      </c>
      <c r="N1371" s="8">
        <v>111.1212712</v>
      </c>
      <c r="O1371" s="8">
        <f t="shared" si="109"/>
        <v>12719678.546792768</v>
      </c>
    </row>
    <row r="1372" spans="2:15" x14ac:dyDescent="0.3">
      <c r="B1372" s="30">
        <v>43375</v>
      </c>
      <c r="C1372" s="6" t="str">
        <f t="shared" si="105"/>
        <v>Tuesday</v>
      </c>
      <c r="D1372" s="6" t="str">
        <f t="shared" si="106"/>
        <v>October</v>
      </c>
      <c r="E1372" s="6" t="str">
        <f t="shared" si="107"/>
        <v>2018</v>
      </c>
      <c r="F1372" s="6">
        <f t="shared" si="108"/>
        <v>40</v>
      </c>
      <c r="G1372" s="6" t="str">
        <f>VLOOKUP(B:B, _holidays!A:C, 2, FALSE)</f>
        <v>N</v>
      </c>
      <c r="H1372" s="6" t="str">
        <f>VLOOKUP(B:B, _holidays!A:C, 3, FALSE)</f>
        <v>N</v>
      </c>
      <c r="I1372" s="6">
        <v>11.4</v>
      </c>
      <c r="J1372" s="6">
        <v>25.8</v>
      </c>
      <c r="K1372" s="6">
        <v>13.4</v>
      </c>
      <c r="L1372" s="6">
        <v>0</v>
      </c>
      <c r="M1372" s="10">
        <v>114458.205</v>
      </c>
      <c r="N1372" s="8">
        <v>104.9424003</v>
      </c>
      <c r="O1372" s="8">
        <f t="shared" si="109"/>
        <v>12011518.766729463</v>
      </c>
    </row>
    <row r="1373" spans="2:15" x14ac:dyDescent="0.3">
      <c r="B1373" s="30">
        <v>43376</v>
      </c>
      <c r="C1373" s="6" t="str">
        <f t="shared" si="105"/>
        <v>Wednesday</v>
      </c>
      <c r="D1373" s="6" t="str">
        <f t="shared" si="106"/>
        <v>October</v>
      </c>
      <c r="E1373" s="6" t="str">
        <f t="shared" si="107"/>
        <v>2018</v>
      </c>
      <c r="F1373" s="6">
        <f t="shared" si="108"/>
        <v>40</v>
      </c>
      <c r="G1373" s="6" t="str">
        <f>VLOOKUP(B:B, _holidays!A:C, 2, FALSE)</f>
        <v>N</v>
      </c>
      <c r="H1373" s="6" t="str">
        <f>VLOOKUP(B:B, _holidays!A:C, 3, FALSE)</f>
        <v>N</v>
      </c>
      <c r="I1373" s="6">
        <v>14.7</v>
      </c>
      <c r="J1373" s="6">
        <v>18.100000000000001</v>
      </c>
      <c r="K1373" s="6">
        <v>10.9</v>
      </c>
      <c r="L1373" s="6">
        <v>0</v>
      </c>
      <c r="M1373" s="10">
        <v>115490.83500000001</v>
      </c>
      <c r="N1373" s="8">
        <v>122.0868375</v>
      </c>
      <c r="O1373" s="8">
        <f t="shared" si="109"/>
        <v>14099910.805384314</v>
      </c>
    </row>
    <row r="1374" spans="2:15" x14ac:dyDescent="0.3">
      <c r="B1374" s="30">
        <v>43377</v>
      </c>
      <c r="C1374" s="6" t="str">
        <f t="shared" si="105"/>
        <v>Thursday</v>
      </c>
      <c r="D1374" s="6" t="str">
        <f t="shared" si="106"/>
        <v>October</v>
      </c>
      <c r="E1374" s="6" t="str">
        <f t="shared" si="107"/>
        <v>2018</v>
      </c>
      <c r="F1374" s="6">
        <f t="shared" si="108"/>
        <v>40</v>
      </c>
      <c r="G1374" s="6" t="str">
        <f>VLOOKUP(B:B, _holidays!A:C, 2, FALSE)</f>
        <v>N</v>
      </c>
      <c r="H1374" s="6" t="str">
        <f>VLOOKUP(B:B, _holidays!A:C, 3, FALSE)</f>
        <v>N</v>
      </c>
      <c r="I1374" s="6">
        <v>10.9</v>
      </c>
      <c r="J1374" s="6">
        <v>14.6</v>
      </c>
      <c r="K1374" s="6">
        <v>12.5</v>
      </c>
      <c r="L1374" s="6">
        <v>0</v>
      </c>
      <c r="M1374" s="10">
        <v>115294.12</v>
      </c>
      <c r="N1374" s="8">
        <v>97.499455749999996</v>
      </c>
      <c r="O1374" s="8">
        <f t="shared" si="109"/>
        <v>11241113.951175189</v>
      </c>
    </row>
    <row r="1375" spans="2:15" x14ac:dyDescent="0.3">
      <c r="B1375" s="30">
        <v>43378</v>
      </c>
      <c r="C1375" s="6" t="str">
        <f t="shared" si="105"/>
        <v>Friday</v>
      </c>
      <c r="D1375" s="6" t="str">
        <f t="shared" si="106"/>
        <v>October</v>
      </c>
      <c r="E1375" s="6" t="str">
        <f t="shared" si="107"/>
        <v>2018</v>
      </c>
      <c r="F1375" s="6">
        <f t="shared" si="108"/>
        <v>40</v>
      </c>
      <c r="G1375" s="6" t="str">
        <f>VLOOKUP(B:B, _holidays!A:C, 2, FALSE)</f>
        <v>N</v>
      </c>
      <c r="H1375" s="6" t="str">
        <f>VLOOKUP(B:B, _holidays!A:C, 3, FALSE)</f>
        <v>N</v>
      </c>
      <c r="I1375" s="6">
        <v>9.1</v>
      </c>
      <c r="J1375" s="6">
        <v>20.5</v>
      </c>
      <c r="K1375" s="6">
        <v>22.5</v>
      </c>
      <c r="L1375" s="6">
        <v>0</v>
      </c>
      <c r="M1375" s="10">
        <v>112576.545</v>
      </c>
      <c r="N1375" s="8">
        <v>105.2909812</v>
      </c>
      <c r="O1375" s="8">
        <f t="shared" si="109"/>
        <v>11853294.883155955</v>
      </c>
    </row>
    <row r="1376" spans="2:15" x14ac:dyDescent="0.3">
      <c r="B1376" s="30">
        <v>43379</v>
      </c>
      <c r="C1376" s="6" t="str">
        <f t="shared" si="105"/>
        <v>Saturday</v>
      </c>
      <c r="D1376" s="6" t="str">
        <f t="shared" si="106"/>
        <v>October</v>
      </c>
      <c r="E1376" s="6" t="str">
        <f t="shared" si="107"/>
        <v>2018</v>
      </c>
      <c r="F1376" s="6">
        <f t="shared" si="108"/>
        <v>40</v>
      </c>
      <c r="G1376" s="6" t="str">
        <f>VLOOKUP(B:B, _holidays!A:C, 2, FALSE)</f>
        <v>N</v>
      </c>
      <c r="H1376" s="6" t="str">
        <f>VLOOKUP(B:B, _holidays!A:C, 3, FALSE)</f>
        <v>N</v>
      </c>
      <c r="I1376" s="6">
        <v>8.3000000000000007</v>
      </c>
      <c r="J1376" s="6">
        <v>23.8</v>
      </c>
      <c r="K1376" s="6">
        <v>22.7</v>
      </c>
      <c r="L1376" s="6">
        <v>0</v>
      </c>
      <c r="M1376" s="10">
        <v>102988.145</v>
      </c>
      <c r="N1376" s="8">
        <v>100.10292629999999</v>
      </c>
      <c r="O1376" s="8">
        <f t="shared" si="109"/>
        <v>10309414.688708713</v>
      </c>
    </row>
    <row r="1377" spans="2:15" x14ac:dyDescent="0.3">
      <c r="B1377" s="30">
        <v>43380</v>
      </c>
      <c r="C1377" s="6" t="str">
        <f t="shared" si="105"/>
        <v>Sunday</v>
      </c>
      <c r="D1377" s="6" t="str">
        <f t="shared" si="106"/>
        <v>October</v>
      </c>
      <c r="E1377" s="6" t="str">
        <f t="shared" si="107"/>
        <v>2018</v>
      </c>
      <c r="F1377" s="6">
        <f t="shared" si="108"/>
        <v>41</v>
      </c>
      <c r="G1377" s="6" t="str">
        <f>VLOOKUP(B:B, _holidays!A:C, 2, FALSE)</f>
        <v>N</v>
      </c>
      <c r="H1377" s="6" t="str">
        <f>VLOOKUP(B:B, _holidays!A:C, 3, FALSE)</f>
        <v>N</v>
      </c>
      <c r="I1377" s="6">
        <v>10.3</v>
      </c>
      <c r="J1377" s="6">
        <v>24.7</v>
      </c>
      <c r="K1377" s="6">
        <v>21.2</v>
      </c>
      <c r="L1377" s="6">
        <v>0</v>
      </c>
      <c r="M1377" s="10">
        <v>100476.705</v>
      </c>
      <c r="N1377" s="8">
        <v>87.871654219999996</v>
      </c>
      <c r="O1377" s="8">
        <f t="shared" si="109"/>
        <v>8829054.2789249457</v>
      </c>
    </row>
    <row r="1378" spans="2:15" x14ac:dyDescent="0.3">
      <c r="B1378" s="30">
        <v>43381</v>
      </c>
      <c r="C1378" s="6" t="str">
        <f t="shared" si="105"/>
        <v>Monday</v>
      </c>
      <c r="D1378" s="6" t="str">
        <f t="shared" si="106"/>
        <v>October</v>
      </c>
      <c r="E1378" s="6" t="str">
        <f t="shared" si="107"/>
        <v>2018</v>
      </c>
      <c r="F1378" s="6">
        <f t="shared" si="108"/>
        <v>41</v>
      </c>
      <c r="G1378" s="6" t="str">
        <f>VLOOKUP(B:B, _holidays!A:C, 2, FALSE)</f>
        <v>N</v>
      </c>
      <c r="H1378" s="6" t="str">
        <f>VLOOKUP(B:B, _holidays!A:C, 3, FALSE)</f>
        <v>N</v>
      </c>
      <c r="I1378" s="6">
        <v>13.5</v>
      </c>
      <c r="J1378" s="6">
        <v>28.2</v>
      </c>
      <c r="K1378" s="6">
        <v>22.7</v>
      </c>
      <c r="L1378" s="6">
        <v>0</v>
      </c>
      <c r="M1378" s="10">
        <v>113945.5</v>
      </c>
      <c r="N1378" s="8">
        <v>87.101261609999995</v>
      </c>
      <c r="O1378" s="8">
        <f t="shared" si="109"/>
        <v>9924796.8047822546</v>
      </c>
    </row>
    <row r="1379" spans="2:15" x14ac:dyDescent="0.3">
      <c r="B1379" s="30">
        <v>43382</v>
      </c>
      <c r="C1379" s="6" t="str">
        <f t="shared" si="105"/>
        <v>Tuesday</v>
      </c>
      <c r="D1379" s="6" t="str">
        <f t="shared" si="106"/>
        <v>October</v>
      </c>
      <c r="E1379" s="6" t="str">
        <f t="shared" si="107"/>
        <v>2018</v>
      </c>
      <c r="F1379" s="6">
        <f t="shared" si="108"/>
        <v>41</v>
      </c>
      <c r="G1379" s="6" t="str">
        <f>VLOOKUP(B:B, _holidays!A:C, 2, FALSE)</f>
        <v>Y</v>
      </c>
      <c r="H1379" s="6" t="str">
        <f>VLOOKUP(B:B, _holidays!A:C, 3, FALSE)</f>
        <v>N</v>
      </c>
      <c r="I1379" s="6">
        <v>16.100000000000001</v>
      </c>
      <c r="J1379" s="6">
        <v>17.899999999999999</v>
      </c>
      <c r="K1379" s="6">
        <v>7.2</v>
      </c>
      <c r="M1379" s="10">
        <v>116449.31</v>
      </c>
      <c r="N1379" s="8">
        <v>99.00074936</v>
      </c>
      <c r="O1379" s="8">
        <f t="shared" si="109"/>
        <v>11528568.952454941</v>
      </c>
    </row>
    <row r="1380" spans="2:15" x14ac:dyDescent="0.3">
      <c r="B1380" s="30">
        <v>43383</v>
      </c>
      <c r="C1380" s="6" t="str">
        <f t="shared" si="105"/>
        <v>Wednesday</v>
      </c>
      <c r="D1380" s="6" t="str">
        <f t="shared" si="106"/>
        <v>October</v>
      </c>
      <c r="E1380" s="6" t="str">
        <f t="shared" si="107"/>
        <v>2018</v>
      </c>
      <c r="F1380" s="6">
        <f t="shared" si="108"/>
        <v>41</v>
      </c>
      <c r="G1380" s="6" t="str">
        <f>VLOOKUP(B:B, _holidays!A:C, 2, FALSE)</f>
        <v>Y</v>
      </c>
      <c r="H1380" s="6" t="str">
        <f>VLOOKUP(B:B, _holidays!A:C, 3, FALSE)</f>
        <v>N</v>
      </c>
      <c r="I1380" s="6">
        <v>10.1</v>
      </c>
      <c r="J1380" s="6">
        <v>16.5</v>
      </c>
      <c r="K1380" s="6">
        <v>20</v>
      </c>
      <c r="M1380" s="10">
        <v>109551.08</v>
      </c>
      <c r="N1380" s="8">
        <v>73.539697610000005</v>
      </c>
      <c r="O1380" s="8">
        <f t="shared" si="109"/>
        <v>8056353.2960489197</v>
      </c>
    </row>
    <row r="1381" spans="2:15" x14ac:dyDescent="0.3">
      <c r="B1381" s="30">
        <v>43384</v>
      </c>
      <c r="C1381" s="6" t="str">
        <f t="shared" si="105"/>
        <v>Thursday</v>
      </c>
      <c r="D1381" s="6" t="str">
        <f t="shared" si="106"/>
        <v>October</v>
      </c>
      <c r="E1381" s="6" t="str">
        <f t="shared" si="107"/>
        <v>2018</v>
      </c>
      <c r="F1381" s="6">
        <f t="shared" si="108"/>
        <v>41</v>
      </c>
      <c r="G1381" s="6" t="str">
        <f>VLOOKUP(B:B, _holidays!A:C, 2, FALSE)</f>
        <v>Y</v>
      </c>
      <c r="H1381" s="6" t="str">
        <f>VLOOKUP(B:B, _holidays!A:C, 3, FALSE)</f>
        <v>N</v>
      </c>
      <c r="I1381" s="6">
        <v>6.4</v>
      </c>
      <c r="J1381" s="6">
        <v>20.7</v>
      </c>
      <c r="K1381" s="6">
        <v>23.7</v>
      </c>
      <c r="L1381" s="6">
        <v>0</v>
      </c>
      <c r="M1381" s="10">
        <v>110432.33</v>
      </c>
      <c r="N1381" s="8">
        <v>85.630408540000005</v>
      </c>
      <c r="O1381" s="8">
        <f t="shared" si="109"/>
        <v>9456365.5339240991</v>
      </c>
    </row>
    <row r="1382" spans="2:15" x14ac:dyDescent="0.3">
      <c r="B1382" s="30">
        <v>43385</v>
      </c>
      <c r="C1382" s="6" t="str">
        <f t="shared" si="105"/>
        <v>Friday</v>
      </c>
      <c r="D1382" s="6" t="str">
        <f t="shared" si="106"/>
        <v>October</v>
      </c>
      <c r="E1382" s="6" t="str">
        <f t="shared" si="107"/>
        <v>2018</v>
      </c>
      <c r="F1382" s="6">
        <f t="shared" si="108"/>
        <v>41</v>
      </c>
      <c r="G1382" s="6" t="str">
        <f>VLOOKUP(B:B, _holidays!A:C, 2, FALSE)</f>
        <v>Y</v>
      </c>
      <c r="H1382" s="6" t="str">
        <f>VLOOKUP(B:B, _holidays!A:C, 3, FALSE)</f>
        <v>N</v>
      </c>
      <c r="I1382" s="6">
        <v>8.6999999999999993</v>
      </c>
      <c r="J1382" s="6">
        <v>22.7</v>
      </c>
      <c r="K1382" s="6">
        <v>23.9</v>
      </c>
      <c r="L1382" s="6">
        <v>0</v>
      </c>
      <c r="M1382" s="10">
        <v>110457.33500000001</v>
      </c>
      <c r="N1382" s="8">
        <v>88.472364569999996</v>
      </c>
      <c r="O1382" s="8">
        <f t="shared" si="109"/>
        <v>9772421.6115506217</v>
      </c>
    </row>
    <row r="1383" spans="2:15" x14ac:dyDescent="0.3">
      <c r="B1383" s="30">
        <v>43386</v>
      </c>
      <c r="C1383" s="6" t="str">
        <f t="shared" si="105"/>
        <v>Saturday</v>
      </c>
      <c r="D1383" s="6" t="str">
        <f t="shared" si="106"/>
        <v>October</v>
      </c>
      <c r="E1383" s="6" t="str">
        <f t="shared" si="107"/>
        <v>2018</v>
      </c>
      <c r="F1383" s="6">
        <f t="shared" si="108"/>
        <v>41</v>
      </c>
      <c r="G1383" s="6" t="str">
        <f>VLOOKUP(B:B, _holidays!A:C, 2, FALSE)</f>
        <v>Y</v>
      </c>
      <c r="H1383" s="6" t="str">
        <f>VLOOKUP(B:B, _holidays!A:C, 3, FALSE)</f>
        <v>N</v>
      </c>
      <c r="I1383" s="6">
        <v>10.5</v>
      </c>
      <c r="J1383" s="6">
        <v>24.9</v>
      </c>
      <c r="K1383" s="6">
        <v>23.2</v>
      </c>
      <c r="L1383" s="6">
        <v>0</v>
      </c>
      <c r="M1383" s="10">
        <v>96584.744999999995</v>
      </c>
      <c r="N1383" s="8">
        <v>74.616600149999996</v>
      </c>
      <c r="O1383" s="8">
        <f t="shared" si="109"/>
        <v>7206825.2982547106</v>
      </c>
    </row>
    <row r="1384" spans="2:15" x14ac:dyDescent="0.3">
      <c r="B1384" s="30">
        <v>43387</v>
      </c>
      <c r="C1384" s="6" t="str">
        <f t="shared" si="105"/>
        <v>Sunday</v>
      </c>
      <c r="D1384" s="6" t="str">
        <f t="shared" si="106"/>
        <v>October</v>
      </c>
      <c r="E1384" s="6" t="str">
        <f t="shared" si="107"/>
        <v>2018</v>
      </c>
      <c r="F1384" s="6">
        <f t="shared" si="108"/>
        <v>42</v>
      </c>
      <c r="G1384" s="6" t="str">
        <f>VLOOKUP(B:B, _holidays!A:C, 2, FALSE)</f>
        <v>Y</v>
      </c>
      <c r="H1384" s="6" t="str">
        <f>VLOOKUP(B:B, _holidays!A:C, 3, FALSE)</f>
        <v>N</v>
      </c>
      <c r="I1384" s="6">
        <v>12.4</v>
      </c>
      <c r="J1384" s="6">
        <v>27.3</v>
      </c>
      <c r="K1384" s="6">
        <v>22.1</v>
      </c>
      <c r="L1384" s="6">
        <v>0</v>
      </c>
      <c r="M1384" s="10">
        <v>90918.615000000005</v>
      </c>
      <c r="N1384" s="8">
        <v>56.864164340000002</v>
      </c>
      <c r="O1384" s="8">
        <f t="shared" si="109"/>
        <v>5170011.0649251891</v>
      </c>
    </row>
    <row r="1385" spans="2:15" x14ac:dyDescent="0.3">
      <c r="B1385" s="30">
        <v>43388</v>
      </c>
      <c r="C1385" s="6" t="str">
        <f t="shared" si="105"/>
        <v>Monday</v>
      </c>
      <c r="D1385" s="6" t="str">
        <f t="shared" si="106"/>
        <v>October</v>
      </c>
      <c r="E1385" s="6" t="str">
        <f t="shared" si="107"/>
        <v>2018</v>
      </c>
      <c r="F1385" s="6">
        <f t="shared" si="108"/>
        <v>42</v>
      </c>
      <c r="G1385" s="6" t="str">
        <f>VLOOKUP(B:B, _holidays!A:C, 2, FALSE)</f>
        <v>Y</v>
      </c>
      <c r="H1385" s="6" t="str">
        <f>VLOOKUP(B:B, _holidays!A:C, 3, FALSE)</f>
        <v>N</v>
      </c>
      <c r="I1385" s="6">
        <v>19.5</v>
      </c>
      <c r="J1385" s="6">
        <v>27.5</v>
      </c>
      <c r="K1385" s="6">
        <v>19.399999999999999</v>
      </c>
      <c r="L1385" s="6">
        <v>0</v>
      </c>
      <c r="M1385" s="10">
        <v>108070.27499999999</v>
      </c>
      <c r="N1385" s="8">
        <v>79.182454410000005</v>
      </c>
      <c r="O1385" s="8">
        <f t="shared" si="109"/>
        <v>8557269.6232636627</v>
      </c>
    </row>
    <row r="1386" spans="2:15" x14ac:dyDescent="0.3">
      <c r="B1386" s="30">
        <v>43389</v>
      </c>
      <c r="C1386" s="6" t="str">
        <f t="shared" si="105"/>
        <v>Tuesday</v>
      </c>
      <c r="D1386" s="6" t="str">
        <f t="shared" si="106"/>
        <v>October</v>
      </c>
      <c r="E1386" s="6" t="str">
        <f t="shared" si="107"/>
        <v>2018</v>
      </c>
      <c r="F1386" s="6">
        <f t="shared" si="108"/>
        <v>42</v>
      </c>
      <c r="G1386" s="6" t="str">
        <f>VLOOKUP(B:B, _holidays!A:C, 2, FALSE)</f>
        <v>Y</v>
      </c>
      <c r="H1386" s="6" t="str">
        <f>VLOOKUP(B:B, _holidays!A:C, 3, FALSE)</f>
        <v>N</v>
      </c>
      <c r="I1386" s="6">
        <v>20</v>
      </c>
      <c r="J1386" s="6">
        <v>23.1</v>
      </c>
      <c r="K1386" s="6">
        <v>6.1</v>
      </c>
      <c r="L1386" s="6">
        <v>0.2</v>
      </c>
      <c r="M1386" s="10">
        <v>113889.41</v>
      </c>
      <c r="N1386" s="8">
        <v>89.02524597</v>
      </c>
      <c r="O1386" s="8">
        <f t="shared" si="109"/>
        <v>10139032.738628179</v>
      </c>
    </row>
    <row r="1387" spans="2:15" x14ac:dyDescent="0.3">
      <c r="B1387" s="30">
        <v>43390</v>
      </c>
      <c r="C1387" s="6" t="str">
        <f t="shared" si="105"/>
        <v>Wednesday</v>
      </c>
      <c r="D1387" s="6" t="str">
        <f t="shared" si="106"/>
        <v>October</v>
      </c>
      <c r="E1387" s="6" t="str">
        <f t="shared" si="107"/>
        <v>2018</v>
      </c>
      <c r="F1387" s="6">
        <f t="shared" si="108"/>
        <v>42</v>
      </c>
      <c r="G1387" s="6" t="str">
        <f>VLOOKUP(B:B, _holidays!A:C, 2, FALSE)</f>
        <v>Y</v>
      </c>
      <c r="H1387" s="6" t="str">
        <f>VLOOKUP(B:B, _holidays!A:C, 3, FALSE)</f>
        <v>N</v>
      </c>
      <c r="I1387" s="6">
        <v>16.100000000000001</v>
      </c>
      <c r="J1387" s="6">
        <v>22.6</v>
      </c>
      <c r="K1387" s="6">
        <v>15.1</v>
      </c>
      <c r="L1387" s="6">
        <v>5.2</v>
      </c>
      <c r="M1387" s="10">
        <v>112592.26</v>
      </c>
      <c r="N1387" s="8">
        <v>122.20067</v>
      </c>
      <c r="O1387" s="8">
        <f t="shared" si="109"/>
        <v>13758849.6088142</v>
      </c>
    </row>
    <row r="1388" spans="2:15" x14ac:dyDescent="0.3">
      <c r="B1388" s="30">
        <v>43391</v>
      </c>
      <c r="C1388" s="6" t="str">
        <f t="shared" si="105"/>
        <v>Thursday</v>
      </c>
      <c r="D1388" s="6" t="str">
        <f t="shared" si="106"/>
        <v>October</v>
      </c>
      <c r="E1388" s="6" t="str">
        <f t="shared" si="107"/>
        <v>2018</v>
      </c>
      <c r="F1388" s="6">
        <f t="shared" si="108"/>
        <v>42</v>
      </c>
      <c r="G1388" s="6" t="str">
        <f>VLOOKUP(B:B, _holidays!A:C, 2, FALSE)</f>
        <v>Y</v>
      </c>
      <c r="H1388" s="6" t="str">
        <f>VLOOKUP(B:B, _holidays!A:C, 3, FALSE)</f>
        <v>N</v>
      </c>
      <c r="I1388" s="6">
        <v>14.7</v>
      </c>
      <c r="J1388" s="6">
        <v>20.7</v>
      </c>
      <c r="K1388" s="6">
        <v>10.5</v>
      </c>
      <c r="L1388" s="6">
        <v>2</v>
      </c>
      <c r="M1388" s="10">
        <v>112806.58500000001</v>
      </c>
      <c r="N1388" s="8">
        <v>165.77970980000001</v>
      </c>
      <c r="O1388" s="8">
        <f t="shared" si="109"/>
        <v>18701042.924829036</v>
      </c>
    </row>
    <row r="1389" spans="2:15" x14ac:dyDescent="0.3">
      <c r="B1389" s="30">
        <v>43392</v>
      </c>
      <c r="C1389" s="6" t="str">
        <f t="shared" si="105"/>
        <v>Friday</v>
      </c>
      <c r="D1389" s="6" t="str">
        <f t="shared" si="106"/>
        <v>October</v>
      </c>
      <c r="E1389" s="6" t="str">
        <f t="shared" si="107"/>
        <v>2018</v>
      </c>
      <c r="F1389" s="6">
        <f t="shared" si="108"/>
        <v>42</v>
      </c>
      <c r="G1389" s="6" t="str">
        <f>VLOOKUP(B:B, _holidays!A:C, 2, FALSE)</f>
        <v>Y</v>
      </c>
      <c r="H1389" s="6" t="str">
        <f>VLOOKUP(B:B, _holidays!A:C, 3, FALSE)</f>
        <v>N</v>
      </c>
      <c r="I1389" s="6">
        <v>12.8</v>
      </c>
      <c r="J1389" s="6">
        <v>27.4</v>
      </c>
      <c r="K1389" s="6">
        <v>23</v>
      </c>
      <c r="L1389" s="6">
        <v>0</v>
      </c>
      <c r="M1389" s="10">
        <v>107940.16</v>
      </c>
      <c r="N1389" s="8">
        <v>101.6603803</v>
      </c>
      <c r="O1389" s="8">
        <f t="shared" si="109"/>
        <v>10973237.715242848</v>
      </c>
    </row>
    <row r="1390" spans="2:15" x14ac:dyDescent="0.3">
      <c r="B1390" s="30">
        <v>43393</v>
      </c>
      <c r="C1390" s="6" t="str">
        <f t="shared" si="105"/>
        <v>Saturday</v>
      </c>
      <c r="D1390" s="6" t="str">
        <f t="shared" si="106"/>
        <v>October</v>
      </c>
      <c r="E1390" s="6" t="str">
        <f t="shared" si="107"/>
        <v>2018</v>
      </c>
      <c r="F1390" s="6">
        <f t="shared" si="108"/>
        <v>42</v>
      </c>
      <c r="G1390" s="6" t="str">
        <f>VLOOKUP(B:B, _holidays!A:C, 2, FALSE)</f>
        <v>Y</v>
      </c>
      <c r="H1390" s="6" t="str">
        <f>VLOOKUP(B:B, _holidays!A:C, 3, FALSE)</f>
        <v>N</v>
      </c>
      <c r="I1390" s="6">
        <v>11.7</v>
      </c>
      <c r="J1390" s="6">
        <v>16.100000000000001</v>
      </c>
      <c r="K1390" s="6">
        <v>9.8000000000000007</v>
      </c>
      <c r="L1390" s="6">
        <v>5</v>
      </c>
      <c r="M1390" s="10">
        <v>99368.854999999996</v>
      </c>
      <c r="N1390" s="8">
        <v>96.292242040000005</v>
      </c>
      <c r="O1390" s="8">
        <f t="shared" si="109"/>
        <v>9568449.8368976638</v>
      </c>
    </row>
    <row r="1391" spans="2:15" x14ac:dyDescent="0.3">
      <c r="B1391" s="30">
        <v>43394</v>
      </c>
      <c r="C1391" s="6" t="str">
        <f t="shared" si="105"/>
        <v>Sunday</v>
      </c>
      <c r="D1391" s="6" t="str">
        <f t="shared" si="106"/>
        <v>October</v>
      </c>
      <c r="E1391" s="6" t="str">
        <f t="shared" si="107"/>
        <v>2018</v>
      </c>
      <c r="F1391" s="6">
        <f t="shared" si="108"/>
        <v>43</v>
      </c>
      <c r="G1391" s="6" t="str">
        <f>VLOOKUP(B:B, _holidays!A:C, 2, FALSE)</f>
        <v>Y</v>
      </c>
      <c r="H1391" s="6" t="str">
        <f>VLOOKUP(B:B, _holidays!A:C, 3, FALSE)</f>
        <v>N</v>
      </c>
      <c r="I1391" s="6">
        <v>7.6</v>
      </c>
      <c r="J1391" s="6">
        <v>19.2</v>
      </c>
      <c r="K1391" s="6">
        <v>22.7</v>
      </c>
      <c r="L1391" s="6">
        <v>5.6</v>
      </c>
      <c r="M1391" s="10">
        <v>98427.53</v>
      </c>
      <c r="N1391" s="8">
        <v>81.920924420000006</v>
      </c>
      <c r="O1391" s="8">
        <f t="shared" si="109"/>
        <v>8063274.2459772835</v>
      </c>
    </row>
    <row r="1392" spans="2:15" x14ac:dyDescent="0.3">
      <c r="B1392" s="30">
        <v>43395</v>
      </c>
      <c r="C1392" s="6" t="str">
        <f t="shared" si="105"/>
        <v>Monday</v>
      </c>
      <c r="D1392" s="6" t="str">
        <f t="shared" si="106"/>
        <v>October</v>
      </c>
      <c r="E1392" s="6" t="str">
        <f t="shared" si="107"/>
        <v>2018</v>
      </c>
      <c r="F1392" s="6">
        <f t="shared" si="108"/>
        <v>43</v>
      </c>
      <c r="G1392" s="6" t="str">
        <f>VLOOKUP(B:B, _holidays!A:C, 2, FALSE)</f>
        <v>Y</v>
      </c>
      <c r="H1392" s="6" t="str">
        <f>VLOOKUP(B:B, _holidays!A:C, 3, FALSE)</f>
        <v>N</v>
      </c>
      <c r="I1392" s="6">
        <v>8.9</v>
      </c>
      <c r="J1392" s="6">
        <v>27</v>
      </c>
      <c r="K1392" s="6">
        <v>25.7</v>
      </c>
      <c r="L1392" s="6">
        <v>0</v>
      </c>
      <c r="M1392" s="10">
        <v>105893.61500000001</v>
      </c>
      <c r="N1392" s="8">
        <v>84.175390419999999</v>
      </c>
      <c r="O1392" s="8">
        <f t="shared" si="109"/>
        <v>8913636.3856101688</v>
      </c>
    </row>
    <row r="1393" spans="2:15" x14ac:dyDescent="0.3">
      <c r="B1393" s="30">
        <v>43396</v>
      </c>
      <c r="C1393" s="6" t="str">
        <f t="shared" si="105"/>
        <v>Tuesday</v>
      </c>
      <c r="D1393" s="6" t="str">
        <f t="shared" si="106"/>
        <v>October</v>
      </c>
      <c r="E1393" s="6" t="str">
        <f t="shared" si="107"/>
        <v>2018</v>
      </c>
      <c r="F1393" s="6">
        <f t="shared" si="108"/>
        <v>43</v>
      </c>
      <c r="G1393" s="6" t="str">
        <f>VLOOKUP(B:B, _holidays!A:C, 2, FALSE)</f>
        <v>Y</v>
      </c>
      <c r="H1393" s="6" t="str">
        <f>VLOOKUP(B:B, _holidays!A:C, 3, FALSE)</f>
        <v>N</v>
      </c>
      <c r="I1393" s="6">
        <v>13</v>
      </c>
      <c r="J1393" s="6">
        <v>18.8</v>
      </c>
      <c r="K1393" s="6">
        <v>16.7</v>
      </c>
      <c r="L1393" s="6">
        <v>0</v>
      </c>
      <c r="M1393" s="10">
        <v>109241.565</v>
      </c>
      <c r="N1393" s="8">
        <v>90.935335870000003</v>
      </c>
      <c r="O1393" s="8">
        <f t="shared" si="109"/>
        <v>9933918.4042394366</v>
      </c>
    </row>
    <row r="1394" spans="2:15" x14ac:dyDescent="0.3">
      <c r="B1394" s="30">
        <v>43397</v>
      </c>
      <c r="C1394" s="6" t="str">
        <f t="shared" si="105"/>
        <v>Wednesday</v>
      </c>
      <c r="D1394" s="6" t="str">
        <f t="shared" si="106"/>
        <v>October</v>
      </c>
      <c r="E1394" s="6" t="str">
        <f t="shared" si="107"/>
        <v>2018</v>
      </c>
      <c r="F1394" s="6">
        <f t="shared" si="108"/>
        <v>43</v>
      </c>
      <c r="G1394" s="6" t="str">
        <f>VLOOKUP(B:B, _holidays!A:C, 2, FALSE)</f>
        <v>Y</v>
      </c>
      <c r="H1394" s="6" t="str">
        <f>VLOOKUP(B:B, _holidays!A:C, 3, FALSE)</f>
        <v>N</v>
      </c>
      <c r="I1394" s="6">
        <v>9.1999999999999993</v>
      </c>
      <c r="J1394" s="6">
        <v>15.5</v>
      </c>
      <c r="K1394" s="6">
        <v>19.7</v>
      </c>
      <c r="L1394" s="6">
        <v>0</v>
      </c>
      <c r="M1394" s="10">
        <v>111423.36500000001</v>
      </c>
      <c r="N1394" s="8">
        <v>93.344752569999997</v>
      </c>
      <c r="O1394" s="8">
        <f t="shared" si="109"/>
        <v>10400786.436441798</v>
      </c>
    </row>
    <row r="1395" spans="2:15" x14ac:dyDescent="0.3">
      <c r="B1395" s="30">
        <v>43398</v>
      </c>
      <c r="C1395" s="6" t="str">
        <f t="shared" si="105"/>
        <v>Thursday</v>
      </c>
      <c r="D1395" s="6" t="str">
        <f t="shared" si="106"/>
        <v>October</v>
      </c>
      <c r="E1395" s="6" t="str">
        <f t="shared" si="107"/>
        <v>2018</v>
      </c>
      <c r="F1395" s="6">
        <f t="shared" si="108"/>
        <v>43</v>
      </c>
      <c r="G1395" s="6" t="str">
        <f>VLOOKUP(B:B, _holidays!A:C, 2, FALSE)</f>
        <v>Y</v>
      </c>
      <c r="H1395" s="6" t="str">
        <f>VLOOKUP(B:B, _holidays!A:C, 3, FALSE)</f>
        <v>N</v>
      </c>
      <c r="I1395" s="6">
        <v>6.4</v>
      </c>
      <c r="J1395" s="6">
        <v>19.5</v>
      </c>
      <c r="K1395" s="6">
        <v>25</v>
      </c>
      <c r="L1395" s="6">
        <v>0</v>
      </c>
      <c r="M1395" s="10">
        <v>112414.39</v>
      </c>
      <c r="N1395" s="8">
        <v>115.427252</v>
      </c>
      <c r="O1395" s="8">
        <f t="shared" si="109"/>
        <v>12975684.12295628</v>
      </c>
    </row>
    <row r="1396" spans="2:15" x14ac:dyDescent="0.3">
      <c r="B1396" s="30">
        <v>43399</v>
      </c>
      <c r="C1396" s="6" t="str">
        <f t="shared" si="105"/>
        <v>Friday</v>
      </c>
      <c r="D1396" s="6" t="str">
        <f t="shared" si="106"/>
        <v>October</v>
      </c>
      <c r="E1396" s="6" t="str">
        <f t="shared" si="107"/>
        <v>2018</v>
      </c>
      <c r="F1396" s="6">
        <f t="shared" si="108"/>
        <v>43</v>
      </c>
      <c r="G1396" s="6" t="str">
        <f>VLOOKUP(B:B, _holidays!A:C, 2, FALSE)</f>
        <v>Y</v>
      </c>
      <c r="H1396" s="6" t="str">
        <f>VLOOKUP(B:B, _holidays!A:C, 3, FALSE)</f>
        <v>N</v>
      </c>
      <c r="I1396" s="6">
        <v>9.6</v>
      </c>
      <c r="J1396" s="6">
        <v>18.3</v>
      </c>
      <c r="K1396" s="6">
        <v>23.7</v>
      </c>
      <c r="L1396" s="6">
        <v>0</v>
      </c>
      <c r="M1396" s="10">
        <v>111145.12</v>
      </c>
      <c r="N1396" s="8">
        <v>111.2042443</v>
      </c>
      <c r="O1396" s="8">
        <f t="shared" si="109"/>
        <v>12359809.077232815</v>
      </c>
    </row>
    <row r="1397" spans="2:15" x14ac:dyDescent="0.3">
      <c r="B1397" s="30">
        <v>43400</v>
      </c>
      <c r="C1397" s="6" t="str">
        <f t="shared" si="105"/>
        <v>Saturday</v>
      </c>
      <c r="D1397" s="6" t="str">
        <f t="shared" si="106"/>
        <v>October</v>
      </c>
      <c r="E1397" s="6" t="str">
        <f t="shared" si="107"/>
        <v>2018</v>
      </c>
      <c r="F1397" s="6">
        <f t="shared" si="108"/>
        <v>43</v>
      </c>
      <c r="G1397" s="6" t="str">
        <f>VLOOKUP(B:B, _holidays!A:C, 2, FALSE)</f>
        <v>Y</v>
      </c>
      <c r="H1397" s="6" t="str">
        <f>VLOOKUP(B:B, _holidays!A:C, 3, FALSE)</f>
        <v>N</v>
      </c>
      <c r="I1397" s="6">
        <v>11.3</v>
      </c>
      <c r="J1397" s="6">
        <v>19.600000000000001</v>
      </c>
      <c r="K1397" s="6">
        <v>20.5</v>
      </c>
      <c r="L1397" s="6">
        <v>0</v>
      </c>
      <c r="M1397" s="10">
        <v>97973.985000000001</v>
      </c>
      <c r="N1397" s="8">
        <v>98.832267079999994</v>
      </c>
      <c r="O1397" s="8">
        <f t="shared" si="109"/>
        <v>9682991.0524119139</v>
      </c>
    </row>
    <row r="1398" spans="2:15" x14ac:dyDescent="0.3">
      <c r="B1398" s="30">
        <v>43401</v>
      </c>
      <c r="C1398" s="6" t="str">
        <f t="shared" si="105"/>
        <v>Sunday</v>
      </c>
      <c r="D1398" s="6" t="str">
        <f t="shared" si="106"/>
        <v>October</v>
      </c>
      <c r="E1398" s="6" t="str">
        <f t="shared" si="107"/>
        <v>2018</v>
      </c>
      <c r="F1398" s="6">
        <f t="shared" si="108"/>
        <v>44</v>
      </c>
      <c r="G1398" s="6" t="str">
        <f>VLOOKUP(B:B, _holidays!A:C, 2, FALSE)</f>
        <v>Y</v>
      </c>
      <c r="H1398" s="6" t="str">
        <f>VLOOKUP(B:B, _holidays!A:C, 3, FALSE)</f>
        <v>N</v>
      </c>
      <c r="I1398" s="6">
        <v>9.3000000000000007</v>
      </c>
      <c r="J1398" s="6">
        <v>15.9</v>
      </c>
      <c r="K1398" s="6">
        <v>22.8</v>
      </c>
      <c r="L1398" s="6">
        <v>0</v>
      </c>
      <c r="M1398" s="10">
        <v>95624.014999999999</v>
      </c>
      <c r="N1398" s="8">
        <v>110.2151781</v>
      </c>
      <c r="O1398" s="8">
        <f t="shared" si="109"/>
        <v>10539217.843862072</v>
      </c>
    </row>
    <row r="1399" spans="2:15" x14ac:dyDescent="0.3">
      <c r="B1399" s="30">
        <v>43402</v>
      </c>
      <c r="C1399" s="6" t="str">
        <f t="shared" si="105"/>
        <v>Monday</v>
      </c>
      <c r="D1399" s="6" t="str">
        <f t="shared" si="106"/>
        <v>October</v>
      </c>
      <c r="E1399" s="6" t="str">
        <f t="shared" si="107"/>
        <v>2018</v>
      </c>
      <c r="F1399" s="6">
        <f t="shared" si="108"/>
        <v>44</v>
      </c>
      <c r="G1399" s="6" t="str">
        <f>VLOOKUP(B:B, _holidays!A:C, 2, FALSE)</f>
        <v>Y</v>
      </c>
      <c r="H1399" s="6" t="str">
        <f>VLOOKUP(B:B, _holidays!A:C, 3, FALSE)</f>
        <v>N</v>
      </c>
      <c r="I1399" s="6">
        <v>9.1</v>
      </c>
      <c r="J1399" s="6">
        <v>17</v>
      </c>
      <c r="K1399" s="6">
        <v>25.6</v>
      </c>
      <c r="L1399" s="6">
        <v>0</v>
      </c>
      <c r="M1399" s="10">
        <v>110196.61500000001</v>
      </c>
      <c r="N1399" s="8">
        <v>142.33806010000001</v>
      </c>
      <c r="O1399" s="8">
        <f t="shared" si="109"/>
        <v>15685172.408686563</v>
      </c>
    </row>
    <row r="1400" spans="2:15" x14ac:dyDescent="0.3">
      <c r="B1400" s="30">
        <v>43403</v>
      </c>
      <c r="C1400" s="6" t="str">
        <f t="shared" si="105"/>
        <v>Tuesday</v>
      </c>
      <c r="D1400" s="6" t="str">
        <f t="shared" si="106"/>
        <v>October</v>
      </c>
      <c r="E1400" s="6" t="str">
        <f t="shared" si="107"/>
        <v>2018</v>
      </c>
      <c r="F1400" s="6">
        <f t="shared" si="108"/>
        <v>44</v>
      </c>
      <c r="G1400" s="6" t="str">
        <f>VLOOKUP(B:B, _holidays!A:C, 2, FALSE)</f>
        <v>Y</v>
      </c>
      <c r="H1400" s="6" t="str">
        <f>VLOOKUP(B:B, _holidays!A:C, 3, FALSE)</f>
        <v>N</v>
      </c>
      <c r="I1400" s="6">
        <v>8.3000000000000007</v>
      </c>
      <c r="J1400" s="6">
        <v>25.2</v>
      </c>
      <c r="K1400" s="6">
        <v>25.8</v>
      </c>
      <c r="L1400" s="6">
        <v>0</v>
      </c>
      <c r="M1400" s="10">
        <v>113459.02499999999</v>
      </c>
      <c r="N1400" s="8">
        <v>149.08062029999999</v>
      </c>
      <c r="O1400" s="8">
        <f t="shared" si="109"/>
        <v>16914541.825633205</v>
      </c>
    </row>
    <row r="1401" spans="2:15" x14ac:dyDescent="0.3">
      <c r="B1401" s="30">
        <v>43404</v>
      </c>
      <c r="C1401" s="6" t="str">
        <f t="shared" si="105"/>
        <v>Wednesday</v>
      </c>
      <c r="D1401" s="6" t="str">
        <f t="shared" si="106"/>
        <v>October</v>
      </c>
      <c r="E1401" s="6" t="str">
        <f t="shared" si="107"/>
        <v>2018</v>
      </c>
      <c r="F1401" s="6">
        <f t="shared" si="108"/>
        <v>44</v>
      </c>
      <c r="G1401" s="6" t="str">
        <f>VLOOKUP(B:B, _holidays!A:C, 2, FALSE)</f>
        <v>Y</v>
      </c>
      <c r="H1401" s="6" t="str">
        <f>VLOOKUP(B:B, _holidays!A:C, 3, FALSE)</f>
        <v>N</v>
      </c>
      <c r="I1401" s="6">
        <v>13</v>
      </c>
      <c r="J1401" s="6">
        <v>19.5</v>
      </c>
      <c r="K1401" s="6">
        <v>16.7</v>
      </c>
      <c r="L1401" s="6">
        <v>0</v>
      </c>
      <c r="M1401" s="10">
        <v>114402.745</v>
      </c>
      <c r="N1401" s="8">
        <v>121.6154276</v>
      </c>
      <c r="O1401" s="8">
        <f t="shared" si="109"/>
        <v>13913138.751788761</v>
      </c>
    </row>
    <row r="1402" spans="2:15" x14ac:dyDescent="0.3">
      <c r="B1402" s="30">
        <v>43405</v>
      </c>
      <c r="C1402" s="6" t="str">
        <f t="shared" si="105"/>
        <v>Thursday</v>
      </c>
      <c r="D1402" s="6" t="str">
        <f t="shared" si="106"/>
        <v>November</v>
      </c>
      <c r="E1402" s="6" t="str">
        <f t="shared" si="107"/>
        <v>2018</v>
      </c>
      <c r="F1402" s="6">
        <f t="shared" si="108"/>
        <v>44</v>
      </c>
      <c r="G1402" s="6" t="str">
        <f>VLOOKUP(B:B, _holidays!A:C, 2, FALSE)</f>
        <v>Y</v>
      </c>
      <c r="H1402" s="6" t="str">
        <f>VLOOKUP(B:B, _holidays!A:C, 3, FALSE)</f>
        <v>N</v>
      </c>
      <c r="I1402" s="6">
        <v>12.8</v>
      </c>
      <c r="J1402" s="6">
        <v>34.299999999999997</v>
      </c>
      <c r="K1402" s="6">
        <v>14.2</v>
      </c>
      <c r="L1402" s="6">
        <v>0</v>
      </c>
      <c r="M1402" s="10">
        <v>119350.66499999999</v>
      </c>
      <c r="N1402" s="8">
        <v>101.7889277</v>
      </c>
      <c r="O1402" s="8">
        <f t="shared" si="109"/>
        <v>12148576.21063192</v>
      </c>
    </row>
    <row r="1403" spans="2:15" x14ac:dyDescent="0.3">
      <c r="B1403" s="30">
        <v>43406</v>
      </c>
      <c r="C1403" s="6" t="str">
        <f t="shared" si="105"/>
        <v>Friday</v>
      </c>
      <c r="D1403" s="6" t="str">
        <f t="shared" si="106"/>
        <v>November</v>
      </c>
      <c r="E1403" s="6" t="str">
        <f t="shared" si="107"/>
        <v>2018</v>
      </c>
      <c r="F1403" s="6">
        <f t="shared" si="108"/>
        <v>44</v>
      </c>
      <c r="G1403" s="6" t="str">
        <f>VLOOKUP(B:B, _holidays!A:C, 2, FALSE)</f>
        <v>Y</v>
      </c>
      <c r="H1403" s="6" t="str">
        <f>VLOOKUP(B:B, _holidays!A:C, 3, FALSE)</f>
        <v>N</v>
      </c>
      <c r="I1403" s="6">
        <v>16.3</v>
      </c>
      <c r="J1403" s="6">
        <v>31.6</v>
      </c>
      <c r="K1403" s="6">
        <v>13.4</v>
      </c>
      <c r="L1403" s="6">
        <v>0</v>
      </c>
      <c r="M1403" s="10">
        <v>116793.855</v>
      </c>
      <c r="N1403" s="8">
        <v>79.019020170000005</v>
      </c>
      <c r="O1403" s="8">
        <f t="shared" si="109"/>
        <v>9228935.9839770552</v>
      </c>
    </row>
    <row r="1404" spans="2:15" x14ac:dyDescent="0.3">
      <c r="B1404" s="30">
        <v>43407</v>
      </c>
      <c r="C1404" s="6" t="str">
        <f t="shared" si="105"/>
        <v>Saturday</v>
      </c>
      <c r="D1404" s="6" t="str">
        <f t="shared" si="106"/>
        <v>November</v>
      </c>
      <c r="E1404" s="6" t="str">
        <f t="shared" si="107"/>
        <v>2018</v>
      </c>
      <c r="F1404" s="6">
        <f t="shared" si="108"/>
        <v>44</v>
      </c>
      <c r="G1404" s="6" t="str">
        <f>VLOOKUP(B:B, _holidays!A:C, 2, FALSE)</f>
        <v>Y</v>
      </c>
      <c r="H1404" s="6" t="str">
        <f>VLOOKUP(B:B, _holidays!A:C, 3, FALSE)</f>
        <v>N</v>
      </c>
      <c r="I1404" s="6">
        <v>12.6</v>
      </c>
      <c r="J1404" s="6">
        <v>20.9</v>
      </c>
      <c r="K1404" s="6">
        <v>19.899999999999999</v>
      </c>
      <c r="L1404" s="6">
        <v>0.2</v>
      </c>
      <c r="M1404" s="10">
        <v>93859.285000000003</v>
      </c>
      <c r="N1404" s="8">
        <v>74.729665089999997</v>
      </c>
      <c r="O1404" s="8">
        <f t="shared" si="109"/>
        <v>7014072.9336368609</v>
      </c>
    </row>
    <row r="1405" spans="2:15" x14ac:dyDescent="0.3">
      <c r="B1405" s="30">
        <v>43408</v>
      </c>
      <c r="C1405" s="6" t="str">
        <f t="shared" si="105"/>
        <v>Sunday</v>
      </c>
      <c r="D1405" s="6" t="str">
        <f t="shared" si="106"/>
        <v>November</v>
      </c>
      <c r="E1405" s="6" t="str">
        <f t="shared" si="107"/>
        <v>2018</v>
      </c>
      <c r="F1405" s="6">
        <f t="shared" si="108"/>
        <v>45</v>
      </c>
      <c r="G1405" s="6" t="str">
        <f>VLOOKUP(B:B, _holidays!A:C, 2, FALSE)</f>
        <v>Y</v>
      </c>
      <c r="H1405" s="6" t="str">
        <f>VLOOKUP(B:B, _holidays!A:C, 3, FALSE)</f>
        <v>N</v>
      </c>
      <c r="I1405" s="6">
        <v>9.1999999999999993</v>
      </c>
      <c r="J1405" s="6">
        <v>20.9</v>
      </c>
      <c r="K1405" s="6">
        <v>19.7</v>
      </c>
      <c r="L1405" s="6">
        <v>0</v>
      </c>
      <c r="M1405" s="10">
        <v>96432.625</v>
      </c>
      <c r="N1405" s="8">
        <v>90.901472760000004</v>
      </c>
      <c r="O1405" s="8">
        <f t="shared" si="109"/>
        <v>8765867.634612795</v>
      </c>
    </row>
    <row r="1406" spans="2:15" x14ac:dyDescent="0.3">
      <c r="B1406" s="30">
        <v>43409</v>
      </c>
      <c r="C1406" s="6" t="str">
        <f t="shared" si="105"/>
        <v>Monday</v>
      </c>
      <c r="D1406" s="6" t="str">
        <f t="shared" si="106"/>
        <v>November</v>
      </c>
      <c r="E1406" s="6" t="str">
        <f t="shared" si="107"/>
        <v>2018</v>
      </c>
      <c r="F1406" s="6">
        <f t="shared" si="108"/>
        <v>45</v>
      </c>
      <c r="G1406" s="6" t="str">
        <f>VLOOKUP(B:B, _holidays!A:C, 2, FALSE)</f>
        <v>Y</v>
      </c>
      <c r="H1406" s="6" t="str">
        <f>VLOOKUP(B:B, _holidays!A:C, 3, FALSE)</f>
        <v>N</v>
      </c>
      <c r="I1406" s="6">
        <v>14.5</v>
      </c>
      <c r="J1406" s="6">
        <v>28.6</v>
      </c>
      <c r="K1406" s="6">
        <v>15.8</v>
      </c>
      <c r="L1406" s="6">
        <v>2.8</v>
      </c>
      <c r="M1406" s="10">
        <v>107014.075</v>
      </c>
      <c r="N1406" s="8">
        <v>104.6322227</v>
      </c>
      <c r="O1406" s="8">
        <f t="shared" si="109"/>
        <v>11197120.527434502</v>
      </c>
    </row>
    <row r="1407" spans="2:15" x14ac:dyDescent="0.3">
      <c r="B1407" s="30">
        <v>43410</v>
      </c>
      <c r="C1407" s="6" t="str">
        <f t="shared" si="105"/>
        <v>Tuesday</v>
      </c>
      <c r="D1407" s="6" t="str">
        <f t="shared" si="106"/>
        <v>November</v>
      </c>
      <c r="E1407" s="6" t="str">
        <f t="shared" si="107"/>
        <v>2018</v>
      </c>
      <c r="F1407" s="6">
        <f t="shared" si="108"/>
        <v>45</v>
      </c>
      <c r="G1407" s="6" t="str">
        <f>VLOOKUP(B:B, _holidays!A:C, 2, FALSE)</f>
        <v>Y</v>
      </c>
      <c r="H1407" s="6" t="str">
        <f>VLOOKUP(B:B, _holidays!A:C, 3, FALSE)</f>
        <v>Y</v>
      </c>
      <c r="I1407" s="6">
        <v>16.3</v>
      </c>
      <c r="J1407" s="6">
        <v>21.4</v>
      </c>
      <c r="K1407" s="6">
        <v>7.8</v>
      </c>
      <c r="L1407" s="6">
        <v>4.4000000000000004</v>
      </c>
      <c r="M1407" s="10">
        <v>100696.565</v>
      </c>
      <c r="N1407" s="8">
        <v>115.778035</v>
      </c>
      <c r="O1407" s="8">
        <f t="shared" si="109"/>
        <v>11658450.426949775</v>
      </c>
    </row>
    <row r="1408" spans="2:15" x14ac:dyDescent="0.3">
      <c r="B1408" s="30">
        <v>43411</v>
      </c>
      <c r="C1408" s="6" t="str">
        <f t="shared" si="105"/>
        <v>Wednesday</v>
      </c>
      <c r="D1408" s="6" t="str">
        <f t="shared" si="106"/>
        <v>November</v>
      </c>
      <c r="E1408" s="6" t="str">
        <f t="shared" si="107"/>
        <v>2018</v>
      </c>
      <c r="F1408" s="6">
        <f t="shared" si="108"/>
        <v>45</v>
      </c>
      <c r="G1408" s="6" t="str">
        <f>VLOOKUP(B:B, _holidays!A:C, 2, FALSE)</f>
        <v>Y</v>
      </c>
      <c r="H1408" s="6" t="str">
        <f>VLOOKUP(B:B, _holidays!A:C, 3, FALSE)</f>
        <v>N</v>
      </c>
      <c r="I1408" s="6">
        <v>11.1</v>
      </c>
      <c r="J1408" s="6">
        <v>17.2</v>
      </c>
      <c r="K1408" s="6">
        <v>18.2</v>
      </c>
      <c r="L1408" s="6">
        <v>35.799999999999997</v>
      </c>
      <c r="M1408" s="10">
        <v>106387.19500000001</v>
      </c>
      <c r="N1408" s="8">
        <v>95.569564769999999</v>
      </c>
      <c r="O1408" s="8">
        <f t="shared" si="109"/>
        <v>10167377.92325112</v>
      </c>
    </row>
    <row r="1409" spans="2:15" x14ac:dyDescent="0.3">
      <c r="B1409" s="30">
        <v>43412</v>
      </c>
      <c r="C1409" s="6" t="str">
        <f t="shared" si="105"/>
        <v>Thursday</v>
      </c>
      <c r="D1409" s="6" t="str">
        <f t="shared" si="106"/>
        <v>November</v>
      </c>
      <c r="E1409" s="6" t="str">
        <f t="shared" si="107"/>
        <v>2018</v>
      </c>
      <c r="F1409" s="6">
        <f t="shared" si="108"/>
        <v>45</v>
      </c>
      <c r="G1409" s="6" t="str">
        <f>VLOOKUP(B:B, _holidays!A:C, 2, FALSE)</f>
        <v>Y</v>
      </c>
      <c r="H1409" s="6" t="str">
        <f>VLOOKUP(B:B, _holidays!A:C, 3, FALSE)</f>
        <v>N</v>
      </c>
      <c r="I1409" s="6">
        <v>7.7</v>
      </c>
      <c r="J1409" s="6">
        <v>17</v>
      </c>
      <c r="K1409" s="6">
        <v>22.7</v>
      </c>
      <c r="L1409" s="6">
        <v>3</v>
      </c>
      <c r="M1409" s="10">
        <v>109430.37</v>
      </c>
      <c r="N1409" s="8">
        <v>91.884517419999995</v>
      </c>
      <c r="O1409" s="8">
        <f t="shared" si="109"/>
        <v>10054956.738542045</v>
      </c>
    </row>
    <row r="1410" spans="2:15" x14ac:dyDescent="0.3">
      <c r="B1410" s="30">
        <v>43413</v>
      </c>
      <c r="C1410" s="6" t="str">
        <f t="shared" ref="C1410:C1473" si="110">TEXT(B1410,"dddd")</f>
        <v>Friday</v>
      </c>
      <c r="D1410" s="6" t="str">
        <f t="shared" ref="D1410:D1473" si="111">TEXT(B1410,"mmmm")</f>
        <v>November</v>
      </c>
      <c r="E1410" s="6" t="str">
        <f t="shared" ref="E1410:E1473" si="112">TEXT(B1410,"yyyy")</f>
        <v>2018</v>
      </c>
      <c r="F1410" s="6">
        <f t="shared" ref="F1410:F1473" si="113">WEEKNUM(B1410,1)</f>
        <v>45</v>
      </c>
      <c r="G1410" s="6" t="str">
        <f>VLOOKUP(B:B, _holidays!A:C, 2, FALSE)</f>
        <v>Y</v>
      </c>
      <c r="H1410" s="6" t="str">
        <f>VLOOKUP(B:B, _holidays!A:C, 3, FALSE)</f>
        <v>N</v>
      </c>
      <c r="I1410" s="6">
        <v>8</v>
      </c>
      <c r="J1410" s="6">
        <v>20</v>
      </c>
      <c r="K1410" s="6">
        <v>14.8</v>
      </c>
      <c r="L1410" s="6">
        <v>0</v>
      </c>
      <c r="M1410" s="10">
        <v>112506.95</v>
      </c>
      <c r="N1410" s="8">
        <v>101.7347422</v>
      </c>
      <c r="O1410" s="8">
        <f t="shared" ref="O1410:O1473" si="114">M1410*N1410</f>
        <v>11445865.553958289</v>
      </c>
    </row>
    <row r="1411" spans="2:15" x14ac:dyDescent="0.3">
      <c r="B1411" s="30">
        <v>43414</v>
      </c>
      <c r="C1411" s="6" t="str">
        <f t="shared" si="110"/>
        <v>Saturday</v>
      </c>
      <c r="D1411" s="6" t="str">
        <f t="shared" si="111"/>
        <v>November</v>
      </c>
      <c r="E1411" s="6" t="str">
        <f t="shared" si="112"/>
        <v>2018</v>
      </c>
      <c r="F1411" s="6">
        <f t="shared" si="113"/>
        <v>45</v>
      </c>
      <c r="G1411" s="6" t="str">
        <f>VLOOKUP(B:B, _holidays!A:C, 2, FALSE)</f>
        <v>Y</v>
      </c>
      <c r="H1411" s="6" t="str">
        <f>VLOOKUP(B:B, _holidays!A:C, 3, FALSE)</f>
        <v>N</v>
      </c>
      <c r="I1411" s="6">
        <v>9</v>
      </c>
      <c r="J1411" s="6">
        <v>20.3</v>
      </c>
      <c r="K1411" s="6">
        <v>27.3</v>
      </c>
      <c r="L1411" s="6">
        <v>0</v>
      </c>
      <c r="M1411" s="10">
        <v>100203.55</v>
      </c>
      <c r="N1411" s="8">
        <v>86.725271390000003</v>
      </c>
      <c r="O1411" s="8">
        <f t="shared" si="114"/>
        <v>8690180.0679914355</v>
      </c>
    </row>
    <row r="1412" spans="2:15" x14ac:dyDescent="0.3">
      <c r="B1412" s="30">
        <v>43415</v>
      </c>
      <c r="C1412" s="6" t="str">
        <f t="shared" si="110"/>
        <v>Sunday</v>
      </c>
      <c r="D1412" s="6" t="str">
        <f t="shared" si="111"/>
        <v>November</v>
      </c>
      <c r="E1412" s="6" t="str">
        <f t="shared" si="112"/>
        <v>2018</v>
      </c>
      <c r="F1412" s="6">
        <f t="shared" si="113"/>
        <v>46</v>
      </c>
      <c r="G1412" s="6" t="str">
        <f>VLOOKUP(B:B, _holidays!A:C, 2, FALSE)</f>
        <v>Y</v>
      </c>
      <c r="H1412" s="6" t="str">
        <f>VLOOKUP(B:B, _holidays!A:C, 3, FALSE)</f>
        <v>N</v>
      </c>
      <c r="I1412" s="6">
        <v>9.3000000000000007</v>
      </c>
      <c r="J1412" s="6">
        <v>19.600000000000001</v>
      </c>
      <c r="K1412" s="6">
        <v>29.1</v>
      </c>
      <c r="L1412" s="6">
        <v>0.2</v>
      </c>
      <c r="M1412" s="10">
        <v>94602.89</v>
      </c>
      <c r="N1412" s="8">
        <v>76.672204399999998</v>
      </c>
      <c r="O1412" s="8">
        <f t="shared" si="114"/>
        <v>7253412.1189107159</v>
      </c>
    </row>
    <row r="1413" spans="2:15" x14ac:dyDescent="0.3">
      <c r="B1413" s="30">
        <v>43416</v>
      </c>
      <c r="C1413" s="6" t="str">
        <f t="shared" si="110"/>
        <v>Monday</v>
      </c>
      <c r="D1413" s="6" t="str">
        <f t="shared" si="111"/>
        <v>November</v>
      </c>
      <c r="E1413" s="6" t="str">
        <f t="shared" si="112"/>
        <v>2018</v>
      </c>
      <c r="F1413" s="6">
        <f t="shared" si="113"/>
        <v>46</v>
      </c>
      <c r="G1413" s="6" t="str">
        <f>VLOOKUP(B:B, _holidays!A:C, 2, FALSE)</f>
        <v>Y</v>
      </c>
      <c r="H1413" s="6" t="str">
        <f>VLOOKUP(B:B, _holidays!A:C, 3, FALSE)</f>
        <v>N</v>
      </c>
      <c r="I1413" s="6">
        <v>10.9</v>
      </c>
      <c r="J1413" s="6">
        <v>30.2</v>
      </c>
      <c r="K1413" s="6">
        <v>17.5</v>
      </c>
      <c r="L1413" s="6">
        <v>0</v>
      </c>
      <c r="M1413" s="10">
        <v>114159.595</v>
      </c>
      <c r="N1413" s="8">
        <v>105.4518321</v>
      </c>
      <c r="O1413" s="8">
        <f t="shared" si="114"/>
        <v>12038338.444544001</v>
      </c>
    </row>
    <row r="1414" spans="2:15" x14ac:dyDescent="0.3">
      <c r="B1414" s="30">
        <v>43417</v>
      </c>
      <c r="C1414" s="6" t="str">
        <f t="shared" si="110"/>
        <v>Tuesday</v>
      </c>
      <c r="D1414" s="6" t="str">
        <f t="shared" si="111"/>
        <v>November</v>
      </c>
      <c r="E1414" s="6" t="str">
        <f t="shared" si="112"/>
        <v>2018</v>
      </c>
      <c r="F1414" s="6">
        <f t="shared" si="113"/>
        <v>46</v>
      </c>
      <c r="G1414" s="6" t="str">
        <f>VLOOKUP(B:B, _holidays!A:C, 2, FALSE)</f>
        <v>Y</v>
      </c>
      <c r="H1414" s="6" t="str">
        <f>VLOOKUP(B:B, _holidays!A:C, 3, FALSE)</f>
        <v>N</v>
      </c>
      <c r="I1414" s="6">
        <v>16.899999999999999</v>
      </c>
      <c r="J1414" s="6">
        <v>30.5</v>
      </c>
      <c r="K1414" s="6">
        <v>18.399999999999999</v>
      </c>
      <c r="L1414" s="6">
        <v>0</v>
      </c>
      <c r="M1414" s="10">
        <v>120185.265</v>
      </c>
      <c r="N1414" s="8">
        <v>111.5733647</v>
      </c>
      <c r="O1414" s="8">
        <f t="shared" si="114"/>
        <v>13409474.403411146</v>
      </c>
    </row>
    <row r="1415" spans="2:15" x14ac:dyDescent="0.3">
      <c r="B1415" s="30">
        <v>43418</v>
      </c>
      <c r="C1415" s="6" t="str">
        <f t="shared" si="110"/>
        <v>Wednesday</v>
      </c>
      <c r="D1415" s="6" t="str">
        <f t="shared" si="111"/>
        <v>November</v>
      </c>
      <c r="E1415" s="6" t="str">
        <f t="shared" si="112"/>
        <v>2018</v>
      </c>
      <c r="F1415" s="6">
        <f t="shared" si="113"/>
        <v>46</v>
      </c>
      <c r="G1415" s="6" t="str">
        <f>VLOOKUP(B:B, _holidays!A:C, 2, FALSE)</f>
        <v>Y</v>
      </c>
      <c r="H1415" s="6" t="str">
        <f>VLOOKUP(B:B, _holidays!A:C, 3, FALSE)</f>
        <v>N</v>
      </c>
      <c r="I1415" s="6">
        <v>14.8</v>
      </c>
      <c r="J1415" s="6">
        <v>17.3</v>
      </c>
      <c r="K1415" s="6">
        <v>7.2</v>
      </c>
      <c r="L1415" s="6">
        <v>6.2</v>
      </c>
      <c r="M1415" s="10">
        <v>116487.58</v>
      </c>
      <c r="N1415" s="8">
        <v>119.62472270000001</v>
      </c>
      <c r="O1415" s="8">
        <f t="shared" si="114"/>
        <v>13934794.455494067</v>
      </c>
    </row>
    <row r="1416" spans="2:15" x14ac:dyDescent="0.3">
      <c r="B1416" s="30">
        <v>43419</v>
      </c>
      <c r="C1416" s="6" t="str">
        <f t="shared" si="110"/>
        <v>Thursday</v>
      </c>
      <c r="D1416" s="6" t="str">
        <f t="shared" si="111"/>
        <v>November</v>
      </c>
      <c r="E1416" s="6" t="str">
        <f t="shared" si="112"/>
        <v>2018</v>
      </c>
      <c r="F1416" s="6">
        <f t="shared" si="113"/>
        <v>46</v>
      </c>
      <c r="G1416" s="6" t="str">
        <f>VLOOKUP(B:B, _holidays!A:C, 2, FALSE)</f>
        <v>Y</v>
      </c>
      <c r="H1416" s="6" t="str">
        <f>VLOOKUP(B:B, _holidays!A:C, 3, FALSE)</f>
        <v>N</v>
      </c>
      <c r="I1416" s="6">
        <v>13.7</v>
      </c>
      <c r="J1416" s="6">
        <v>18.100000000000001</v>
      </c>
      <c r="K1416" s="6">
        <v>23.8</v>
      </c>
      <c r="L1416" s="6">
        <v>0.2</v>
      </c>
      <c r="M1416" s="10">
        <v>108628.34</v>
      </c>
      <c r="N1416" s="8">
        <v>96.501965749999997</v>
      </c>
      <c r="O1416" s="8">
        <f t="shared" si="114"/>
        <v>10482848.346159354</v>
      </c>
    </row>
    <row r="1417" spans="2:15" x14ac:dyDescent="0.3">
      <c r="B1417" s="30">
        <v>43420</v>
      </c>
      <c r="C1417" s="6" t="str">
        <f t="shared" si="110"/>
        <v>Friday</v>
      </c>
      <c r="D1417" s="6" t="str">
        <f t="shared" si="111"/>
        <v>November</v>
      </c>
      <c r="E1417" s="6" t="str">
        <f t="shared" si="112"/>
        <v>2018</v>
      </c>
      <c r="F1417" s="6">
        <f t="shared" si="113"/>
        <v>46</v>
      </c>
      <c r="G1417" s="6" t="str">
        <f>VLOOKUP(B:B, _holidays!A:C, 2, FALSE)</f>
        <v>Y</v>
      </c>
      <c r="H1417" s="6" t="str">
        <f>VLOOKUP(B:B, _holidays!A:C, 3, FALSE)</f>
        <v>N</v>
      </c>
      <c r="I1417" s="6">
        <v>8.3000000000000007</v>
      </c>
      <c r="J1417" s="6">
        <v>19</v>
      </c>
      <c r="K1417" s="6">
        <v>29.8</v>
      </c>
      <c r="L1417" s="6">
        <v>0</v>
      </c>
      <c r="M1417" s="10">
        <v>107405.925</v>
      </c>
      <c r="N1417" s="8">
        <v>97.767081950000005</v>
      </c>
      <c r="O1417" s="8">
        <f t="shared" si="114"/>
        <v>10500763.871390555</v>
      </c>
    </row>
    <row r="1418" spans="2:15" x14ac:dyDescent="0.3">
      <c r="B1418" s="30">
        <v>43421</v>
      </c>
      <c r="C1418" s="6" t="str">
        <f t="shared" si="110"/>
        <v>Saturday</v>
      </c>
      <c r="D1418" s="6" t="str">
        <f t="shared" si="111"/>
        <v>November</v>
      </c>
      <c r="E1418" s="6" t="str">
        <f t="shared" si="112"/>
        <v>2018</v>
      </c>
      <c r="F1418" s="6">
        <f t="shared" si="113"/>
        <v>46</v>
      </c>
      <c r="G1418" s="6" t="str">
        <f>VLOOKUP(B:B, _holidays!A:C, 2, FALSE)</f>
        <v>Y</v>
      </c>
      <c r="H1418" s="6" t="str">
        <f>VLOOKUP(B:B, _holidays!A:C, 3, FALSE)</f>
        <v>N</v>
      </c>
      <c r="I1418" s="6">
        <v>9.6</v>
      </c>
      <c r="J1418" s="6">
        <v>18.100000000000001</v>
      </c>
      <c r="K1418" s="6">
        <v>29.9</v>
      </c>
      <c r="L1418" s="6">
        <v>0</v>
      </c>
      <c r="M1418" s="10">
        <v>90498.92</v>
      </c>
      <c r="N1418" s="8">
        <v>83.267081379999993</v>
      </c>
      <c r="O1418" s="8">
        <f t="shared" si="114"/>
        <v>7535580.9364421088</v>
      </c>
    </row>
    <row r="1419" spans="2:15" x14ac:dyDescent="0.3">
      <c r="B1419" s="30">
        <v>43422</v>
      </c>
      <c r="C1419" s="6" t="str">
        <f t="shared" si="110"/>
        <v>Sunday</v>
      </c>
      <c r="D1419" s="6" t="str">
        <f t="shared" si="111"/>
        <v>November</v>
      </c>
      <c r="E1419" s="6" t="str">
        <f t="shared" si="112"/>
        <v>2018</v>
      </c>
      <c r="F1419" s="6">
        <f t="shared" si="113"/>
        <v>47</v>
      </c>
      <c r="G1419" s="6" t="str">
        <f>VLOOKUP(B:B, _holidays!A:C, 2, FALSE)</f>
        <v>Y</v>
      </c>
      <c r="H1419" s="6" t="str">
        <f>VLOOKUP(B:B, _holidays!A:C, 3, FALSE)</f>
        <v>N</v>
      </c>
      <c r="I1419" s="6">
        <v>9.8000000000000007</v>
      </c>
      <c r="J1419" s="6">
        <v>26.6</v>
      </c>
      <c r="K1419" s="6">
        <v>30.1</v>
      </c>
      <c r="L1419" s="6">
        <v>0</v>
      </c>
      <c r="M1419" s="10">
        <v>92043.13</v>
      </c>
      <c r="N1419" s="8">
        <v>89.24819359</v>
      </c>
      <c r="O1419" s="8">
        <f t="shared" si="114"/>
        <v>8214683.0848695375</v>
      </c>
    </row>
    <row r="1420" spans="2:15" x14ac:dyDescent="0.3">
      <c r="B1420" s="30">
        <v>43423</v>
      </c>
      <c r="C1420" s="6" t="str">
        <f t="shared" si="110"/>
        <v>Monday</v>
      </c>
      <c r="D1420" s="6" t="str">
        <f t="shared" si="111"/>
        <v>November</v>
      </c>
      <c r="E1420" s="6" t="str">
        <f t="shared" si="112"/>
        <v>2018</v>
      </c>
      <c r="F1420" s="6">
        <f t="shared" si="113"/>
        <v>47</v>
      </c>
      <c r="G1420" s="6" t="str">
        <f>VLOOKUP(B:B, _holidays!A:C, 2, FALSE)</f>
        <v>Y</v>
      </c>
      <c r="H1420" s="6" t="str">
        <f>VLOOKUP(B:B, _holidays!A:C, 3, FALSE)</f>
        <v>N</v>
      </c>
      <c r="I1420" s="6">
        <v>15.4</v>
      </c>
      <c r="J1420" s="6">
        <v>30.9</v>
      </c>
      <c r="K1420" s="6">
        <v>27.5</v>
      </c>
      <c r="L1420" s="6">
        <v>0</v>
      </c>
      <c r="M1420" s="10">
        <v>113978.535</v>
      </c>
      <c r="N1420" s="8">
        <v>104.47126299999999</v>
      </c>
      <c r="O1420" s="8">
        <f t="shared" si="114"/>
        <v>11907481.506339705</v>
      </c>
    </row>
    <row r="1421" spans="2:15" x14ac:dyDescent="0.3">
      <c r="B1421" s="30">
        <v>43424</v>
      </c>
      <c r="C1421" s="6" t="str">
        <f t="shared" si="110"/>
        <v>Tuesday</v>
      </c>
      <c r="D1421" s="6" t="str">
        <f t="shared" si="111"/>
        <v>November</v>
      </c>
      <c r="E1421" s="6" t="str">
        <f t="shared" si="112"/>
        <v>2018</v>
      </c>
      <c r="F1421" s="6">
        <f t="shared" si="113"/>
        <v>47</v>
      </c>
      <c r="G1421" s="6" t="str">
        <f>VLOOKUP(B:B, _holidays!A:C, 2, FALSE)</f>
        <v>Y</v>
      </c>
      <c r="H1421" s="6" t="str">
        <f>VLOOKUP(B:B, _holidays!A:C, 3, FALSE)</f>
        <v>N</v>
      </c>
      <c r="I1421" s="6">
        <v>22.5</v>
      </c>
      <c r="J1421" s="6">
        <v>27.6</v>
      </c>
      <c r="K1421" s="6">
        <v>5.5</v>
      </c>
      <c r="L1421" s="6">
        <v>0</v>
      </c>
      <c r="M1421" s="10">
        <v>118330.625</v>
      </c>
      <c r="N1421" s="8">
        <v>110.715976</v>
      </c>
      <c r="O1421" s="8">
        <f t="shared" si="114"/>
        <v>13101090.637565</v>
      </c>
    </row>
    <row r="1422" spans="2:15" x14ac:dyDescent="0.3">
      <c r="B1422" s="30">
        <v>43425</v>
      </c>
      <c r="C1422" s="6" t="str">
        <f t="shared" si="110"/>
        <v>Wednesday</v>
      </c>
      <c r="D1422" s="6" t="str">
        <f t="shared" si="111"/>
        <v>November</v>
      </c>
      <c r="E1422" s="6" t="str">
        <f t="shared" si="112"/>
        <v>2018</v>
      </c>
      <c r="F1422" s="6">
        <f t="shared" si="113"/>
        <v>47</v>
      </c>
      <c r="G1422" s="6" t="str">
        <f>VLOOKUP(B:B, _holidays!A:C, 2, FALSE)</f>
        <v>Y</v>
      </c>
      <c r="H1422" s="6" t="str">
        <f>VLOOKUP(B:B, _holidays!A:C, 3, FALSE)</f>
        <v>N</v>
      </c>
      <c r="I1422" s="6">
        <v>12.3</v>
      </c>
      <c r="J1422" s="6">
        <v>23.2</v>
      </c>
      <c r="K1422" s="6">
        <v>24.2</v>
      </c>
      <c r="L1422" s="6">
        <v>24.2</v>
      </c>
      <c r="M1422" s="10">
        <v>106618.19500000001</v>
      </c>
      <c r="N1422" s="8">
        <v>100.42825310000001</v>
      </c>
      <c r="O1422" s="8">
        <f t="shared" si="114"/>
        <v>10707479.072525157</v>
      </c>
    </row>
    <row r="1423" spans="2:15" x14ac:dyDescent="0.3">
      <c r="B1423" s="30">
        <v>43426</v>
      </c>
      <c r="C1423" s="6" t="str">
        <f t="shared" si="110"/>
        <v>Thursday</v>
      </c>
      <c r="D1423" s="6" t="str">
        <f t="shared" si="111"/>
        <v>November</v>
      </c>
      <c r="E1423" s="6" t="str">
        <f t="shared" si="112"/>
        <v>2018</v>
      </c>
      <c r="F1423" s="6">
        <f t="shared" si="113"/>
        <v>47</v>
      </c>
      <c r="G1423" s="6" t="str">
        <f>VLOOKUP(B:B, _holidays!A:C, 2, FALSE)</f>
        <v>Y</v>
      </c>
      <c r="H1423" s="6" t="str">
        <f>VLOOKUP(B:B, _holidays!A:C, 3, FALSE)</f>
        <v>N</v>
      </c>
      <c r="I1423" s="6">
        <v>9.6999999999999993</v>
      </c>
      <c r="J1423" s="6">
        <v>16.399999999999999</v>
      </c>
      <c r="K1423" s="6">
        <v>20.3</v>
      </c>
      <c r="L1423" s="6">
        <v>6.2</v>
      </c>
      <c r="M1423" s="10">
        <v>107278.83</v>
      </c>
      <c r="N1423" s="8">
        <v>77.208902539999997</v>
      </c>
      <c r="O1423" s="8">
        <f t="shared" si="114"/>
        <v>8282880.730075228</v>
      </c>
    </row>
    <row r="1424" spans="2:15" x14ac:dyDescent="0.3">
      <c r="B1424" s="30">
        <v>43427</v>
      </c>
      <c r="C1424" s="6" t="str">
        <f t="shared" si="110"/>
        <v>Friday</v>
      </c>
      <c r="D1424" s="6" t="str">
        <f t="shared" si="111"/>
        <v>November</v>
      </c>
      <c r="E1424" s="6" t="str">
        <f t="shared" si="112"/>
        <v>2018</v>
      </c>
      <c r="F1424" s="6">
        <f t="shared" si="113"/>
        <v>47</v>
      </c>
      <c r="G1424" s="6" t="str">
        <f>VLOOKUP(B:B, _holidays!A:C, 2, FALSE)</f>
        <v>Y</v>
      </c>
      <c r="H1424" s="6" t="str">
        <f>VLOOKUP(B:B, _holidays!A:C, 3, FALSE)</f>
        <v>N</v>
      </c>
      <c r="I1424" s="6">
        <v>11</v>
      </c>
      <c r="J1424" s="6">
        <v>14.5</v>
      </c>
      <c r="K1424" s="6">
        <v>3.5</v>
      </c>
      <c r="L1424" s="6">
        <v>6</v>
      </c>
      <c r="M1424" s="10">
        <v>113582.6</v>
      </c>
      <c r="N1424" s="8">
        <v>93.528906469999995</v>
      </c>
      <c r="O1424" s="8">
        <f t="shared" si="114"/>
        <v>10623256.372019421</v>
      </c>
    </row>
    <row r="1425" spans="2:15" x14ac:dyDescent="0.3">
      <c r="B1425" s="30">
        <v>43428</v>
      </c>
      <c r="C1425" s="6" t="str">
        <f t="shared" si="110"/>
        <v>Saturday</v>
      </c>
      <c r="D1425" s="6" t="str">
        <f t="shared" si="111"/>
        <v>November</v>
      </c>
      <c r="E1425" s="6" t="str">
        <f t="shared" si="112"/>
        <v>2018</v>
      </c>
      <c r="F1425" s="6">
        <f t="shared" si="113"/>
        <v>47</v>
      </c>
      <c r="G1425" s="6" t="str">
        <f>VLOOKUP(B:B, _holidays!A:C, 2, FALSE)</f>
        <v>Y</v>
      </c>
      <c r="H1425" s="6" t="str">
        <f>VLOOKUP(B:B, _holidays!A:C, 3, FALSE)</f>
        <v>N</v>
      </c>
      <c r="I1425" s="6">
        <v>11.1</v>
      </c>
      <c r="J1425" s="6">
        <v>16.899999999999999</v>
      </c>
      <c r="K1425" s="6">
        <v>15.8</v>
      </c>
      <c r="L1425" s="6">
        <v>7</v>
      </c>
      <c r="M1425" s="10">
        <v>101352.12</v>
      </c>
      <c r="N1425" s="8">
        <v>110.5056773</v>
      </c>
      <c r="O1425" s="8">
        <f t="shared" si="114"/>
        <v>11199984.666390875</v>
      </c>
    </row>
    <row r="1426" spans="2:15" x14ac:dyDescent="0.3">
      <c r="B1426" s="30">
        <v>43429</v>
      </c>
      <c r="C1426" s="6" t="str">
        <f t="shared" si="110"/>
        <v>Sunday</v>
      </c>
      <c r="D1426" s="6" t="str">
        <f t="shared" si="111"/>
        <v>November</v>
      </c>
      <c r="E1426" s="6" t="str">
        <f t="shared" si="112"/>
        <v>2018</v>
      </c>
      <c r="F1426" s="6">
        <f t="shared" si="113"/>
        <v>48</v>
      </c>
      <c r="G1426" s="6" t="str">
        <f>VLOOKUP(B:B, _holidays!A:C, 2, FALSE)</f>
        <v>Y</v>
      </c>
      <c r="H1426" s="6" t="str">
        <f>VLOOKUP(B:B, _holidays!A:C, 3, FALSE)</f>
        <v>N</v>
      </c>
      <c r="I1426" s="6">
        <v>12.7</v>
      </c>
      <c r="J1426" s="6">
        <v>18.8</v>
      </c>
      <c r="K1426" s="6">
        <v>20.5</v>
      </c>
      <c r="L1426" s="6">
        <v>0.8</v>
      </c>
      <c r="M1426" s="10">
        <v>96240.41</v>
      </c>
      <c r="N1426" s="8">
        <v>116.4628124</v>
      </c>
      <c r="O1426" s="8">
        <f t="shared" si="114"/>
        <v>11208428.815129085</v>
      </c>
    </row>
    <row r="1427" spans="2:15" x14ac:dyDescent="0.3">
      <c r="B1427" s="30">
        <v>43430</v>
      </c>
      <c r="C1427" s="6" t="str">
        <f t="shared" si="110"/>
        <v>Monday</v>
      </c>
      <c r="D1427" s="6" t="str">
        <f t="shared" si="111"/>
        <v>November</v>
      </c>
      <c r="E1427" s="6" t="str">
        <f t="shared" si="112"/>
        <v>2018</v>
      </c>
      <c r="F1427" s="6">
        <f t="shared" si="113"/>
        <v>48</v>
      </c>
      <c r="G1427" s="6" t="str">
        <f>VLOOKUP(B:B, _holidays!A:C, 2, FALSE)</f>
        <v>Y</v>
      </c>
      <c r="H1427" s="6" t="str">
        <f>VLOOKUP(B:B, _holidays!A:C, 3, FALSE)</f>
        <v>N</v>
      </c>
      <c r="I1427" s="6">
        <v>11.9</v>
      </c>
      <c r="J1427" s="6">
        <v>18.600000000000001</v>
      </c>
      <c r="K1427" s="6">
        <v>25.5</v>
      </c>
      <c r="L1427" s="6">
        <v>0</v>
      </c>
      <c r="M1427" s="10">
        <v>110547.605</v>
      </c>
      <c r="N1427" s="8">
        <v>112.20926300000001</v>
      </c>
      <c r="O1427" s="8">
        <f t="shared" si="114"/>
        <v>12404465.283465115</v>
      </c>
    </row>
    <row r="1428" spans="2:15" x14ac:dyDescent="0.3">
      <c r="B1428" s="30">
        <v>43431</v>
      </c>
      <c r="C1428" s="6" t="str">
        <f t="shared" si="110"/>
        <v>Tuesday</v>
      </c>
      <c r="D1428" s="6" t="str">
        <f t="shared" si="111"/>
        <v>November</v>
      </c>
      <c r="E1428" s="6" t="str">
        <f t="shared" si="112"/>
        <v>2018</v>
      </c>
      <c r="F1428" s="6">
        <f t="shared" si="113"/>
        <v>48</v>
      </c>
      <c r="G1428" s="6" t="str">
        <f>VLOOKUP(B:B, _holidays!A:C, 2, FALSE)</f>
        <v>Y</v>
      </c>
      <c r="H1428" s="6" t="str">
        <f>VLOOKUP(B:B, _holidays!A:C, 3, FALSE)</f>
        <v>N</v>
      </c>
      <c r="I1428" s="6">
        <v>14.4</v>
      </c>
      <c r="J1428" s="6">
        <v>20</v>
      </c>
      <c r="K1428" s="6">
        <v>23.3</v>
      </c>
      <c r="L1428" s="6">
        <v>0.2</v>
      </c>
      <c r="M1428" s="10">
        <v>109706.42</v>
      </c>
      <c r="N1428" s="8">
        <v>109.76169760000001</v>
      </c>
      <c r="O1428" s="8">
        <f t="shared" si="114"/>
        <v>12041562.896818593</v>
      </c>
    </row>
    <row r="1429" spans="2:15" x14ac:dyDescent="0.3">
      <c r="B1429" s="30">
        <v>43432</v>
      </c>
      <c r="C1429" s="6" t="str">
        <f t="shared" si="110"/>
        <v>Wednesday</v>
      </c>
      <c r="D1429" s="6" t="str">
        <f t="shared" si="111"/>
        <v>November</v>
      </c>
      <c r="E1429" s="6" t="str">
        <f t="shared" si="112"/>
        <v>2018</v>
      </c>
      <c r="F1429" s="6">
        <f t="shared" si="113"/>
        <v>48</v>
      </c>
      <c r="G1429" s="6" t="str">
        <f>VLOOKUP(B:B, _holidays!A:C, 2, FALSE)</f>
        <v>Y</v>
      </c>
      <c r="H1429" s="6" t="str">
        <f>VLOOKUP(B:B, _holidays!A:C, 3, FALSE)</f>
        <v>N</v>
      </c>
      <c r="I1429" s="6">
        <v>14.4</v>
      </c>
      <c r="J1429" s="6">
        <v>20.8</v>
      </c>
      <c r="K1429" s="6">
        <v>18</v>
      </c>
      <c r="L1429" s="6">
        <v>0</v>
      </c>
      <c r="M1429" s="10">
        <v>106684.825</v>
      </c>
      <c r="N1429" s="8">
        <v>98.178259999999995</v>
      </c>
      <c r="O1429" s="8">
        <f t="shared" si="114"/>
        <v>10474130.4869045</v>
      </c>
    </row>
    <row r="1430" spans="2:15" x14ac:dyDescent="0.3">
      <c r="B1430" s="30">
        <v>43433</v>
      </c>
      <c r="C1430" s="6" t="str">
        <f t="shared" si="110"/>
        <v>Thursday</v>
      </c>
      <c r="D1430" s="6" t="str">
        <f t="shared" si="111"/>
        <v>November</v>
      </c>
      <c r="E1430" s="6" t="str">
        <f t="shared" si="112"/>
        <v>2018</v>
      </c>
      <c r="F1430" s="6">
        <f t="shared" si="113"/>
        <v>48</v>
      </c>
      <c r="G1430" s="6" t="str">
        <f>VLOOKUP(B:B, _holidays!A:C, 2, FALSE)</f>
        <v>Y</v>
      </c>
      <c r="H1430" s="6" t="str">
        <f>VLOOKUP(B:B, _holidays!A:C, 3, FALSE)</f>
        <v>N</v>
      </c>
      <c r="I1430" s="6">
        <v>13.9</v>
      </c>
      <c r="J1430" s="6">
        <v>18.7</v>
      </c>
      <c r="K1430" s="6">
        <v>21.1</v>
      </c>
      <c r="L1430" s="6">
        <v>0.6</v>
      </c>
      <c r="M1430" s="10">
        <v>112586.74</v>
      </c>
      <c r="N1430" s="8">
        <v>116.3293321</v>
      </c>
      <c r="O1430" s="8">
        <f t="shared" si="114"/>
        <v>13097140.267516354</v>
      </c>
    </row>
    <row r="1431" spans="2:15" x14ac:dyDescent="0.3">
      <c r="B1431" s="30">
        <v>43434</v>
      </c>
      <c r="C1431" s="6" t="str">
        <f t="shared" si="110"/>
        <v>Friday</v>
      </c>
      <c r="D1431" s="6" t="str">
        <f t="shared" si="111"/>
        <v>November</v>
      </c>
      <c r="E1431" s="6" t="str">
        <f t="shared" si="112"/>
        <v>2018</v>
      </c>
      <c r="F1431" s="6">
        <f t="shared" si="113"/>
        <v>48</v>
      </c>
      <c r="G1431" s="6" t="str">
        <f>VLOOKUP(B:B, _holidays!A:C, 2, FALSE)</f>
        <v>Y</v>
      </c>
      <c r="H1431" s="6" t="str">
        <f>VLOOKUP(B:B, _holidays!A:C, 3, FALSE)</f>
        <v>N</v>
      </c>
      <c r="I1431" s="6">
        <v>14.7</v>
      </c>
      <c r="J1431" s="6">
        <v>20.8</v>
      </c>
      <c r="K1431" s="6">
        <v>28</v>
      </c>
      <c r="L1431" s="6">
        <v>0</v>
      </c>
      <c r="M1431" s="10">
        <v>110031.82</v>
      </c>
      <c r="N1431" s="8">
        <v>106.2941526</v>
      </c>
      <c r="O1431" s="8">
        <f t="shared" si="114"/>
        <v>11695739.065935733</v>
      </c>
    </row>
    <row r="1432" spans="2:15" x14ac:dyDescent="0.3">
      <c r="B1432" s="30">
        <v>43435</v>
      </c>
      <c r="C1432" s="6" t="str">
        <f t="shared" si="110"/>
        <v>Saturday</v>
      </c>
      <c r="D1432" s="6" t="str">
        <f t="shared" si="111"/>
        <v>December</v>
      </c>
      <c r="E1432" s="6" t="str">
        <f t="shared" si="112"/>
        <v>2018</v>
      </c>
      <c r="F1432" s="6">
        <f t="shared" si="113"/>
        <v>48</v>
      </c>
      <c r="G1432" s="6" t="str">
        <f>VLOOKUP(B:B, _holidays!A:C, 2, FALSE)</f>
        <v>Y</v>
      </c>
      <c r="H1432" s="6" t="str">
        <f>VLOOKUP(B:B, _holidays!A:C, 3, FALSE)</f>
        <v>N</v>
      </c>
      <c r="I1432" s="6">
        <v>10.3</v>
      </c>
      <c r="J1432" s="6">
        <v>31.7</v>
      </c>
      <c r="K1432" s="6">
        <v>30.8</v>
      </c>
      <c r="L1432" s="6">
        <v>0</v>
      </c>
      <c r="M1432" s="10">
        <v>100725.24</v>
      </c>
      <c r="N1432" s="8">
        <v>71.104740500000005</v>
      </c>
      <c r="O1432" s="8">
        <f t="shared" si="114"/>
        <v>7162042.0520002209</v>
      </c>
    </row>
    <row r="1433" spans="2:15" x14ac:dyDescent="0.3">
      <c r="B1433" s="30">
        <v>43436</v>
      </c>
      <c r="C1433" s="6" t="str">
        <f t="shared" si="110"/>
        <v>Sunday</v>
      </c>
      <c r="D1433" s="6" t="str">
        <f t="shared" si="111"/>
        <v>December</v>
      </c>
      <c r="E1433" s="6" t="str">
        <f t="shared" si="112"/>
        <v>2018</v>
      </c>
      <c r="F1433" s="6">
        <f t="shared" si="113"/>
        <v>49</v>
      </c>
      <c r="G1433" s="6" t="str">
        <f>VLOOKUP(B:B, _holidays!A:C, 2, FALSE)</f>
        <v>Y</v>
      </c>
      <c r="H1433" s="6" t="str">
        <f>VLOOKUP(B:B, _holidays!A:C, 3, FALSE)</f>
        <v>N</v>
      </c>
      <c r="I1433" s="6">
        <v>12.2</v>
      </c>
      <c r="J1433" s="6">
        <v>19.5</v>
      </c>
      <c r="K1433" s="6">
        <v>18.899999999999999</v>
      </c>
      <c r="L1433" s="6">
        <v>10.4</v>
      </c>
      <c r="M1433" s="10">
        <v>88903.065000000002</v>
      </c>
      <c r="N1433" s="8">
        <v>24.455382029999999</v>
      </c>
      <c r="O1433" s="8">
        <f t="shared" si="114"/>
        <v>2174158.4182129218</v>
      </c>
    </row>
    <row r="1434" spans="2:15" x14ac:dyDescent="0.3">
      <c r="B1434" s="30">
        <v>43437</v>
      </c>
      <c r="C1434" s="6" t="str">
        <f t="shared" si="110"/>
        <v>Monday</v>
      </c>
      <c r="D1434" s="6" t="str">
        <f t="shared" si="111"/>
        <v>December</v>
      </c>
      <c r="E1434" s="6" t="str">
        <f t="shared" si="112"/>
        <v>2018</v>
      </c>
      <c r="F1434" s="6">
        <f t="shared" si="113"/>
        <v>49</v>
      </c>
      <c r="G1434" s="6" t="str">
        <f>VLOOKUP(B:B, _holidays!A:C, 2, FALSE)</f>
        <v>Y</v>
      </c>
      <c r="H1434" s="6" t="str">
        <f>VLOOKUP(B:B, _holidays!A:C, 3, FALSE)</f>
        <v>N</v>
      </c>
      <c r="I1434" s="6">
        <v>13.3</v>
      </c>
      <c r="J1434" s="6">
        <v>23.6</v>
      </c>
      <c r="K1434" s="6">
        <v>13.4</v>
      </c>
      <c r="L1434" s="6">
        <v>0</v>
      </c>
      <c r="M1434" s="10">
        <v>107666.30499999999</v>
      </c>
      <c r="N1434" s="8">
        <v>71.126198709999997</v>
      </c>
      <c r="O1434" s="8">
        <f t="shared" si="114"/>
        <v>7657895.003801466</v>
      </c>
    </row>
    <row r="1435" spans="2:15" x14ac:dyDescent="0.3">
      <c r="B1435" s="30">
        <v>43438</v>
      </c>
      <c r="C1435" s="6" t="str">
        <f t="shared" si="110"/>
        <v>Tuesday</v>
      </c>
      <c r="D1435" s="6" t="str">
        <f t="shared" si="111"/>
        <v>December</v>
      </c>
      <c r="E1435" s="6" t="str">
        <f t="shared" si="112"/>
        <v>2018</v>
      </c>
      <c r="F1435" s="6">
        <f t="shared" si="113"/>
        <v>49</v>
      </c>
      <c r="G1435" s="6" t="str">
        <f>VLOOKUP(B:B, _holidays!A:C, 2, FALSE)</f>
        <v>Y</v>
      </c>
      <c r="H1435" s="6" t="str">
        <f>VLOOKUP(B:B, _holidays!A:C, 3, FALSE)</f>
        <v>N</v>
      </c>
      <c r="I1435" s="6">
        <v>13.4</v>
      </c>
      <c r="J1435" s="6">
        <v>20.5</v>
      </c>
      <c r="K1435" s="6">
        <v>28.2</v>
      </c>
      <c r="L1435" s="6">
        <v>0</v>
      </c>
      <c r="M1435" s="10">
        <v>111718.075</v>
      </c>
      <c r="N1435" s="8">
        <v>92.945548959999996</v>
      </c>
      <c r="O1435" s="8">
        <f t="shared" si="114"/>
        <v>10383697.809629451</v>
      </c>
    </row>
    <row r="1436" spans="2:15" x14ac:dyDescent="0.3">
      <c r="B1436" s="30">
        <v>43439</v>
      </c>
      <c r="C1436" s="6" t="str">
        <f t="shared" si="110"/>
        <v>Wednesday</v>
      </c>
      <c r="D1436" s="6" t="str">
        <f t="shared" si="111"/>
        <v>December</v>
      </c>
      <c r="E1436" s="6" t="str">
        <f t="shared" si="112"/>
        <v>2018</v>
      </c>
      <c r="F1436" s="6">
        <f t="shared" si="113"/>
        <v>49</v>
      </c>
      <c r="G1436" s="6" t="str">
        <f>VLOOKUP(B:B, _holidays!A:C, 2, FALSE)</f>
        <v>Y</v>
      </c>
      <c r="H1436" s="6" t="str">
        <f>VLOOKUP(B:B, _holidays!A:C, 3, FALSE)</f>
        <v>N</v>
      </c>
      <c r="I1436" s="6">
        <v>13.4</v>
      </c>
      <c r="J1436" s="6">
        <v>25.2</v>
      </c>
      <c r="K1436" s="6">
        <v>31.1</v>
      </c>
      <c r="L1436" s="6">
        <v>0</v>
      </c>
      <c r="M1436" s="10">
        <v>114225.12</v>
      </c>
      <c r="N1436" s="8">
        <v>86.814999110000002</v>
      </c>
      <c r="O1436" s="8">
        <f t="shared" si="114"/>
        <v>9916453.6911396421</v>
      </c>
    </row>
    <row r="1437" spans="2:15" x14ac:dyDescent="0.3">
      <c r="B1437" s="30">
        <v>43440</v>
      </c>
      <c r="C1437" s="6" t="str">
        <f t="shared" si="110"/>
        <v>Thursday</v>
      </c>
      <c r="D1437" s="6" t="str">
        <f t="shared" si="111"/>
        <v>December</v>
      </c>
      <c r="E1437" s="6" t="str">
        <f t="shared" si="112"/>
        <v>2018</v>
      </c>
      <c r="F1437" s="6">
        <f t="shared" si="113"/>
        <v>49</v>
      </c>
      <c r="G1437" s="6" t="str">
        <f>VLOOKUP(B:B, _holidays!A:C, 2, FALSE)</f>
        <v>Y</v>
      </c>
      <c r="H1437" s="6" t="str">
        <f>VLOOKUP(B:B, _holidays!A:C, 3, FALSE)</f>
        <v>N</v>
      </c>
      <c r="I1437" s="6">
        <v>14.5</v>
      </c>
      <c r="J1437" s="6">
        <v>35.5</v>
      </c>
      <c r="K1437" s="6">
        <v>31.3</v>
      </c>
      <c r="L1437" s="6">
        <v>0</v>
      </c>
      <c r="M1437" s="10">
        <v>135452.26</v>
      </c>
      <c r="N1437" s="8">
        <v>125.30810839999999</v>
      </c>
      <c r="O1437" s="8">
        <f t="shared" si="114"/>
        <v>16973266.479104985</v>
      </c>
    </row>
    <row r="1438" spans="2:15" x14ac:dyDescent="0.3">
      <c r="B1438" s="30">
        <v>43441</v>
      </c>
      <c r="C1438" s="6" t="str">
        <f t="shared" si="110"/>
        <v>Friday</v>
      </c>
      <c r="D1438" s="6" t="str">
        <f t="shared" si="111"/>
        <v>December</v>
      </c>
      <c r="E1438" s="6" t="str">
        <f t="shared" si="112"/>
        <v>2018</v>
      </c>
      <c r="F1438" s="6">
        <f t="shared" si="113"/>
        <v>49</v>
      </c>
      <c r="G1438" s="6" t="str">
        <f>VLOOKUP(B:B, _holidays!A:C, 2, FALSE)</f>
        <v>Y</v>
      </c>
      <c r="H1438" s="6" t="str">
        <f>VLOOKUP(B:B, _holidays!A:C, 3, FALSE)</f>
        <v>N</v>
      </c>
      <c r="I1438" s="6">
        <v>25.1</v>
      </c>
      <c r="J1438" s="6">
        <v>38</v>
      </c>
      <c r="K1438" s="6">
        <v>27.1</v>
      </c>
      <c r="L1438" s="6">
        <v>0</v>
      </c>
      <c r="M1438" s="10">
        <v>156648.405</v>
      </c>
      <c r="N1438" s="8">
        <v>177.86181680000001</v>
      </c>
      <c r="O1438" s="8">
        <f t="shared" si="114"/>
        <v>27861769.912122205</v>
      </c>
    </row>
    <row r="1439" spans="2:15" x14ac:dyDescent="0.3">
      <c r="B1439" s="30">
        <v>43442</v>
      </c>
      <c r="C1439" s="6" t="str">
        <f t="shared" si="110"/>
        <v>Saturday</v>
      </c>
      <c r="D1439" s="6" t="str">
        <f t="shared" si="111"/>
        <v>December</v>
      </c>
      <c r="E1439" s="6" t="str">
        <f t="shared" si="112"/>
        <v>2018</v>
      </c>
      <c r="F1439" s="6">
        <f t="shared" si="113"/>
        <v>49</v>
      </c>
      <c r="G1439" s="6" t="str">
        <f>VLOOKUP(B:B, _holidays!A:C, 2, FALSE)</f>
        <v>Y</v>
      </c>
      <c r="H1439" s="6" t="str">
        <f>VLOOKUP(B:B, _holidays!A:C, 3, FALSE)</f>
        <v>N</v>
      </c>
      <c r="I1439" s="6">
        <v>22.7</v>
      </c>
      <c r="J1439" s="6">
        <v>30.3</v>
      </c>
      <c r="K1439" s="6">
        <v>11</v>
      </c>
      <c r="L1439" s="6">
        <v>0</v>
      </c>
      <c r="M1439" s="10">
        <v>121237.47</v>
      </c>
      <c r="N1439" s="8">
        <v>113.36703300000001</v>
      </c>
      <c r="O1439" s="8">
        <f t="shared" si="114"/>
        <v>13744332.262326511</v>
      </c>
    </row>
    <row r="1440" spans="2:15" x14ac:dyDescent="0.3">
      <c r="B1440" s="30">
        <v>43443</v>
      </c>
      <c r="C1440" s="6" t="str">
        <f t="shared" si="110"/>
        <v>Sunday</v>
      </c>
      <c r="D1440" s="6" t="str">
        <f t="shared" si="111"/>
        <v>December</v>
      </c>
      <c r="E1440" s="6" t="str">
        <f t="shared" si="112"/>
        <v>2018</v>
      </c>
      <c r="F1440" s="6">
        <f t="shared" si="113"/>
        <v>50</v>
      </c>
      <c r="G1440" s="6" t="str">
        <f>VLOOKUP(B:B, _holidays!A:C, 2, FALSE)</f>
        <v>Y</v>
      </c>
      <c r="H1440" s="6" t="str">
        <f>VLOOKUP(B:B, _holidays!A:C, 3, FALSE)</f>
        <v>N</v>
      </c>
      <c r="I1440" s="6">
        <v>16</v>
      </c>
      <c r="J1440" s="6">
        <v>20.100000000000001</v>
      </c>
      <c r="K1440" s="6">
        <v>11.8</v>
      </c>
      <c r="L1440" s="6">
        <v>1.2</v>
      </c>
      <c r="M1440" s="10">
        <v>102161.11500000001</v>
      </c>
      <c r="N1440" s="8">
        <v>80.188787649999995</v>
      </c>
      <c r="O1440" s="8">
        <f t="shared" si="114"/>
        <v>8192175.9568222295</v>
      </c>
    </row>
    <row r="1441" spans="2:15" x14ac:dyDescent="0.3">
      <c r="B1441" s="30">
        <v>43444</v>
      </c>
      <c r="C1441" s="6" t="str">
        <f t="shared" si="110"/>
        <v>Monday</v>
      </c>
      <c r="D1441" s="6" t="str">
        <f t="shared" si="111"/>
        <v>December</v>
      </c>
      <c r="E1441" s="6" t="str">
        <f t="shared" si="112"/>
        <v>2018</v>
      </c>
      <c r="F1441" s="6">
        <f t="shared" si="113"/>
        <v>50</v>
      </c>
      <c r="G1441" s="6" t="str">
        <f>VLOOKUP(B:B, _holidays!A:C, 2, FALSE)</f>
        <v>Y</v>
      </c>
      <c r="H1441" s="6" t="str">
        <f>VLOOKUP(B:B, _holidays!A:C, 3, FALSE)</f>
        <v>N</v>
      </c>
      <c r="I1441" s="6">
        <v>15.8</v>
      </c>
      <c r="J1441" s="6">
        <v>20.6</v>
      </c>
      <c r="K1441" s="6">
        <v>28.5</v>
      </c>
      <c r="L1441" s="6">
        <v>0</v>
      </c>
      <c r="M1441" s="10">
        <v>110803.765</v>
      </c>
      <c r="N1441" s="8">
        <v>95.225723139999999</v>
      </c>
      <c r="O1441" s="8">
        <f t="shared" si="114"/>
        <v>10551368.648759622</v>
      </c>
    </row>
    <row r="1442" spans="2:15" x14ac:dyDescent="0.3">
      <c r="B1442" s="30">
        <v>43445</v>
      </c>
      <c r="C1442" s="6" t="str">
        <f t="shared" si="110"/>
        <v>Tuesday</v>
      </c>
      <c r="D1442" s="6" t="str">
        <f t="shared" si="111"/>
        <v>December</v>
      </c>
      <c r="E1442" s="6" t="str">
        <f t="shared" si="112"/>
        <v>2018</v>
      </c>
      <c r="F1442" s="6">
        <f t="shared" si="113"/>
        <v>50</v>
      </c>
      <c r="G1442" s="6" t="str">
        <f>VLOOKUP(B:B, _holidays!A:C, 2, FALSE)</f>
        <v>Y</v>
      </c>
      <c r="H1442" s="6" t="str">
        <f>VLOOKUP(B:B, _holidays!A:C, 3, FALSE)</f>
        <v>N</v>
      </c>
      <c r="I1442" s="6">
        <v>13</v>
      </c>
      <c r="J1442" s="6">
        <v>23.6</v>
      </c>
      <c r="K1442" s="6">
        <v>31.6</v>
      </c>
      <c r="L1442" s="6">
        <v>0</v>
      </c>
      <c r="M1442" s="10">
        <v>114413.785</v>
      </c>
      <c r="N1442" s="8">
        <v>118.6444142</v>
      </c>
      <c r="O1442" s="8">
        <f t="shared" si="114"/>
        <v>13574556.497729747</v>
      </c>
    </row>
    <row r="1443" spans="2:15" x14ac:dyDescent="0.3">
      <c r="B1443" s="30">
        <v>43446</v>
      </c>
      <c r="C1443" s="6" t="str">
        <f t="shared" si="110"/>
        <v>Wednesday</v>
      </c>
      <c r="D1443" s="6" t="str">
        <f t="shared" si="111"/>
        <v>December</v>
      </c>
      <c r="E1443" s="6" t="str">
        <f t="shared" si="112"/>
        <v>2018</v>
      </c>
      <c r="F1443" s="6">
        <f t="shared" si="113"/>
        <v>50</v>
      </c>
      <c r="G1443" s="6" t="str">
        <f>VLOOKUP(B:B, _holidays!A:C, 2, FALSE)</f>
        <v>Y</v>
      </c>
      <c r="H1443" s="6" t="str">
        <f>VLOOKUP(B:B, _holidays!A:C, 3, FALSE)</f>
        <v>N</v>
      </c>
      <c r="I1443" s="6">
        <v>16</v>
      </c>
      <c r="J1443" s="6">
        <v>33.6</v>
      </c>
      <c r="K1443" s="6">
        <v>29.4</v>
      </c>
      <c r="L1443" s="6">
        <v>0</v>
      </c>
      <c r="M1443" s="10">
        <v>129715.465</v>
      </c>
      <c r="N1443" s="8">
        <v>199.184327</v>
      </c>
      <c r="O1443" s="8">
        <f t="shared" si="114"/>
        <v>25837287.597517055</v>
      </c>
    </row>
    <row r="1444" spans="2:15" x14ac:dyDescent="0.3">
      <c r="B1444" s="30">
        <v>43447</v>
      </c>
      <c r="C1444" s="6" t="str">
        <f t="shared" si="110"/>
        <v>Thursday</v>
      </c>
      <c r="D1444" s="6" t="str">
        <f t="shared" si="111"/>
        <v>December</v>
      </c>
      <c r="E1444" s="6" t="str">
        <f t="shared" si="112"/>
        <v>2018</v>
      </c>
      <c r="F1444" s="6">
        <f t="shared" si="113"/>
        <v>50</v>
      </c>
      <c r="G1444" s="6" t="str">
        <f>VLOOKUP(B:B, _holidays!A:C, 2, FALSE)</f>
        <v>Y</v>
      </c>
      <c r="H1444" s="6" t="str">
        <f>VLOOKUP(B:B, _holidays!A:C, 3, FALSE)</f>
        <v>N</v>
      </c>
      <c r="I1444" s="6">
        <v>16.899999999999999</v>
      </c>
      <c r="J1444" s="6">
        <v>21.1</v>
      </c>
      <c r="K1444" s="6">
        <v>6</v>
      </c>
      <c r="L1444" s="6">
        <v>16.2</v>
      </c>
      <c r="M1444" s="10">
        <v>114986.33</v>
      </c>
      <c r="N1444" s="8">
        <v>101.8597212</v>
      </c>
      <c r="O1444" s="8">
        <f t="shared" si="114"/>
        <v>11712475.515611196</v>
      </c>
    </row>
    <row r="1445" spans="2:15" x14ac:dyDescent="0.3">
      <c r="B1445" s="30">
        <v>43448</v>
      </c>
      <c r="C1445" s="6" t="str">
        <f t="shared" si="110"/>
        <v>Friday</v>
      </c>
      <c r="D1445" s="6" t="str">
        <f t="shared" si="111"/>
        <v>December</v>
      </c>
      <c r="E1445" s="6" t="str">
        <f t="shared" si="112"/>
        <v>2018</v>
      </c>
      <c r="F1445" s="6">
        <f t="shared" si="113"/>
        <v>50</v>
      </c>
      <c r="G1445" s="6" t="str">
        <f>VLOOKUP(B:B, _holidays!A:C, 2, FALSE)</f>
        <v>Y</v>
      </c>
      <c r="H1445" s="6" t="str">
        <f>VLOOKUP(B:B, _holidays!A:C, 3, FALSE)</f>
        <v>N</v>
      </c>
      <c r="I1445" s="6">
        <v>16.399999999999999</v>
      </c>
      <c r="J1445" s="6">
        <v>22.7</v>
      </c>
      <c r="K1445" s="6">
        <v>13.7</v>
      </c>
      <c r="L1445" s="6">
        <v>16.600000000000001</v>
      </c>
      <c r="M1445" s="10">
        <v>110025.465</v>
      </c>
      <c r="N1445" s="8">
        <v>92.958029269999997</v>
      </c>
      <c r="O1445" s="8">
        <f t="shared" si="114"/>
        <v>10227750.395915359</v>
      </c>
    </row>
    <row r="1446" spans="2:15" x14ac:dyDescent="0.3">
      <c r="B1446" s="30">
        <v>43449</v>
      </c>
      <c r="C1446" s="6" t="str">
        <f t="shared" si="110"/>
        <v>Saturday</v>
      </c>
      <c r="D1446" s="6" t="str">
        <f t="shared" si="111"/>
        <v>December</v>
      </c>
      <c r="E1446" s="6" t="str">
        <f t="shared" si="112"/>
        <v>2018</v>
      </c>
      <c r="F1446" s="6">
        <f t="shared" si="113"/>
        <v>50</v>
      </c>
      <c r="G1446" s="6" t="str">
        <f>VLOOKUP(B:B, _holidays!A:C, 2, FALSE)</f>
        <v>Y</v>
      </c>
      <c r="H1446" s="6" t="str">
        <f>VLOOKUP(B:B, _holidays!A:C, 3, FALSE)</f>
        <v>N</v>
      </c>
      <c r="I1446" s="6">
        <v>17.2</v>
      </c>
      <c r="J1446" s="6">
        <v>24.8</v>
      </c>
      <c r="K1446" s="6">
        <v>17.5</v>
      </c>
      <c r="L1446" s="6">
        <v>41.2</v>
      </c>
      <c r="M1446" s="10">
        <v>102577.145</v>
      </c>
      <c r="N1446" s="8">
        <v>101.632949</v>
      </c>
      <c r="O1446" s="8">
        <f t="shared" si="114"/>
        <v>10425217.746350605</v>
      </c>
    </row>
    <row r="1447" spans="2:15" x14ac:dyDescent="0.3">
      <c r="B1447" s="30">
        <v>43450</v>
      </c>
      <c r="C1447" s="6" t="str">
        <f t="shared" si="110"/>
        <v>Sunday</v>
      </c>
      <c r="D1447" s="6" t="str">
        <f t="shared" si="111"/>
        <v>December</v>
      </c>
      <c r="E1447" s="6" t="str">
        <f t="shared" si="112"/>
        <v>2018</v>
      </c>
      <c r="F1447" s="6">
        <f t="shared" si="113"/>
        <v>51</v>
      </c>
      <c r="G1447" s="6" t="str">
        <f>VLOOKUP(B:B, _holidays!A:C, 2, FALSE)</f>
        <v>Y</v>
      </c>
      <c r="H1447" s="6" t="str">
        <f>VLOOKUP(B:B, _holidays!A:C, 3, FALSE)</f>
        <v>N</v>
      </c>
      <c r="I1447" s="6">
        <v>15.8</v>
      </c>
      <c r="J1447" s="6">
        <v>23.5</v>
      </c>
      <c r="K1447" s="6">
        <v>16.3</v>
      </c>
      <c r="L1447" s="6">
        <v>3.8</v>
      </c>
      <c r="M1447" s="10">
        <v>99110.774999999994</v>
      </c>
      <c r="N1447" s="8">
        <v>101.4492327</v>
      </c>
      <c r="O1447" s="8">
        <f t="shared" si="114"/>
        <v>10054712.076052342</v>
      </c>
    </row>
    <row r="1448" spans="2:15" x14ac:dyDescent="0.3">
      <c r="B1448" s="30">
        <v>43451</v>
      </c>
      <c r="C1448" s="6" t="str">
        <f t="shared" si="110"/>
        <v>Monday</v>
      </c>
      <c r="D1448" s="6" t="str">
        <f t="shared" si="111"/>
        <v>December</v>
      </c>
      <c r="E1448" s="6" t="str">
        <f t="shared" si="112"/>
        <v>2018</v>
      </c>
      <c r="F1448" s="6">
        <f t="shared" si="113"/>
        <v>51</v>
      </c>
      <c r="G1448" s="6" t="str">
        <f>VLOOKUP(B:B, _holidays!A:C, 2, FALSE)</f>
        <v>Y</v>
      </c>
      <c r="H1448" s="6" t="str">
        <f>VLOOKUP(B:B, _holidays!A:C, 3, FALSE)</f>
        <v>N</v>
      </c>
      <c r="I1448" s="6">
        <v>15.6</v>
      </c>
      <c r="J1448" s="6">
        <v>21.8</v>
      </c>
      <c r="K1448" s="6">
        <v>23.2</v>
      </c>
      <c r="L1448" s="6">
        <v>2</v>
      </c>
      <c r="M1448" s="10">
        <v>112804.4</v>
      </c>
      <c r="N1448" s="8">
        <v>101.40388849999999</v>
      </c>
      <c r="O1448" s="8">
        <f t="shared" si="114"/>
        <v>11438804.799909398</v>
      </c>
    </row>
    <row r="1449" spans="2:15" x14ac:dyDescent="0.3">
      <c r="B1449" s="30">
        <v>43452</v>
      </c>
      <c r="C1449" s="6" t="str">
        <f t="shared" si="110"/>
        <v>Tuesday</v>
      </c>
      <c r="D1449" s="6" t="str">
        <f t="shared" si="111"/>
        <v>December</v>
      </c>
      <c r="E1449" s="6" t="str">
        <f t="shared" si="112"/>
        <v>2018</v>
      </c>
      <c r="F1449" s="6">
        <f t="shared" si="113"/>
        <v>51</v>
      </c>
      <c r="G1449" s="6" t="str">
        <f>VLOOKUP(B:B, _holidays!A:C, 2, FALSE)</f>
        <v>Y</v>
      </c>
      <c r="H1449" s="6" t="str">
        <f>VLOOKUP(B:B, _holidays!A:C, 3, FALSE)</f>
        <v>N</v>
      </c>
      <c r="I1449" s="6">
        <v>16.7</v>
      </c>
      <c r="J1449" s="6">
        <v>20.8</v>
      </c>
      <c r="K1449" s="6">
        <v>21.1</v>
      </c>
      <c r="L1449" s="6">
        <v>0</v>
      </c>
      <c r="M1449" s="10">
        <v>113485.105</v>
      </c>
      <c r="N1449" s="8">
        <v>104.7225562</v>
      </c>
      <c r="O1449" s="8">
        <f t="shared" si="114"/>
        <v>11884450.286225401</v>
      </c>
    </row>
    <row r="1450" spans="2:15" x14ac:dyDescent="0.3">
      <c r="B1450" s="30">
        <v>43453</v>
      </c>
      <c r="C1450" s="6" t="str">
        <f t="shared" si="110"/>
        <v>Wednesday</v>
      </c>
      <c r="D1450" s="6" t="str">
        <f t="shared" si="111"/>
        <v>December</v>
      </c>
      <c r="E1450" s="6" t="str">
        <f t="shared" si="112"/>
        <v>2018</v>
      </c>
      <c r="F1450" s="6">
        <f t="shared" si="113"/>
        <v>51</v>
      </c>
      <c r="G1450" s="6" t="str">
        <f>VLOOKUP(B:B, _holidays!A:C, 2, FALSE)</f>
        <v>Y</v>
      </c>
      <c r="H1450" s="6" t="str">
        <f>VLOOKUP(B:B, _holidays!A:C, 3, FALSE)</f>
        <v>N</v>
      </c>
      <c r="I1450" s="6">
        <v>16.8</v>
      </c>
      <c r="J1450" s="6">
        <v>26.9</v>
      </c>
      <c r="K1450" s="6">
        <v>16.600000000000001</v>
      </c>
      <c r="L1450" s="6">
        <v>0</v>
      </c>
      <c r="M1450" s="10">
        <v>119907.245</v>
      </c>
      <c r="N1450" s="8">
        <v>117.70772239999999</v>
      </c>
      <c r="O1450" s="8">
        <f t="shared" si="114"/>
        <v>14114008.708208786</v>
      </c>
    </row>
    <row r="1451" spans="2:15" x14ac:dyDescent="0.3">
      <c r="B1451" s="30">
        <v>43454</v>
      </c>
      <c r="C1451" s="6" t="str">
        <f t="shared" si="110"/>
        <v>Thursday</v>
      </c>
      <c r="D1451" s="6" t="str">
        <f t="shared" si="111"/>
        <v>December</v>
      </c>
      <c r="E1451" s="6" t="str">
        <f t="shared" si="112"/>
        <v>2018</v>
      </c>
      <c r="F1451" s="6">
        <f t="shared" si="113"/>
        <v>51</v>
      </c>
      <c r="G1451" s="6" t="str">
        <f>VLOOKUP(B:B, _holidays!A:C, 2, FALSE)</f>
        <v>Y</v>
      </c>
      <c r="H1451" s="6" t="str">
        <f>VLOOKUP(B:B, _holidays!A:C, 3, FALSE)</f>
        <v>N</v>
      </c>
      <c r="I1451" s="6">
        <v>16.899999999999999</v>
      </c>
      <c r="J1451" s="6">
        <v>21.2</v>
      </c>
      <c r="K1451" s="6">
        <v>14.8</v>
      </c>
      <c r="L1451" s="6">
        <v>0</v>
      </c>
      <c r="M1451" s="10">
        <v>111880.52499999999</v>
      </c>
      <c r="N1451" s="8">
        <v>75.555462689999999</v>
      </c>
      <c r="O1451" s="8">
        <f t="shared" si="114"/>
        <v>8453184.8323751111</v>
      </c>
    </row>
    <row r="1452" spans="2:15" x14ac:dyDescent="0.3">
      <c r="B1452" s="30">
        <v>43455</v>
      </c>
      <c r="C1452" s="6" t="str">
        <f t="shared" si="110"/>
        <v>Friday</v>
      </c>
      <c r="D1452" s="6" t="str">
        <f t="shared" si="111"/>
        <v>December</v>
      </c>
      <c r="E1452" s="6" t="str">
        <f t="shared" si="112"/>
        <v>2018</v>
      </c>
      <c r="F1452" s="6">
        <f t="shared" si="113"/>
        <v>51</v>
      </c>
      <c r="G1452" s="6" t="str">
        <f>VLOOKUP(B:B, _holidays!A:C, 2, FALSE)</f>
        <v>N</v>
      </c>
      <c r="H1452" s="6" t="str">
        <f>VLOOKUP(B:B, _holidays!A:C, 3, FALSE)</f>
        <v>N</v>
      </c>
      <c r="I1452" s="6">
        <v>15.4</v>
      </c>
      <c r="J1452" s="6">
        <v>20.9</v>
      </c>
      <c r="K1452" s="6">
        <v>9.6</v>
      </c>
      <c r="L1452" s="6">
        <v>1</v>
      </c>
      <c r="M1452" s="10">
        <v>102075.925</v>
      </c>
      <c r="N1452" s="8">
        <v>65.932437969999995</v>
      </c>
      <c r="O1452" s="8">
        <f t="shared" si="114"/>
        <v>6730114.5932928715</v>
      </c>
    </row>
    <row r="1453" spans="2:15" x14ac:dyDescent="0.3">
      <c r="B1453" s="30">
        <v>43456</v>
      </c>
      <c r="C1453" s="6" t="str">
        <f t="shared" si="110"/>
        <v>Saturday</v>
      </c>
      <c r="D1453" s="6" t="str">
        <f t="shared" si="111"/>
        <v>December</v>
      </c>
      <c r="E1453" s="6" t="str">
        <f t="shared" si="112"/>
        <v>2018</v>
      </c>
      <c r="F1453" s="6">
        <f t="shared" si="113"/>
        <v>51</v>
      </c>
      <c r="G1453" s="6" t="str">
        <f>VLOOKUP(B:B, _holidays!A:C, 2, FALSE)</f>
        <v>N</v>
      </c>
      <c r="H1453" s="6" t="str">
        <f>VLOOKUP(B:B, _holidays!A:C, 3, FALSE)</f>
        <v>N</v>
      </c>
      <c r="I1453" s="6">
        <v>14.1</v>
      </c>
      <c r="J1453" s="6">
        <v>19.100000000000001</v>
      </c>
      <c r="K1453" s="6">
        <v>27.8</v>
      </c>
      <c r="L1453" s="6">
        <v>9.8000000000000007</v>
      </c>
      <c r="M1453" s="10">
        <v>92725.74</v>
      </c>
      <c r="N1453" s="8">
        <v>69.250457960000006</v>
      </c>
      <c r="O1453" s="8">
        <f t="shared" si="114"/>
        <v>6421299.9596798914</v>
      </c>
    </row>
    <row r="1454" spans="2:15" x14ac:dyDescent="0.3">
      <c r="B1454" s="30">
        <v>43457</v>
      </c>
      <c r="C1454" s="6" t="str">
        <f t="shared" si="110"/>
        <v>Sunday</v>
      </c>
      <c r="D1454" s="6" t="str">
        <f t="shared" si="111"/>
        <v>December</v>
      </c>
      <c r="E1454" s="6" t="str">
        <f t="shared" si="112"/>
        <v>2018</v>
      </c>
      <c r="F1454" s="6">
        <f t="shared" si="113"/>
        <v>52</v>
      </c>
      <c r="G1454" s="6" t="str">
        <f>VLOOKUP(B:B, _holidays!A:C, 2, FALSE)</f>
        <v>N</v>
      </c>
      <c r="H1454" s="6" t="str">
        <f>VLOOKUP(B:B, _holidays!A:C, 3, FALSE)</f>
        <v>N</v>
      </c>
      <c r="I1454" s="6">
        <v>11.5</v>
      </c>
      <c r="J1454" s="6">
        <v>26.9</v>
      </c>
      <c r="K1454" s="6">
        <v>32.299999999999997</v>
      </c>
      <c r="L1454" s="6">
        <v>0</v>
      </c>
      <c r="M1454" s="10">
        <v>94938.395000000004</v>
      </c>
      <c r="N1454" s="8">
        <v>65.612248190000003</v>
      </c>
      <c r="O1454" s="8">
        <f t="shared" si="114"/>
        <v>6229121.5355002554</v>
      </c>
    </row>
    <row r="1455" spans="2:15" x14ac:dyDescent="0.3">
      <c r="B1455" s="30">
        <v>43458</v>
      </c>
      <c r="C1455" s="6" t="str">
        <f t="shared" si="110"/>
        <v>Monday</v>
      </c>
      <c r="D1455" s="6" t="str">
        <f t="shared" si="111"/>
        <v>December</v>
      </c>
      <c r="E1455" s="6" t="str">
        <f t="shared" si="112"/>
        <v>2018</v>
      </c>
      <c r="F1455" s="6">
        <f t="shared" si="113"/>
        <v>52</v>
      </c>
      <c r="G1455" s="6" t="str">
        <f>VLOOKUP(B:B, _holidays!A:C, 2, FALSE)</f>
        <v>N</v>
      </c>
      <c r="H1455" s="6" t="str">
        <f>VLOOKUP(B:B, _holidays!A:C, 3, FALSE)</f>
        <v>N</v>
      </c>
      <c r="I1455" s="6">
        <v>14.3</v>
      </c>
      <c r="J1455" s="6">
        <v>34.200000000000003</v>
      </c>
      <c r="K1455" s="6">
        <v>32.299999999999997</v>
      </c>
      <c r="L1455" s="6">
        <v>0</v>
      </c>
      <c r="M1455" s="10">
        <v>112358.815</v>
      </c>
      <c r="N1455" s="8">
        <v>96.817179359999997</v>
      </c>
      <c r="O1455" s="8">
        <f t="shared" si="114"/>
        <v>10878263.544532059</v>
      </c>
    </row>
    <row r="1456" spans="2:15" x14ac:dyDescent="0.3">
      <c r="B1456" s="30">
        <v>43459</v>
      </c>
      <c r="C1456" s="6" t="str">
        <f t="shared" si="110"/>
        <v>Tuesday</v>
      </c>
      <c r="D1456" s="6" t="str">
        <f t="shared" si="111"/>
        <v>December</v>
      </c>
      <c r="E1456" s="6" t="str">
        <f t="shared" si="112"/>
        <v>2018</v>
      </c>
      <c r="F1456" s="6">
        <f t="shared" si="113"/>
        <v>52</v>
      </c>
      <c r="G1456" s="6" t="str">
        <f>VLOOKUP(B:B, _holidays!A:C, 2, FALSE)</f>
        <v>N</v>
      </c>
      <c r="H1456" s="6" t="str">
        <f>VLOOKUP(B:B, _holidays!A:C, 3, FALSE)</f>
        <v>Y</v>
      </c>
      <c r="I1456" s="6">
        <v>15.8</v>
      </c>
      <c r="J1456" s="6">
        <v>23.9</v>
      </c>
      <c r="K1456" s="6">
        <v>32.200000000000003</v>
      </c>
      <c r="L1456" s="6">
        <v>0</v>
      </c>
      <c r="M1456" s="10">
        <v>98191.654999999999</v>
      </c>
      <c r="N1456" s="8">
        <v>55.238545299999998</v>
      </c>
      <c r="O1456" s="8">
        <f t="shared" si="114"/>
        <v>5423964.1827994715</v>
      </c>
    </row>
    <row r="1457" spans="2:15" x14ac:dyDescent="0.3">
      <c r="B1457" s="30">
        <v>43460</v>
      </c>
      <c r="C1457" s="6" t="str">
        <f t="shared" si="110"/>
        <v>Wednesday</v>
      </c>
      <c r="D1457" s="6" t="str">
        <f t="shared" si="111"/>
        <v>December</v>
      </c>
      <c r="E1457" s="6" t="str">
        <f t="shared" si="112"/>
        <v>2018</v>
      </c>
      <c r="F1457" s="6">
        <f t="shared" si="113"/>
        <v>52</v>
      </c>
      <c r="G1457" s="6" t="str">
        <f>VLOOKUP(B:B, _holidays!A:C, 2, FALSE)</f>
        <v>N</v>
      </c>
      <c r="H1457" s="6" t="str">
        <f>VLOOKUP(B:B, _holidays!A:C, 3, FALSE)</f>
        <v>Y</v>
      </c>
      <c r="I1457" s="6">
        <v>13.3</v>
      </c>
      <c r="J1457" s="6">
        <v>23.8</v>
      </c>
      <c r="K1457" s="6">
        <v>32.299999999999997</v>
      </c>
      <c r="L1457" s="6">
        <v>0</v>
      </c>
      <c r="M1457" s="10">
        <v>100017.19500000001</v>
      </c>
      <c r="N1457" s="8">
        <v>77.578354779999998</v>
      </c>
      <c r="O1457" s="8">
        <f t="shared" si="114"/>
        <v>7759169.4378104424</v>
      </c>
    </row>
    <row r="1458" spans="2:15" x14ac:dyDescent="0.3">
      <c r="B1458" s="30">
        <v>43461</v>
      </c>
      <c r="C1458" s="6" t="str">
        <f t="shared" si="110"/>
        <v>Thursday</v>
      </c>
      <c r="D1458" s="6" t="str">
        <f t="shared" si="111"/>
        <v>December</v>
      </c>
      <c r="E1458" s="6" t="str">
        <f t="shared" si="112"/>
        <v>2018</v>
      </c>
      <c r="F1458" s="6">
        <f t="shared" si="113"/>
        <v>52</v>
      </c>
      <c r="G1458" s="6" t="str">
        <f>VLOOKUP(B:B, _holidays!A:C, 2, FALSE)</f>
        <v>N</v>
      </c>
      <c r="H1458" s="6" t="str">
        <f>VLOOKUP(B:B, _holidays!A:C, 3, FALSE)</f>
        <v>N</v>
      </c>
      <c r="I1458" s="6">
        <v>16.2</v>
      </c>
      <c r="J1458" s="6">
        <v>37.4</v>
      </c>
      <c r="K1458" s="6">
        <v>29.3</v>
      </c>
      <c r="L1458" s="6">
        <v>0</v>
      </c>
      <c r="M1458" s="10">
        <v>129749.14</v>
      </c>
      <c r="N1458" s="8">
        <v>102.3108963</v>
      </c>
      <c r="O1458" s="8">
        <f t="shared" si="114"/>
        <v>13274750.807554182</v>
      </c>
    </row>
    <row r="1459" spans="2:15" x14ac:dyDescent="0.3">
      <c r="B1459" s="30">
        <v>43462</v>
      </c>
      <c r="C1459" s="6" t="str">
        <f t="shared" si="110"/>
        <v>Friday</v>
      </c>
      <c r="D1459" s="6" t="str">
        <f t="shared" si="111"/>
        <v>December</v>
      </c>
      <c r="E1459" s="6" t="str">
        <f t="shared" si="112"/>
        <v>2018</v>
      </c>
      <c r="F1459" s="6">
        <f t="shared" si="113"/>
        <v>52</v>
      </c>
      <c r="G1459" s="6" t="str">
        <f>VLOOKUP(B:B, _holidays!A:C, 2, FALSE)</f>
        <v>N</v>
      </c>
      <c r="H1459" s="6" t="str">
        <f>VLOOKUP(B:B, _holidays!A:C, 3, FALSE)</f>
        <v>N</v>
      </c>
      <c r="I1459" s="6">
        <v>21.9</v>
      </c>
      <c r="J1459" s="6">
        <v>36.4</v>
      </c>
      <c r="K1459" s="6">
        <v>19.100000000000001</v>
      </c>
      <c r="L1459" s="6">
        <v>0</v>
      </c>
      <c r="M1459" s="10">
        <v>133831.375</v>
      </c>
      <c r="N1459" s="8">
        <v>121.46071910000001</v>
      </c>
      <c r="O1459" s="8">
        <f t="shared" si="114"/>
        <v>16255255.045641763</v>
      </c>
    </row>
    <row r="1460" spans="2:15" x14ac:dyDescent="0.3">
      <c r="B1460" s="30">
        <v>43463</v>
      </c>
      <c r="C1460" s="6" t="str">
        <f t="shared" si="110"/>
        <v>Saturday</v>
      </c>
      <c r="D1460" s="6" t="str">
        <f t="shared" si="111"/>
        <v>December</v>
      </c>
      <c r="E1460" s="6" t="str">
        <f t="shared" si="112"/>
        <v>2018</v>
      </c>
      <c r="F1460" s="6">
        <f t="shared" si="113"/>
        <v>52</v>
      </c>
      <c r="G1460" s="6" t="str">
        <f>VLOOKUP(B:B, _holidays!A:C, 2, FALSE)</f>
        <v>N</v>
      </c>
      <c r="H1460" s="6" t="str">
        <f>VLOOKUP(B:B, _holidays!A:C, 3, FALSE)</f>
        <v>N</v>
      </c>
      <c r="I1460" s="6">
        <v>21</v>
      </c>
      <c r="J1460" s="6">
        <v>23.9</v>
      </c>
      <c r="K1460" s="6">
        <v>5.7</v>
      </c>
      <c r="L1460" s="6">
        <v>1.2</v>
      </c>
      <c r="M1460" s="10">
        <v>108290.11</v>
      </c>
      <c r="N1460" s="8">
        <v>91.7235266</v>
      </c>
      <c r="O1460" s="8">
        <f t="shared" si="114"/>
        <v>9932750.785101926</v>
      </c>
    </row>
    <row r="1461" spans="2:15" x14ac:dyDescent="0.3">
      <c r="B1461" s="30">
        <v>43464</v>
      </c>
      <c r="C1461" s="6" t="str">
        <f t="shared" si="110"/>
        <v>Sunday</v>
      </c>
      <c r="D1461" s="6" t="str">
        <f t="shared" si="111"/>
        <v>December</v>
      </c>
      <c r="E1461" s="6" t="str">
        <f t="shared" si="112"/>
        <v>2018</v>
      </c>
      <c r="F1461" s="6">
        <f t="shared" si="113"/>
        <v>53</v>
      </c>
      <c r="G1461" s="6" t="str">
        <f>VLOOKUP(B:B, _holidays!A:C, 2, FALSE)</f>
        <v>N</v>
      </c>
      <c r="H1461" s="6" t="str">
        <f>VLOOKUP(B:B, _holidays!A:C, 3, FALSE)</f>
        <v>N</v>
      </c>
      <c r="I1461" s="6">
        <v>18.2</v>
      </c>
      <c r="J1461" s="6">
        <v>22.7</v>
      </c>
      <c r="K1461" s="6">
        <v>9.9</v>
      </c>
      <c r="L1461" s="6">
        <v>0.6</v>
      </c>
      <c r="M1461" s="10">
        <v>99613.865000000005</v>
      </c>
      <c r="N1461" s="8">
        <v>84.166495269999999</v>
      </c>
      <c r="O1461" s="8">
        <f t="shared" si="114"/>
        <v>8384149.897348919</v>
      </c>
    </row>
    <row r="1462" spans="2:15" x14ac:dyDescent="0.3">
      <c r="B1462" s="30">
        <v>43465</v>
      </c>
      <c r="C1462" s="6" t="str">
        <f t="shared" si="110"/>
        <v>Monday</v>
      </c>
      <c r="D1462" s="6" t="str">
        <f t="shared" si="111"/>
        <v>December</v>
      </c>
      <c r="E1462" s="6" t="str">
        <f t="shared" si="112"/>
        <v>2018</v>
      </c>
      <c r="F1462" s="6">
        <f t="shared" si="113"/>
        <v>53</v>
      </c>
      <c r="G1462" s="6" t="str">
        <f>VLOOKUP(B:B, _holidays!A:C, 2, FALSE)</f>
        <v>N</v>
      </c>
      <c r="H1462" s="6" t="str">
        <f>VLOOKUP(B:B, _holidays!A:C, 3, FALSE)</f>
        <v>N</v>
      </c>
      <c r="I1462" s="6">
        <v>17.3</v>
      </c>
      <c r="J1462" s="6">
        <v>23.5</v>
      </c>
      <c r="K1462" s="6">
        <v>31.3</v>
      </c>
      <c r="L1462" s="6">
        <v>0.8</v>
      </c>
      <c r="M1462" s="10">
        <v>103381.91499999999</v>
      </c>
      <c r="N1462" s="8">
        <v>84.897997059999994</v>
      </c>
      <c r="O1462" s="8">
        <f t="shared" si="114"/>
        <v>8776917.5157271679</v>
      </c>
    </row>
    <row r="1463" spans="2:15" x14ac:dyDescent="0.3">
      <c r="B1463" s="30">
        <v>43466</v>
      </c>
      <c r="C1463" s="6" t="str">
        <f t="shared" si="110"/>
        <v>Tuesday</v>
      </c>
      <c r="D1463" s="6" t="str">
        <f t="shared" si="111"/>
        <v>January</v>
      </c>
      <c r="E1463" s="6" t="str">
        <f t="shared" si="112"/>
        <v>2019</v>
      </c>
      <c r="F1463" s="6">
        <f t="shared" si="113"/>
        <v>1</v>
      </c>
      <c r="G1463" s="6" t="str">
        <f>VLOOKUP(B:B, _holidays!A:C, 2, FALSE)</f>
        <v>N</v>
      </c>
      <c r="H1463" s="6" t="str">
        <f>VLOOKUP(B:B, _holidays!A:C, 3, FALSE)</f>
        <v>Y</v>
      </c>
      <c r="I1463" s="6">
        <v>15.5</v>
      </c>
      <c r="J1463" s="6">
        <v>26.2</v>
      </c>
      <c r="K1463" s="6">
        <v>31.7</v>
      </c>
      <c r="L1463" s="6">
        <v>0</v>
      </c>
      <c r="M1463" s="10">
        <v>98933.06</v>
      </c>
      <c r="N1463" s="8">
        <v>78.560978969999994</v>
      </c>
      <c r="O1463" s="8">
        <f t="shared" si="114"/>
        <v>7772278.0460977471</v>
      </c>
    </row>
    <row r="1464" spans="2:15" x14ac:dyDescent="0.3">
      <c r="B1464" s="30">
        <v>43467</v>
      </c>
      <c r="C1464" s="6" t="str">
        <f t="shared" si="110"/>
        <v>Wednesday</v>
      </c>
      <c r="D1464" s="6" t="str">
        <f t="shared" si="111"/>
        <v>January</v>
      </c>
      <c r="E1464" s="6" t="str">
        <f t="shared" si="112"/>
        <v>2019</v>
      </c>
      <c r="F1464" s="6">
        <f t="shared" si="113"/>
        <v>1</v>
      </c>
      <c r="G1464" s="6" t="str">
        <f>VLOOKUP(B:B, _holidays!A:C, 2, FALSE)</f>
        <v>N</v>
      </c>
      <c r="H1464" s="6" t="str">
        <f>VLOOKUP(B:B, _holidays!A:C, 3, FALSE)</f>
        <v>N</v>
      </c>
      <c r="I1464" s="6">
        <v>18.399999999999999</v>
      </c>
      <c r="J1464" s="6">
        <v>22.2</v>
      </c>
      <c r="K1464" s="6">
        <v>26.3</v>
      </c>
      <c r="L1464" s="6">
        <v>0</v>
      </c>
      <c r="M1464" s="10">
        <v>106470.675</v>
      </c>
      <c r="N1464" s="8">
        <v>92.202011200000001</v>
      </c>
      <c r="O1464" s="8">
        <f t="shared" si="114"/>
        <v>9816810.3688215595</v>
      </c>
    </row>
    <row r="1465" spans="2:15" x14ac:dyDescent="0.3">
      <c r="B1465" s="30">
        <v>43468</v>
      </c>
      <c r="C1465" s="6" t="str">
        <f t="shared" si="110"/>
        <v>Thursday</v>
      </c>
      <c r="D1465" s="6" t="str">
        <f t="shared" si="111"/>
        <v>January</v>
      </c>
      <c r="E1465" s="6" t="str">
        <f t="shared" si="112"/>
        <v>2019</v>
      </c>
      <c r="F1465" s="6">
        <f t="shared" si="113"/>
        <v>1</v>
      </c>
      <c r="G1465" s="6" t="str">
        <f>VLOOKUP(B:B, _holidays!A:C, 2, FALSE)</f>
        <v>N</v>
      </c>
      <c r="H1465" s="6" t="str">
        <f>VLOOKUP(B:B, _holidays!A:C, 3, FALSE)</f>
        <v>N</v>
      </c>
      <c r="I1465" s="6">
        <v>15.9</v>
      </c>
      <c r="J1465" s="6">
        <v>29.5</v>
      </c>
      <c r="K1465" s="6">
        <v>27.6</v>
      </c>
      <c r="L1465" s="6">
        <v>0</v>
      </c>
      <c r="M1465" s="10">
        <v>118789.605</v>
      </c>
      <c r="N1465" s="8">
        <v>127.38030259999999</v>
      </c>
      <c r="O1465" s="8">
        <f t="shared" si="114"/>
        <v>15131455.830634471</v>
      </c>
    </row>
    <row r="1466" spans="2:15" x14ac:dyDescent="0.3">
      <c r="B1466" s="30">
        <v>43469</v>
      </c>
      <c r="C1466" s="6" t="str">
        <f t="shared" si="110"/>
        <v>Friday</v>
      </c>
      <c r="D1466" s="6" t="str">
        <f t="shared" si="111"/>
        <v>January</v>
      </c>
      <c r="E1466" s="6" t="str">
        <f t="shared" si="112"/>
        <v>2019</v>
      </c>
      <c r="F1466" s="6">
        <f t="shared" si="113"/>
        <v>1</v>
      </c>
      <c r="G1466" s="6" t="str">
        <f>VLOOKUP(B:B, _holidays!A:C, 2, FALSE)</f>
        <v>N</v>
      </c>
      <c r="H1466" s="6" t="str">
        <f>VLOOKUP(B:B, _holidays!A:C, 3, FALSE)</f>
        <v>N</v>
      </c>
      <c r="I1466" s="6">
        <v>18</v>
      </c>
      <c r="J1466" s="6">
        <v>42.6</v>
      </c>
      <c r="K1466" s="6">
        <v>27.4</v>
      </c>
      <c r="L1466" s="6">
        <v>0</v>
      </c>
      <c r="M1466" s="10">
        <v>133288.46</v>
      </c>
      <c r="N1466" s="8">
        <v>121.0209967</v>
      </c>
      <c r="O1466" s="8">
        <f t="shared" si="114"/>
        <v>16130702.277808081</v>
      </c>
    </row>
    <row r="1467" spans="2:15" x14ac:dyDescent="0.3">
      <c r="B1467" s="30">
        <v>43470</v>
      </c>
      <c r="C1467" s="6" t="str">
        <f t="shared" si="110"/>
        <v>Saturday</v>
      </c>
      <c r="D1467" s="6" t="str">
        <f t="shared" si="111"/>
        <v>January</v>
      </c>
      <c r="E1467" s="6" t="str">
        <f t="shared" si="112"/>
        <v>2019</v>
      </c>
      <c r="F1467" s="6">
        <f t="shared" si="113"/>
        <v>1</v>
      </c>
      <c r="G1467" s="6" t="str">
        <f>VLOOKUP(B:B, _holidays!A:C, 2, FALSE)</f>
        <v>N</v>
      </c>
      <c r="H1467" s="6" t="str">
        <f>VLOOKUP(B:B, _holidays!A:C, 3, FALSE)</f>
        <v>N</v>
      </c>
      <c r="I1467" s="6">
        <v>17.399999999999999</v>
      </c>
      <c r="J1467" s="6">
        <v>21.2</v>
      </c>
      <c r="K1467" s="6">
        <v>12.9</v>
      </c>
      <c r="L1467" s="6">
        <v>0.4</v>
      </c>
      <c r="M1467" s="10">
        <v>97262.79</v>
      </c>
      <c r="N1467" s="8">
        <v>83.493520489999995</v>
      </c>
      <c r="O1467" s="8">
        <f t="shared" si="114"/>
        <v>8120812.7497795662</v>
      </c>
    </row>
    <row r="1468" spans="2:15" x14ac:dyDescent="0.3">
      <c r="B1468" s="30">
        <v>43471</v>
      </c>
      <c r="C1468" s="6" t="str">
        <f t="shared" si="110"/>
        <v>Sunday</v>
      </c>
      <c r="D1468" s="6" t="str">
        <f t="shared" si="111"/>
        <v>January</v>
      </c>
      <c r="E1468" s="6" t="str">
        <f t="shared" si="112"/>
        <v>2019</v>
      </c>
      <c r="F1468" s="6">
        <f t="shared" si="113"/>
        <v>2</v>
      </c>
      <c r="G1468" s="6" t="str">
        <f>VLOOKUP(B:B, _holidays!A:C, 2, FALSE)</f>
        <v>N</v>
      </c>
      <c r="H1468" s="6" t="str">
        <f>VLOOKUP(B:B, _holidays!A:C, 3, FALSE)</f>
        <v>N</v>
      </c>
      <c r="I1468" s="6">
        <v>14.6</v>
      </c>
      <c r="J1468" s="6">
        <v>22.1</v>
      </c>
      <c r="K1468" s="6">
        <v>30.9</v>
      </c>
      <c r="L1468" s="6">
        <v>1.4</v>
      </c>
      <c r="M1468" s="10">
        <v>93606.214999999997</v>
      </c>
      <c r="N1468" s="8">
        <v>65.766406979999999</v>
      </c>
      <c r="O1468" s="8">
        <f t="shared" si="114"/>
        <v>6156144.4315473801</v>
      </c>
    </row>
    <row r="1469" spans="2:15" x14ac:dyDescent="0.3">
      <c r="B1469" s="30">
        <v>43472</v>
      </c>
      <c r="C1469" s="6" t="str">
        <f t="shared" si="110"/>
        <v>Monday</v>
      </c>
      <c r="D1469" s="6" t="str">
        <f t="shared" si="111"/>
        <v>January</v>
      </c>
      <c r="E1469" s="6" t="str">
        <f t="shared" si="112"/>
        <v>2019</v>
      </c>
      <c r="F1469" s="6">
        <f t="shared" si="113"/>
        <v>2</v>
      </c>
      <c r="G1469" s="6" t="str">
        <f>VLOOKUP(B:B, _holidays!A:C, 2, FALSE)</f>
        <v>N</v>
      </c>
      <c r="H1469" s="6" t="str">
        <f>VLOOKUP(B:B, _holidays!A:C, 3, FALSE)</f>
        <v>N</v>
      </c>
      <c r="I1469" s="6">
        <v>17.100000000000001</v>
      </c>
      <c r="J1469" s="6">
        <v>23.1</v>
      </c>
      <c r="K1469" s="6">
        <v>30.2</v>
      </c>
      <c r="L1469" s="6">
        <v>0</v>
      </c>
      <c r="M1469" s="10">
        <v>109874.9</v>
      </c>
      <c r="N1469" s="8">
        <v>85.07795745</v>
      </c>
      <c r="O1469" s="8">
        <f t="shared" si="114"/>
        <v>9347932.0670230053</v>
      </c>
    </row>
    <row r="1470" spans="2:15" x14ac:dyDescent="0.3">
      <c r="B1470" s="30">
        <v>43473</v>
      </c>
      <c r="C1470" s="6" t="str">
        <f t="shared" si="110"/>
        <v>Tuesday</v>
      </c>
      <c r="D1470" s="6" t="str">
        <f t="shared" si="111"/>
        <v>January</v>
      </c>
      <c r="E1470" s="6" t="str">
        <f t="shared" si="112"/>
        <v>2019</v>
      </c>
      <c r="F1470" s="6">
        <f t="shared" si="113"/>
        <v>2</v>
      </c>
      <c r="G1470" s="6" t="str">
        <f>VLOOKUP(B:B, _holidays!A:C, 2, FALSE)</f>
        <v>N</v>
      </c>
      <c r="H1470" s="6" t="str">
        <f>VLOOKUP(B:B, _holidays!A:C, 3, FALSE)</f>
        <v>N</v>
      </c>
      <c r="I1470" s="6">
        <v>16.7</v>
      </c>
      <c r="J1470" s="6">
        <v>24.1</v>
      </c>
      <c r="K1470" s="6">
        <v>28.9</v>
      </c>
      <c r="L1470" s="6">
        <v>0</v>
      </c>
      <c r="M1470" s="10">
        <v>113446.1</v>
      </c>
      <c r="N1470" s="8">
        <v>104.9077815</v>
      </c>
      <c r="O1470" s="8">
        <f t="shared" si="114"/>
        <v>11901378.67082715</v>
      </c>
    </row>
    <row r="1471" spans="2:15" x14ac:dyDescent="0.3">
      <c r="B1471" s="30">
        <v>43474</v>
      </c>
      <c r="C1471" s="6" t="str">
        <f t="shared" si="110"/>
        <v>Wednesday</v>
      </c>
      <c r="D1471" s="6" t="str">
        <f t="shared" si="111"/>
        <v>January</v>
      </c>
      <c r="E1471" s="6" t="str">
        <f t="shared" si="112"/>
        <v>2019</v>
      </c>
      <c r="F1471" s="6">
        <f t="shared" si="113"/>
        <v>2</v>
      </c>
      <c r="G1471" s="6" t="str">
        <f>VLOOKUP(B:B, _holidays!A:C, 2, FALSE)</f>
        <v>N</v>
      </c>
      <c r="H1471" s="6" t="str">
        <f>VLOOKUP(B:B, _holidays!A:C, 3, FALSE)</f>
        <v>N</v>
      </c>
      <c r="I1471" s="6">
        <v>16.100000000000001</v>
      </c>
      <c r="J1471" s="6">
        <v>20.5</v>
      </c>
      <c r="K1471" s="6">
        <v>28.4</v>
      </c>
      <c r="L1471" s="6">
        <v>0.6</v>
      </c>
      <c r="M1471" s="10">
        <v>105483.435</v>
      </c>
      <c r="N1471" s="8">
        <v>91.851546720000002</v>
      </c>
      <c r="O1471" s="8">
        <f t="shared" si="114"/>
        <v>9688816.6580885835</v>
      </c>
    </row>
    <row r="1472" spans="2:15" x14ac:dyDescent="0.3">
      <c r="B1472" s="30">
        <v>43475</v>
      </c>
      <c r="C1472" s="6" t="str">
        <f t="shared" si="110"/>
        <v>Thursday</v>
      </c>
      <c r="D1472" s="6" t="str">
        <f t="shared" si="111"/>
        <v>January</v>
      </c>
      <c r="E1472" s="6" t="str">
        <f t="shared" si="112"/>
        <v>2019</v>
      </c>
      <c r="F1472" s="6">
        <f t="shared" si="113"/>
        <v>2</v>
      </c>
      <c r="G1472" s="6" t="str">
        <f>VLOOKUP(B:B, _holidays!A:C, 2, FALSE)</f>
        <v>N</v>
      </c>
      <c r="H1472" s="6" t="str">
        <f>VLOOKUP(B:B, _holidays!A:C, 3, FALSE)</f>
        <v>N</v>
      </c>
      <c r="I1472" s="6">
        <v>13.5</v>
      </c>
      <c r="J1472" s="6">
        <v>21.4</v>
      </c>
      <c r="K1472" s="6">
        <v>25.8</v>
      </c>
      <c r="L1472" s="6">
        <v>0</v>
      </c>
      <c r="M1472" s="10">
        <v>108078.69500000001</v>
      </c>
      <c r="N1472" s="8">
        <v>96.413742569999997</v>
      </c>
      <c r="O1472" s="8">
        <f t="shared" si="114"/>
        <v>10420271.477031546</v>
      </c>
    </row>
    <row r="1473" spans="2:15" x14ac:dyDescent="0.3">
      <c r="B1473" s="30">
        <v>43476</v>
      </c>
      <c r="C1473" s="6" t="str">
        <f t="shared" si="110"/>
        <v>Friday</v>
      </c>
      <c r="D1473" s="6" t="str">
        <f t="shared" si="111"/>
        <v>January</v>
      </c>
      <c r="E1473" s="6" t="str">
        <f t="shared" si="112"/>
        <v>2019</v>
      </c>
      <c r="F1473" s="6">
        <f t="shared" si="113"/>
        <v>2</v>
      </c>
      <c r="G1473" s="6" t="str">
        <f>VLOOKUP(B:B, _holidays!A:C, 2, FALSE)</f>
        <v>N</v>
      </c>
      <c r="H1473" s="6" t="str">
        <f>VLOOKUP(B:B, _holidays!A:C, 3, FALSE)</f>
        <v>N</v>
      </c>
      <c r="I1473" s="6">
        <v>12.9</v>
      </c>
      <c r="J1473" s="6">
        <v>30.4</v>
      </c>
      <c r="K1473" s="6">
        <v>31.5</v>
      </c>
      <c r="L1473" s="6">
        <v>0</v>
      </c>
      <c r="M1473" s="10">
        <v>119728.63499999999</v>
      </c>
      <c r="N1473" s="8">
        <v>116.3056708</v>
      </c>
      <c r="O1473" s="8">
        <f t="shared" si="114"/>
        <v>13925119.207643358</v>
      </c>
    </row>
    <row r="1474" spans="2:15" x14ac:dyDescent="0.3">
      <c r="B1474" s="30">
        <v>43477</v>
      </c>
      <c r="C1474" s="6" t="str">
        <f t="shared" ref="C1474:C1537" si="115">TEXT(B1474,"dddd")</f>
        <v>Saturday</v>
      </c>
      <c r="D1474" s="6" t="str">
        <f t="shared" ref="D1474:D1537" si="116">TEXT(B1474,"mmmm")</f>
        <v>January</v>
      </c>
      <c r="E1474" s="6" t="str">
        <f t="shared" ref="E1474:E1537" si="117">TEXT(B1474,"yyyy")</f>
        <v>2019</v>
      </c>
      <c r="F1474" s="6">
        <f t="shared" ref="F1474:F1537" si="118">WEEKNUM(B1474,1)</f>
        <v>2</v>
      </c>
      <c r="G1474" s="6" t="str">
        <f>VLOOKUP(B:B, _holidays!A:C, 2, FALSE)</f>
        <v>N</v>
      </c>
      <c r="H1474" s="6" t="str">
        <f>VLOOKUP(B:B, _holidays!A:C, 3, FALSE)</f>
        <v>N</v>
      </c>
      <c r="I1474" s="6">
        <v>17.7</v>
      </c>
      <c r="J1474" s="6">
        <v>24.7</v>
      </c>
      <c r="K1474" s="6">
        <v>28.6</v>
      </c>
      <c r="L1474" s="6">
        <v>0</v>
      </c>
      <c r="M1474" s="10">
        <v>108628.96</v>
      </c>
      <c r="N1474" s="8">
        <v>88.996642809999997</v>
      </c>
      <c r="O1474" s="8">
        <f t="shared" ref="O1474:O1537" si="119">M1474*N1474</f>
        <v>9667612.7519417778</v>
      </c>
    </row>
    <row r="1475" spans="2:15" x14ac:dyDescent="0.3">
      <c r="B1475" s="30">
        <v>43478</v>
      </c>
      <c r="C1475" s="6" t="str">
        <f t="shared" si="115"/>
        <v>Sunday</v>
      </c>
      <c r="D1475" s="6" t="str">
        <f t="shared" si="116"/>
        <v>January</v>
      </c>
      <c r="E1475" s="6" t="str">
        <f t="shared" si="117"/>
        <v>2019</v>
      </c>
      <c r="F1475" s="6">
        <f t="shared" si="118"/>
        <v>3</v>
      </c>
      <c r="G1475" s="6" t="str">
        <f>VLOOKUP(B:B, _holidays!A:C, 2, FALSE)</f>
        <v>N</v>
      </c>
      <c r="H1475" s="6" t="str">
        <f>VLOOKUP(B:B, _holidays!A:C, 3, FALSE)</f>
        <v>N</v>
      </c>
      <c r="I1475" s="6">
        <v>14.4</v>
      </c>
      <c r="J1475" s="6">
        <v>30.5</v>
      </c>
      <c r="K1475" s="6">
        <v>31.3</v>
      </c>
      <c r="L1475" s="6">
        <v>0</v>
      </c>
      <c r="M1475" s="10">
        <v>101853.24</v>
      </c>
      <c r="N1475" s="8">
        <v>75.273023879999997</v>
      </c>
      <c r="O1475" s="8">
        <f t="shared" si="119"/>
        <v>7666801.3667753711</v>
      </c>
    </row>
    <row r="1476" spans="2:15" x14ac:dyDescent="0.3">
      <c r="B1476" s="30">
        <v>43479</v>
      </c>
      <c r="C1476" s="6" t="str">
        <f t="shared" si="115"/>
        <v>Monday</v>
      </c>
      <c r="D1476" s="6" t="str">
        <f t="shared" si="116"/>
        <v>January</v>
      </c>
      <c r="E1476" s="6" t="str">
        <f t="shared" si="117"/>
        <v>2019</v>
      </c>
      <c r="F1476" s="6">
        <f t="shared" si="118"/>
        <v>3</v>
      </c>
      <c r="G1476" s="6" t="str">
        <f>VLOOKUP(B:B, _holidays!A:C, 2, FALSE)</f>
        <v>N</v>
      </c>
      <c r="H1476" s="6" t="str">
        <f>VLOOKUP(B:B, _holidays!A:C, 3, FALSE)</f>
        <v>N</v>
      </c>
      <c r="I1476" s="6">
        <v>18.7</v>
      </c>
      <c r="J1476" s="6">
        <v>32.299999999999997</v>
      </c>
      <c r="K1476" s="6">
        <v>31.1</v>
      </c>
      <c r="L1476" s="6">
        <v>0</v>
      </c>
      <c r="M1476" s="10">
        <v>147070.535</v>
      </c>
      <c r="N1476" s="8">
        <v>188.19764950000001</v>
      </c>
      <c r="O1476" s="8">
        <f t="shared" si="119"/>
        <v>27678328.997707486</v>
      </c>
    </row>
    <row r="1477" spans="2:15" x14ac:dyDescent="0.3">
      <c r="B1477" s="30">
        <v>43480</v>
      </c>
      <c r="C1477" s="6" t="str">
        <f t="shared" si="115"/>
        <v>Tuesday</v>
      </c>
      <c r="D1477" s="6" t="str">
        <f t="shared" si="116"/>
        <v>January</v>
      </c>
      <c r="E1477" s="6" t="str">
        <f t="shared" si="117"/>
        <v>2019</v>
      </c>
      <c r="F1477" s="6">
        <f t="shared" si="118"/>
        <v>3</v>
      </c>
      <c r="G1477" s="6" t="str">
        <f>VLOOKUP(B:B, _holidays!A:C, 2, FALSE)</f>
        <v>N</v>
      </c>
      <c r="H1477" s="6" t="str">
        <f>VLOOKUP(B:B, _holidays!A:C, 3, FALSE)</f>
        <v>N</v>
      </c>
      <c r="I1477" s="6">
        <v>19.399999999999999</v>
      </c>
      <c r="J1477" s="6">
        <v>30.4</v>
      </c>
      <c r="K1477" s="6">
        <v>22.3</v>
      </c>
      <c r="L1477" s="6">
        <v>0</v>
      </c>
      <c r="M1477" s="10">
        <v>152496.245</v>
      </c>
      <c r="N1477" s="8">
        <v>222.43841900000001</v>
      </c>
      <c r="O1477" s="8">
        <f t="shared" si="119"/>
        <v>33921023.641236655</v>
      </c>
    </row>
    <row r="1478" spans="2:15" x14ac:dyDescent="0.3">
      <c r="B1478" s="30">
        <v>43481</v>
      </c>
      <c r="C1478" s="6" t="str">
        <f t="shared" si="115"/>
        <v>Wednesday</v>
      </c>
      <c r="D1478" s="6" t="str">
        <f t="shared" si="116"/>
        <v>January</v>
      </c>
      <c r="E1478" s="6" t="str">
        <f t="shared" si="117"/>
        <v>2019</v>
      </c>
      <c r="F1478" s="6">
        <f t="shared" si="118"/>
        <v>3</v>
      </c>
      <c r="G1478" s="6" t="str">
        <f>VLOOKUP(B:B, _holidays!A:C, 2, FALSE)</f>
        <v>N</v>
      </c>
      <c r="H1478" s="6" t="str">
        <f>VLOOKUP(B:B, _holidays!A:C, 3, FALSE)</f>
        <v>N</v>
      </c>
      <c r="I1478" s="6">
        <v>19.8</v>
      </c>
      <c r="J1478" s="6">
        <v>26.7</v>
      </c>
      <c r="K1478" s="6">
        <v>17.5</v>
      </c>
      <c r="L1478" s="6">
        <v>0</v>
      </c>
      <c r="M1478" s="10">
        <v>136971.755</v>
      </c>
      <c r="N1478" s="8">
        <v>178.07967540000001</v>
      </c>
      <c r="O1478" s="8">
        <f t="shared" si="119"/>
        <v>24391885.66936833</v>
      </c>
    </row>
    <row r="1479" spans="2:15" x14ac:dyDescent="0.3">
      <c r="B1479" s="30">
        <v>43482</v>
      </c>
      <c r="C1479" s="6" t="str">
        <f t="shared" si="115"/>
        <v>Thursday</v>
      </c>
      <c r="D1479" s="6" t="str">
        <f t="shared" si="116"/>
        <v>January</v>
      </c>
      <c r="E1479" s="6" t="str">
        <f t="shared" si="117"/>
        <v>2019</v>
      </c>
      <c r="F1479" s="6">
        <f t="shared" si="118"/>
        <v>3</v>
      </c>
      <c r="G1479" s="6" t="str">
        <f>VLOOKUP(B:B, _holidays!A:C, 2, FALSE)</f>
        <v>N</v>
      </c>
      <c r="H1479" s="6" t="str">
        <f>VLOOKUP(B:B, _holidays!A:C, 3, FALSE)</f>
        <v>N</v>
      </c>
      <c r="I1479" s="6">
        <v>20.7</v>
      </c>
      <c r="J1479" s="6">
        <v>32.5</v>
      </c>
      <c r="K1479" s="6">
        <v>6</v>
      </c>
      <c r="L1479" s="6">
        <v>0</v>
      </c>
      <c r="M1479" s="10">
        <v>145211.49</v>
      </c>
      <c r="N1479" s="8">
        <v>175.35289299999999</v>
      </c>
      <c r="O1479" s="8">
        <f t="shared" si="119"/>
        <v>25463254.868340567</v>
      </c>
    </row>
    <row r="1480" spans="2:15" x14ac:dyDescent="0.3">
      <c r="B1480" s="30">
        <v>43483</v>
      </c>
      <c r="C1480" s="6" t="str">
        <f t="shared" si="115"/>
        <v>Friday</v>
      </c>
      <c r="D1480" s="6" t="str">
        <f t="shared" si="116"/>
        <v>January</v>
      </c>
      <c r="E1480" s="6" t="str">
        <f t="shared" si="117"/>
        <v>2019</v>
      </c>
      <c r="F1480" s="6">
        <f t="shared" si="118"/>
        <v>3</v>
      </c>
      <c r="G1480" s="6" t="str">
        <f>VLOOKUP(B:B, _holidays!A:C, 2, FALSE)</f>
        <v>N</v>
      </c>
      <c r="H1480" s="6" t="str">
        <f>VLOOKUP(B:B, _holidays!A:C, 3, FALSE)</f>
        <v>N</v>
      </c>
      <c r="I1480" s="6">
        <v>22.3</v>
      </c>
      <c r="J1480" s="6">
        <v>28.7</v>
      </c>
      <c r="K1480" s="6">
        <v>2.6</v>
      </c>
      <c r="L1480" s="6">
        <v>0.2</v>
      </c>
      <c r="M1480" s="10">
        <v>134898.21</v>
      </c>
      <c r="N1480" s="8">
        <v>137.8500262</v>
      </c>
      <c r="O1480" s="8">
        <f t="shared" si="119"/>
        <v>18595721.782833099</v>
      </c>
    </row>
    <row r="1481" spans="2:15" x14ac:dyDescent="0.3">
      <c r="B1481" s="30">
        <v>43484</v>
      </c>
      <c r="C1481" s="6" t="str">
        <f t="shared" si="115"/>
        <v>Saturday</v>
      </c>
      <c r="D1481" s="6" t="str">
        <f t="shared" si="116"/>
        <v>January</v>
      </c>
      <c r="E1481" s="6" t="str">
        <f t="shared" si="117"/>
        <v>2019</v>
      </c>
      <c r="F1481" s="6">
        <f t="shared" si="118"/>
        <v>3</v>
      </c>
      <c r="G1481" s="6" t="str">
        <f>VLOOKUP(B:B, _holidays!A:C, 2, FALSE)</f>
        <v>N</v>
      </c>
      <c r="H1481" s="6" t="str">
        <f>VLOOKUP(B:B, _holidays!A:C, 3, FALSE)</f>
        <v>N</v>
      </c>
      <c r="I1481" s="6">
        <v>16.5</v>
      </c>
      <c r="J1481" s="6">
        <v>23.5</v>
      </c>
      <c r="K1481" s="6">
        <v>30.2</v>
      </c>
      <c r="L1481" s="6">
        <v>2</v>
      </c>
      <c r="M1481" s="10">
        <v>101692.45</v>
      </c>
      <c r="N1481" s="8">
        <v>80.786252489999995</v>
      </c>
      <c r="O1481" s="8">
        <f t="shared" si="119"/>
        <v>8215351.9420266999</v>
      </c>
    </row>
    <row r="1482" spans="2:15" x14ac:dyDescent="0.3">
      <c r="B1482" s="30">
        <v>43485</v>
      </c>
      <c r="C1482" s="6" t="str">
        <f t="shared" si="115"/>
        <v>Sunday</v>
      </c>
      <c r="D1482" s="6" t="str">
        <f t="shared" si="116"/>
        <v>January</v>
      </c>
      <c r="E1482" s="6" t="str">
        <f t="shared" si="117"/>
        <v>2019</v>
      </c>
      <c r="F1482" s="6">
        <f t="shared" si="118"/>
        <v>4</v>
      </c>
      <c r="G1482" s="6" t="str">
        <f>VLOOKUP(B:B, _holidays!A:C, 2, FALSE)</f>
        <v>N</v>
      </c>
      <c r="H1482" s="6" t="str">
        <f>VLOOKUP(B:B, _holidays!A:C, 3, FALSE)</f>
        <v>N</v>
      </c>
      <c r="I1482" s="6">
        <v>15.2</v>
      </c>
      <c r="J1482" s="6">
        <v>22.9</v>
      </c>
      <c r="K1482" s="6">
        <v>29.2</v>
      </c>
      <c r="L1482" s="6">
        <v>0</v>
      </c>
      <c r="M1482" s="10">
        <v>102283.13</v>
      </c>
      <c r="N1482" s="8">
        <v>86.607900729999997</v>
      </c>
      <c r="O1482" s="8">
        <f t="shared" si="119"/>
        <v>8858527.1693936847</v>
      </c>
    </row>
    <row r="1483" spans="2:15" x14ac:dyDescent="0.3">
      <c r="B1483" s="30">
        <v>43486</v>
      </c>
      <c r="C1483" s="6" t="str">
        <f t="shared" si="115"/>
        <v>Monday</v>
      </c>
      <c r="D1483" s="6" t="str">
        <f t="shared" si="116"/>
        <v>January</v>
      </c>
      <c r="E1483" s="6" t="str">
        <f t="shared" si="117"/>
        <v>2019</v>
      </c>
      <c r="F1483" s="6">
        <f t="shared" si="118"/>
        <v>4</v>
      </c>
      <c r="G1483" s="6" t="str">
        <f>VLOOKUP(B:B, _holidays!A:C, 2, FALSE)</f>
        <v>N</v>
      </c>
      <c r="H1483" s="6" t="str">
        <f>VLOOKUP(B:B, _holidays!A:C, 3, FALSE)</f>
        <v>N</v>
      </c>
      <c r="I1483" s="6">
        <v>18.399999999999999</v>
      </c>
      <c r="J1483" s="6">
        <v>25.1</v>
      </c>
      <c r="K1483" s="6">
        <v>28.2</v>
      </c>
      <c r="L1483" s="6">
        <v>0</v>
      </c>
      <c r="M1483" s="10">
        <v>130517.97</v>
      </c>
      <c r="N1483" s="8">
        <v>176.68995000000001</v>
      </c>
      <c r="O1483" s="8">
        <f t="shared" si="119"/>
        <v>23061213.593401503</v>
      </c>
    </row>
    <row r="1484" spans="2:15" x14ac:dyDescent="0.3">
      <c r="B1484" s="30">
        <v>43487</v>
      </c>
      <c r="C1484" s="6" t="str">
        <f t="shared" si="115"/>
        <v>Tuesday</v>
      </c>
      <c r="D1484" s="6" t="str">
        <f t="shared" si="116"/>
        <v>January</v>
      </c>
      <c r="E1484" s="6" t="str">
        <f t="shared" si="117"/>
        <v>2019</v>
      </c>
      <c r="F1484" s="6">
        <f t="shared" si="118"/>
        <v>4</v>
      </c>
      <c r="G1484" s="6" t="str">
        <f>VLOOKUP(B:B, _holidays!A:C, 2, FALSE)</f>
        <v>N</v>
      </c>
      <c r="H1484" s="6" t="str">
        <f>VLOOKUP(B:B, _holidays!A:C, 3, FALSE)</f>
        <v>N</v>
      </c>
      <c r="I1484" s="6">
        <v>19</v>
      </c>
      <c r="J1484" s="6">
        <v>26.8</v>
      </c>
      <c r="K1484" s="6">
        <v>29.3</v>
      </c>
      <c r="L1484" s="6">
        <v>0</v>
      </c>
      <c r="M1484" s="10">
        <v>141444.78</v>
      </c>
      <c r="N1484" s="8">
        <v>278.77774349999999</v>
      </c>
      <c r="O1484" s="8">
        <f t="shared" si="119"/>
        <v>39431656.598253928</v>
      </c>
    </row>
    <row r="1485" spans="2:15" x14ac:dyDescent="0.3">
      <c r="B1485" s="30">
        <v>43488</v>
      </c>
      <c r="C1485" s="6" t="str">
        <f t="shared" si="115"/>
        <v>Wednesday</v>
      </c>
      <c r="D1485" s="6" t="str">
        <f t="shared" si="116"/>
        <v>January</v>
      </c>
      <c r="E1485" s="6" t="str">
        <f t="shared" si="117"/>
        <v>2019</v>
      </c>
      <c r="F1485" s="6">
        <f t="shared" si="118"/>
        <v>4</v>
      </c>
      <c r="G1485" s="6" t="str">
        <f>VLOOKUP(B:B, _holidays!A:C, 2, FALSE)</f>
        <v>N</v>
      </c>
      <c r="H1485" s="6" t="str">
        <f>VLOOKUP(B:B, _holidays!A:C, 3, FALSE)</f>
        <v>N</v>
      </c>
      <c r="I1485" s="6">
        <v>18.7</v>
      </c>
      <c r="J1485" s="6">
        <v>23.9</v>
      </c>
      <c r="K1485" s="6">
        <v>27.4</v>
      </c>
      <c r="L1485" s="6">
        <v>0</v>
      </c>
      <c r="M1485" s="10">
        <v>125501.15</v>
      </c>
      <c r="N1485" s="8">
        <v>154.47314489999999</v>
      </c>
      <c r="O1485" s="8">
        <f t="shared" si="119"/>
        <v>19386557.329066634</v>
      </c>
    </row>
    <row r="1486" spans="2:15" x14ac:dyDescent="0.3">
      <c r="B1486" s="30">
        <v>43489</v>
      </c>
      <c r="C1486" s="6" t="str">
        <f t="shared" si="115"/>
        <v>Thursday</v>
      </c>
      <c r="D1486" s="6" t="str">
        <f t="shared" si="116"/>
        <v>January</v>
      </c>
      <c r="E1486" s="6" t="str">
        <f t="shared" si="117"/>
        <v>2019</v>
      </c>
      <c r="F1486" s="6">
        <f t="shared" si="118"/>
        <v>4</v>
      </c>
      <c r="G1486" s="6" t="str">
        <f>VLOOKUP(B:B, _holidays!A:C, 2, FALSE)</f>
        <v>N</v>
      </c>
      <c r="H1486" s="6" t="str">
        <f>VLOOKUP(B:B, _holidays!A:C, 3, FALSE)</f>
        <v>N</v>
      </c>
      <c r="I1486" s="6">
        <v>17.3</v>
      </c>
      <c r="J1486" s="6">
        <v>40.799999999999997</v>
      </c>
      <c r="K1486" s="6">
        <v>30</v>
      </c>
      <c r="L1486" s="6">
        <v>0</v>
      </c>
      <c r="M1486" s="10">
        <v>155891.345</v>
      </c>
      <c r="N1486" s="8">
        <v>4549.6451049999996</v>
      </c>
      <c r="O1486" s="8">
        <f t="shared" si="119"/>
        <v>709250294.69111621</v>
      </c>
    </row>
    <row r="1487" spans="2:15" x14ac:dyDescent="0.3">
      <c r="B1487" s="30">
        <v>43490</v>
      </c>
      <c r="C1487" s="6" t="str">
        <f t="shared" si="115"/>
        <v>Friday</v>
      </c>
      <c r="D1487" s="6" t="str">
        <f t="shared" si="116"/>
        <v>January</v>
      </c>
      <c r="E1487" s="6" t="str">
        <f t="shared" si="117"/>
        <v>2019</v>
      </c>
      <c r="F1487" s="6">
        <f t="shared" si="118"/>
        <v>4</v>
      </c>
      <c r="G1487" s="6" t="str">
        <f>VLOOKUP(B:B, _holidays!A:C, 2, FALSE)</f>
        <v>N</v>
      </c>
      <c r="H1487" s="6" t="str">
        <f>VLOOKUP(B:B, _holidays!A:C, 3, FALSE)</f>
        <v>N</v>
      </c>
      <c r="I1487" s="6">
        <v>21.1</v>
      </c>
      <c r="J1487" s="6">
        <v>42.8</v>
      </c>
      <c r="K1487" s="6">
        <v>25.3</v>
      </c>
      <c r="L1487" s="6">
        <v>0</v>
      </c>
      <c r="M1487" s="10">
        <v>168894.845</v>
      </c>
      <c r="N1487" s="8">
        <v>906.43723230000001</v>
      </c>
      <c r="O1487" s="8">
        <f t="shared" si="119"/>
        <v>153092575.8515375</v>
      </c>
    </row>
    <row r="1488" spans="2:15" x14ac:dyDescent="0.3">
      <c r="B1488" s="30">
        <v>43491</v>
      </c>
      <c r="C1488" s="6" t="str">
        <f t="shared" si="115"/>
        <v>Saturday</v>
      </c>
      <c r="D1488" s="6" t="str">
        <f t="shared" si="116"/>
        <v>January</v>
      </c>
      <c r="E1488" s="6" t="str">
        <f t="shared" si="117"/>
        <v>2019</v>
      </c>
      <c r="F1488" s="6">
        <f t="shared" si="118"/>
        <v>4</v>
      </c>
      <c r="G1488" s="6" t="str">
        <f>VLOOKUP(B:B, _holidays!A:C, 2, FALSE)</f>
        <v>N</v>
      </c>
      <c r="H1488" s="6" t="str">
        <f>VLOOKUP(B:B, _holidays!A:C, 3, FALSE)</f>
        <v>Y</v>
      </c>
      <c r="I1488" s="6">
        <v>19.899999999999999</v>
      </c>
      <c r="J1488" s="6">
        <v>26.1</v>
      </c>
      <c r="K1488" s="6">
        <v>27.7</v>
      </c>
      <c r="L1488" s="6">
        <v>0</v>
      </c>
      <c r="M1488" s="10">
        <v>114818.66499999999</v>
      </c>
      <c r="N1488" s="8">
        <v>163.73362520000001</v>
      </c>
      <c r="O1488" s="8">
        <f t="shared" si="119"/>
        <v>18799676.261074357</v>
      </c>
    </row>
    <row r="1489" spans="2:15" x14ac:dyDescent="0.3">
      <c r="B1489" s="30">
        <v>43492</v>
      </c>
      <c r="C1489" s="6" t="str">
        <f t="shared" si="115"/>
        <v>Sunday</v>
      </c>
      <c r="D1489" s="6" t="str">
        <f t="shared" si="116"/>
        <v>January</v>
      </c>
      <c r="E1489" s="6" t="str">
        <f t="shared" si="117"/>
        <v>2019</v>
      </c>
      <c r="F1489" s="6">
        <f t="shared" si="118"/>
        <v>5</v>
      </c>
      <c r="G1489" s="6" t="str">
        <f>VLOOKUP(B:B, _holidays!A:C, 2, FALSE)</f>
        <v>N</v>
      </c>
      <c r="H1489" s="6" t="str">
        <f>VLOOKUP(B:B, _holidays!A:C, 3, FALSE)</f>
        <v>N</v>
      </c>
      <c r="I1489" s="6">
        <v>18.399999999999999</v>
      </c>
      <c r="J1489" s="6">
        <v>27.8</v>
      </c>
      <c r="K1489" s="6">
        <v>21.1</v>
      </c>
      <c r="L1489" s="6">
        <v>0</v>
      </c>
      <c r="M1489" s="10">
        <v>99801.574999999997</v>
      </c>
      <c r="N1489" s="8">
        <v>86.396224309999994</v>
      </c>
      <c r="O1489" s="8">
        <f t="shared" si="119"/>
        <v>8622479.2601912878</v>
      </c>
    </row>
    <row r="1490" spans="2:15" x14ac:dyDescent="0.3">
      <c r="B1490" s="30">
        <v>43493</v>
      </c>
      <c r="C1490" s="6" t="str">
        <f t="shared" si="115"/>
        <v>Monday</v>
      </c>
      <c r="D1490" s="6" t="str">
        <f t="shared" si="116"/>
        <v>January</v>
      </c>
      <c r="E1490" s="6" t="str">
        <f t="shared" si="117"/>
        <v>2019</v>
      </c>
      <c r="F1490" s="6">
        <f t="shared" si="118"/>
        <v>5</v>
      </c>
      <c r="G1490" s="6" t="str">
        <f>VLOOKUP(B:B, _holidays!A:C, 2, FALSE)</f>
        <v>N</v>
      </c>
      <c r="H1490" s="6" t="str">
        <f>VLOOKUP(B:B, _holidays!A:C, 3, FALSE)</f>
        <v>Y</v>
      </c>
      <c r="I1490" s="6">
        <v>15.5</v>
      </c>
      <c r="J1490" s="6">
        <v>34.5</v>
      </c>
      <c r="K1490" s="6">
        <v>29.4</v>
      </c>
      <c r="L1490" s="6">
        <v>0</v>
      </c>
      <c r="M1490" s="10">
        <v>112374.63</v>
      </c>
      <c r="N1490" s="8">
        <v>150.94848010000001</v>
      </c>
      <c r="O1490" s="8">
        <f t="shared" si="119"/>
        <v>16962779.600299865</v>
      </c>
    </row>
    <row r="1491" spans="2:15" x14ac:dyDescent="0.3">
      <c r="B1491" s="30">
        <v>43494</v>
      </c>
      <c r="C1491" s="6" t="str">
        <f t="shared" si="115"/>
        <v>Tuesday</v>
      </c>
      <c r="D1491" s="6" t="str">
        <f t="shared" si="116"/>
        <v>January</v>
      </c>
      <c r="E1491" s="6" t="str">
        <f t="shared" si="117"/>
        <v>2019</v>
      </c>
      <c r="F1491" s="6">
        <f t="shared" si="118"/>
        <v>5</v>
      </c>
      <c r="G1491" s="6" t="str">
        <f>VLOOKUP(B:B, _holidays!A:C, 2, FALSE)</f>
        <v>N</v>
      </c>
      <c r="H1491" s="6" t="str">
        <f>VLOOKUP(B:B, _holidays!A:C, 3, FALSE)</f>
        <v>N</v>
      </c>
      <c r="I1491" s="6">
        <v>17.5</v>
      </c>
      <c r="J1491" s="6">
        <v>36.799999999999997</v>
      </c>
      <c r="K1491" s="6">
        <v>27.7</v>
      </c>
      <c r="L1491" s="6">
        <v>0</v>
      </c>
      <c r="M1491" s="10">
        <v>138455.45499999999</v>
      </c>
      <c r="N1491" s="8">
        <v>183.4002093</v>
      </c>
      <c r="O1491" s="8">
        <f t="shared" si="119"/>
        <v>25392759.42572673</v>
      </c>
    </row>
    <row r="1492" spans="2:15" x14ac:dyDescent="0.3">
      <c r="B1492" s="30">
        <v>43495</v>
      </c>
      <c r="C1492" s="6" t="str">
        <f t="shared" si="115"/>
        <v>Wednesday</v>
      </c>
      <c r="D1492" s="6" t="str">
        <f t="shared" si="116"/>
        <v>January</v>
      </c>
      <c r="E1492" s="6" t="str">
        <f t="shared" si="117"/>
        <v>2019</v>
      </c>
      <c r="F1492" s="6">
        <f t="shared" si="118"/>
        <v>5</v>
      </c>
      <c r="G1492" s="6" t="str">
        <f>VLOOKUP(B:B, _holidays!A:C, 2, FALSE)</f>
        <v>N</v>
      </c>
      <c r="H1492" s="6" t="str">
        <f>VLOOKUP(B:B, _holidays!A:C, 3, FALSE)</f>
        <v>N</v>
      </c>
      <c r="I1492" s="6">
        <v>18</v>
      </c>
      <c r="J1492" s="6">
        <v>38.1</v>
      </c>
      <c r="K1492" s="6">
        <v>19.899999999999999</v>
      </c>
      <c r="L1492" s="6">
        <v>0</v>
      </c>
      <c r="M1492" s="10">
        <v>142113.375</v>
      </c>
      <c r="N1492" s="8">
        <v>188.74241950000001</v>
      </c>
      <c r="O1492" s="8">
        <f t="shared" si="119"/>
        <v>26822822.240810815</v>
      </c>
    </row>
    <row r="1493" spans="2:15" x14ac:dyDescent="0.3">
      <c r="B1493" s="30">
        <v>43496</v>
      </c>
      <c r="C1493" s="6" t="str">
        <f t="shared" si="115"/>
        <v>Thursday</v>
      </c>
      <c r="D1493" s="6" t="str">
        <f t="shared" si="116"/>
        <v>January</v>
      </c>
      <c r="E1493" s="6" t="str">
        <f t="shared" si="117"/>
        <v>2019</v>
      </c>
      <c r="F1493" s="6">
        <f t="shared" si="118"/>
        <v>5</v>
      </c>
      <c r="G1493" s="6" t="str">
        <f>VLOOKUP(B:B, _holidays!A:C, 2, FALSE)</f>
        <v>Y</v>
      </c>
      <c r="H1493" s="6" t="str">
        <f>VLOOKUP(B:B, _holidays!A:C, 3, FALSE)</f>
        <v>N</v>
      </c>
      <c r="I1493" s="6">
        <v>17.2</v>
      </c>
      <c r="J1493" s="6">
        <v>21.5</v>
      </c>
      <c r="K1493" s="6">
        <v>27.8</v>
      </c>
      <c r="L1493" s="6">
        <v>6.6</v>
      </c>
      <c r="M1493" s="10">
        <v>110277.21</v>
      </c>
      <c r="N1493" s="8">
        <v>107.5212334</v>
      </c>
      <c r="O1493" s="8">
        <f t="shared" si="119"/>
        <v>11857141.635110814</v>
      </c>
    </row>
    <row r="1494" spans="2:15" x14ac:dyDescent="0.3">
      <c r="B1494" s="30">
        <v>43497</v>
      </c>
      <c r="C1494" s="6" t="str">
        <f t="shared" si="115"/>
        <v>Friday</v>
      </c>
      <c r="D1494" s="6" t="str">
        <f t="shared" si="116"/>
        <v>February</v>
      </c>
      <c r="E1494" s="6" t="str">
        <f t="shared" si="117"/>
        <v>2019</v>
      </c>
      <c r="F1494" s="6">
        <f t="shared" si="118"/>
        <v>5</v>
      </c>
      <c r="G1494" s="6" t="str">
        <f>VLOOKUP(B:B, _holidays!A:C, 2, FALSE)</f>
        <v>Y</v>
      </c>
      <c r="H1494" s="6" t="str">
        <f>VLOOKUP(B:B, _holidays!A:C, 3, FALSE)</f>
        <v>N</v>
      </c>
      <c r="I1494" s="6">
        <v>12.6</v>
      </c>
      <c r="J1494" s="6">
        <v>24.2</v>
      </c>
      <c r="K1494" s="6">
        <v>28.8</v>
      </c>
      <c r="L1494" s="6">
        <v>0</v>
      </c>
      <c r="M1494" s="10">
        <v>104422.79</v>
      </c>
      <c r="N1494" s="8">
        <v>117.68273910000001</v>
      </c>
      <c r="O1494" s="8">
        <f t="shared" si="119"/>
        <v>12288759.951664088</v>
      </c>
    </row>
    <row r="1495" spans="2:15" x14ac:dyDescent="0.3">
      <c r="B1495" s="30">
        <v>43498</v>
      </c>
      <c r="C1495" s="6" t="str">
        <f t="shared" si="115"/>
        <v>Saturday</v>
      </c>
      <c r="D1495" s="6" t="str">
        <f t="shared" si="116"/>
        <v>February</v>
      </c>
      <c r="E1495" s="6" t="str">
        <f t="shared" si="117"/>
        <v>2019</v>
      </c>
      <c r="F1495" s="6">
        <f t="shared" si="118"/>
        <v>5</v>
      </c>
      <c r="G1495" s="6" t="str">
        <f>VLOOKUP(B:B, _holidays!A:C, 2, FALSE)</f>
        <v>Y</v>
      </c>
      <c r="H1495" s="6" t="str">
        <f>VLOOKUP(B:B, _holidays!A:C, 3, FALSE)</f>
        <v>N</v>
      </c>
      <c r="I1495" s="6">
        <v>15</v>
      </c>
      <c r="J1495" s="6">
        <v>34.4</v>
      </c>
      <c r="K1495" s="6">
        <v>27.5</v>
      </c>
      <c r="L1495" s="6">
        <v>0</v>
      </c>
      <c r="M1495" s="10">
        <v>124749.065</v>
      </c>
      <c r="N1495" s="8">
        <v>240.9545239</v>
      </c>
      <c r="O1495" s="8">
        <f t="shared" si="119"/>
        <v>30058851.564045154</v>
      </c>
    </row>
    <row r="1496" spans="2:15" x14ac:dyDescent="0.3">
      <c r="B1496" s="30">
        <v>43499</v>
      </c>
      <c r="C1496" s="6" t="str">
        <f t="shared" si="115"/>
        <v>Sunday</v>
      </c>
      <c r="D1496" s="6" t="str">
        <f t="shared" si="116"/>
        <v>February</v>
      </c>
      <c r="E1496" s="6" t="str">
        <f t="shared" si="117"/>
        <v>2019</v>
      </c>
      <c r="F1496" s="6">
        <f t="shared" si="118"/>
        <v>6</v>
      </c>
      <c r="G1496" s="6" t="str">
        <f>VLOOKUP(B:B, _holidays!A:C, 2, FALSE)</f>
        <v>Y</v>
      </c>
      <c r="H1496" s="6" t="str">
        <f>VLOOKUP(B:B, _holidays!A:C, 3, FALSE)</f>
        <v>N</v>
      </c>
      <c r="I1496" s="6">
        <v>19.100000000000001</v>
      </c>
      <c r="J1496" s="6">
        <v>38.200000000000003</v>
      </c>
      <c r="K1496" s="6">
        <v>26.1</v>
      </c>
      <c r="L1496" s="6">
        <v>0</v>
      </c>
      <c r="M1496" s="10">
        <v>133287.58499999999</v>
      </c>
      <c r="N1496" s="8">
        <v>186.91763220000001</v>
      </c>
      <c r="O1496" s="8">
        <f t="shared" si="119"/>
        <v>24913799.789856236</v>
      </c>
    </row>
    <row r="1497" spans="2:15" x14ac:dyDescent="0.3">
      <c r="B1497" s="30">
        <v>43500</v>
      </c>
      <c r="C1497" s="6" t="str">
        <f t="shared" si="115"/>
        <v>Monday</v>
      </c>
      <c r="D1497" s="6" t="str">
        <f t="shared" si="116"/>
        <v>February</v>
      </c>
      <c r="E1497" s="6" t="str">
        <f t="shared" si="117"/>
        <v>2019</v>
      </c>
      <c r="F1497" s="6">
        <f t="shared" si="118"/>
        <v>6</v>
      </c>
      <c r="G1497" s="6" t="str">
        <f>VLOOKUP(B:B, _holidays!A:C, 2, FALSE)</f>
        <v>Y</v>
      </c>
      <c r="H1497" s="6" t="str">
        <f>VLOOKUP(B:B, _holidays!A:C, 3, FALSE)</f>
        <v>N</v>
      </c>
      <c r="I1497" s="6">
        <v>20</v>
      </c>
      <c r="J1497" s="6">
        <v>22.7</v>
      </c>
      <c r="K1497" s="6">
        <v>9.3000000000000007</v>
      </c>
      <c r="L1497" s="6">
        <v>0</v>
      </c>
      <c r="M1497" s="10">
        <v>119168.96000000001</v>
      </c>
      <c r="N1497" s="8">
        <v>110.1512267</v>
      </c>
      <c r="O1497" s="8">
        <f t="shared" si="119"/>
        <v>13126607.128563233</v>
      </c>
    </row>
    <row r="1498" spans="2:15" x14ac:dyDescent="0.3">
      <c r="B1498" s="30">
        <v>43501</v>
      </c>
      <c r="C1498" s="6" t="str">
        <f t="shared" si="115"/>
        <v>Tuesday</v>
      </c>
      <c r="D1498" s="6" t="str">
        <f t="shared" si="116"/>
        <v>February</v>
      </c>
      <c r="E1498" s="6" t="str">
        <f t="shared" si="117"/>
        <v>2019</v>
      </c>
      <c r="F1498" s="6">
        <f t="shared" si="118"/>
        <v>6</v>
      </c>
      <c r="G1498" s="6" t="str">
        <f>VLOOKUP(B:B, _holidays!A:C, 2, FALSE)</f>
        <v>Y</v>
      </c>
      <c r="H1498" s="6" t="str">
        <f>VLOOKUP(B:B, _holidays!A:C, 3, FALSE)</f>
        <v>N</v>
      </c>
      <c r="I1498" s="6">
        <v>17.7</v>
      </c>
      <c r="J1498" s="6">
        <v>26.9</v>
      </c>
      <c r="K1498" s="6">
        <v>14.6</v>
      </c>
      <c r="L1498" s="6">
        <v>0</v>
      </c>
      <c r="M1498" s="10">
        <v>119702.045</v>
      </c>
      <c r="N1498" s="8">
        <v>92.701339529999998</v>
      </c>
      <c r="O1498" s="8">
        <f t="shared" si="119"/>
        <v>11096539.915980339</v>
      </c>
    </row>
    <row r="1499" spans="2:15" x14ac:dyDescent="0.3">
      <c r="B1499" s="30">
        <v>43502</v>
      </c>
      <c r="C1499" s="6" t="str">
        <f t="shared" si="115"/>
        <v>Wednesday</v>
      </c>
      <c r="D1499" s="6" t="str">
        <f t="shared" si="116"/>
        <v>February</v>
      </c>
      <c r="E1499" s="6" t="str">
        <f t="shared" si="117"/>
        <v>2019</v>
      </c>
      <c r="F1499" s="6">
        <f t="shared" si="118"/>
        <v>6</v>
      </c>
      <c r="G1499" s="6" t="str">
        <f>VLOOKUP(B:B, _holidays!A:C, 2, FALSE)</f>
        <v>Y</v>
      </c>
      <c r="H1499" s="6" t="str">
        <f>VLOOKUP(B:B, _holidays!A:C, 3, FALSE)</f>
        <v>N</v>
      </c>
      <c r="I1499" s="6">
        <v>18.5</v>
      </c>
      <c r="J1499" s="6">
        <v>34.700000000000003</v>
      </c>
      <c r="K1499" s="6">
        <v>22.8</v>
      </c>
      <c r="L1499" s="6">
        <v>0</v>
      </c>
      <c r="M1499" s="10">
        <v>140497.815</v>
      </c>
      <c r="N1499" s="8">
        <v>143.45505610000001</v>
      </c>
      <c r="O1499" s="8">
        <f t="shared" si="119"/>
        <v>20155121.932752423</v>
      </c>
    </row>
    <row r="1500" spans="2:15" x14ac:dyDescent="0.3">
      <c r="B1500" s="30">
        <v>43503</v>
      </c>
      <c r="C1500" s="6" t="str">
        <f t="shared" si="115"/>
        <v>Thursday</v>
      </c>
      <c r="D1500" s="6" t="str">
        <f t="shared" si="116"/>
        <v>February</v>
      </c>
      <c r="E1500" s="6" t="str">
        <f t="shared" si="117"/>
        <v>2019</v>
      </c>
      <c r="F1500" s="6">
        <f t="shared" si="118"/>
        <v>6</v>
      </c>
      <c r="G1500" s="6" t="str">
        <f>VLOOKUP(B:B, _holidays!A:C, 2, FALSE)</f>
        <v>Y</v>
      </c>
      <c r="H1500" s="6" t="str">
        <f>VLOOKUP(B:B, _holidays!A:C, 3, FALSE)</f>
        <v>N</v>
      </c>
      <c r="I1500" s="6">
        <v>20.7</v>
      </c>
      <c r="J1500" s="6">
        <v>28.3</v>
      </c>
      <c r="K1500" s="6">
        <v>25.1</v>
      </c>
      <c r="L1500" s="6">
        <v>11</v>
      </c>
      <c r="M1500" s="10">
        <v>141593.54500000001</v>
      </c>
      <c r="N1500" s="8">
        <v>147.68790949999999</v>
      </c>
      <c r="O1500" s="8">
        <f t="shared" si="119"/>
        <v>20911654.659744177</v>
      </c>
    </row>
    <row r="1501" spans="2:15" x14ac:dyDescent="0.3">
      <c r="B1501" s="30">
        <v>43504</v>
      </c>
      <c r="C1501" s="6" t="str">
        <f t="shared" si="115"/>
        <v>Friday</v>
      </c>
      <c r="D1501" s="6" t="str">
        <f t="shared" si="116"/>
        <v>February</v>
      </c>
      <c r="E1501" s="6" t="str">
        <f t="shared" si="117"/>
        <v>2019</v>
      </c>
      <c r="F1501" s="6">
        <f t="shared" si="118"/>
        <v>6</v>
      </c>
      <c r="G1501" s="6" t="str">
        <f>VLOOKUP(B:B, _holidays!A:C, 2, FALSE)</f>
        <v>Y</v>
      </c>
      <c r="H1501" s="6" t="str">
        <f>VLOOKUP(B:B, _holidays!A:C, 3, FALSE)</f>
        <v>N</v>
      </c>
      <c r="I1501" s="6">
        <v>18.100000000000001</v>
      </c>
      <c r="J1501" s="6">
        <v>23.1</v>
      </c>
      <c r="K1501" s="6">
        <v>21.1</v>
      </c>
      <c r="L1501" s="6">
        <v>0</v>
      </c>
      <c r="M1501" s="10">
        <v>117327.495</v>
      </c>
      <c r="N1501" s="8">
        <v>107.8491587</v>
      </c>
      <c r="O1501" s="8">
        <f t="shared" si="119"/>
        <v>12653671.628128456</v>
      </c>
    </row>
    <row r="1502" spans="2:15" x14ac:dyDescent="0.3">
      <c r="B1502" s="30">
        <v>43505</v>
      </c>
      <c r="C1502" s="6" t="str">
        <f t="shared" si="115"/>
        <v>Saturday</v>
      </c>
      <c r="D1502" s="6" t="str">
        <f t="shared" si="116"/>
        <v>February</v>
      </c>
      <c r="E1502" s="6" t="str">
        <f t="shared" si="117"/>
        <v>2019</v>
      </c>
      <c r="F1502" s="6">
        <f t="shared" si="118"/>
        <v>6</v>
      </c>
      <c r="G1502" s="6" t="str">
        <f>VLOOKUP(B:B, _holidays!A:C, 2, FALSE)</f>
        <v>Y</v>
      </c>
      <c r="H1502" s="6" t="str">
        <f>VLOOKUP(B:B, _holidays!A:C, 3, FALSE)</f>
        <v>N</v>
      </c>
      <c r="I1502" s="6">
        <v>14.6</v>
      </c>
      <c r="J1502" s="6">
        <v>19.7</v>
      </c>
      <c r="K1502" s="6">
        <v>13.6</v>
      </c>
      <c r="L1502" s="6">
        <v>0</v>
      </c>
      <c r="M1502" s="10">
        <v>95668.77</v>
      </c>
      <c r="N1502" s="8">
        <v>44.176311859999998</v>
      </c>
      <c r="O1502" s="8">
        <f t="shared" si="119"/>
        <v>4226293.4187826123</v>
      </c>
    </row>
    <row r="1503" spans="2:15" x14ac:dyDescent="0.3">
      <c r="B1503" s="30">
        <v>43506</v>
      </c>
      <c r="C1503" s="6" t="str">
        <f t="shared" si="115"/>
        <v>Sunday</v>
      </c>
      <c r="D1503" s="6" t="str">
        <f t="shared" si="116"/>
        <v>February</v>
      </c>
      <c r="E1503" s="6" t="str">
        <f t="shared" si="117"/>
        <v>2019</v>
      </c>
      <c r="F1503" s="6">
        <f t="shared" si="118"/>
        <v>7</v>
      </c>
      <c r="G1503" s="6" t="str">
        <f>VLOOKUP(B:B, _holidays!A:C, 2, FALSE)</f>
        <v>Y</v>
      </c>
      <c r="H1503" s="6" t="str">
        <f>VLOOKUP(B:B, _holidays!A:C, 3, FALSE)</f>
        <v>N</v>
      </c>
      <c r="I1503" s="6">
        <v>13</v>
      </c>
      <c r="J1503" s="6">
        <v>23.3</v>
      </c>
      <c r="K1503" s="6">
        <v>23.5</v>
      </c>
      <c r="L1503" s="6">
        <v>4.8</v>
      </c>
      <c r="M1503" s="10">
        <v>94786.72</v>
      </c>
      <c r="N1503" s="8">
        <v>86.435775870000001</v>
      </c>
      <c r="O1503" s="8">
        <f t="shared" si="119"/>
        <v>8192963.6853724467</v>
      </c>
    </row>
    <row r="1504" spans="2:15" x14ac:dyDescent="0.3">
      <c r="B1504" s="30">
        <v>43507</v>
      </c>
      <c r="C1504" s="6" t="str">
        <f t="shared" si="115"/>
        <v>Monday</v>
      </c>
      <c r="D1504" s="6" t="str">
        <f t="shared" si="116"/>
        <v>February</v>
      </c>
      <c r="E1504" s="6" t="str">
        <f t="shared" si="117"/>
        <v>2019</v>
      </c>
      <c r="F1504" s="6">
        <f t="shared" si="118"/>
        <v>7</v>
      </c>
      <c r="G1504" s="6" t="str">
        <f>VLOOKUP(B:B, _holidays!A:C, 2, FALSE)</f>
        <v>Y</v>
      </c>
      <c r="H1504" s="6" t="str">
        <f>VLOOKUP(B:B, _holidays!A:C, 3, FALSE)</f>
        <v>N</v>
      </c>
      <c r="I1504" s="6">
        <v>14.4</v>
      </c>
      <c r="J1504" s="6">
        <v>27.5</v>
      </c>
      <c r="K1504" s="6">
        <v>18.600000000000001</v>
      </c>
      <c r="L1504" s="6">
        <v>0</v>
      </c>
      <c r="M1504" s="10">
        <v>114085.645</v>
      </c>
      <c r="N1504" s="8">
        <v>97.715089509999999</v>
      </c>
      <c r="O1504" s="8">
        <f t="shared" si="119"/>
        <v>11147889.012981085</v>
      </c>
    </row>
    <row r="1505" spans="2:15" x14ac:dyDescent="0.3">
      <c r="B1505" s="30">
        <v>43508</v>
      </c>
      <c r="C1505" s="6" t="str">
        <f t="shared" si="115"/>
        <v>Tuesday</v>
      </c>
      <c r="D1505" s="6" t="str">
        <f t="shared" si="116"/>
        <v>February</v>
      </c>
      <c r="E1505" s="6" t="str">
        <f t="shared" si="117"/>
        <v>2019</v>
      </c>
      <c r="F1505" s="6">
        <f t="shared" si="118"/>
        <v>7</v>
      </c>
      <c r="G1505" s="6" t="str">
        <f>VLOOKUP(B:B, _holidays!A:C, 2, FALSE)</f>
        <v>Y</v>
      </c>
      <c r="H1505" s="6" t="str">
        <f>VLOOKUP(B:B, _holidays!A:C, 3, FALSE)</f>
        <v>N</v>
      </c>
      <c r="I1505" s="6">
        <v>18.399999999999999</v>
      </c>
      <c r="J1505" s="6">
        <v>21.5</v>
      </c>
      <c r="K1505" s="6">
        <v>12.4</v>
      </c>
      <c r="L1505" s="6">
        <v>0</v>
      </c>
      <c r="M1505" s="10">
        <v>107697.205</v>
      </c>
      <c r="N1505" s="8">
        <v>57.338211940000001</v>
      </c>
      <c r="O1505" s="8">
        <f t="shared" si="119"/>
        <v>6175165.1656356277</v>
      </c>
    </row>
    <row r="1506" spans="2:15" x14ac:dyDescent="0.3">
      <c r="B1506" s="30">
        <v>43509</v>
      </c>
      <c r="C1506" s="6" t="str">
        <f t="shared" si="115"/>
        <v>Wednesday</v>
      </c>
      <c r="D1506" s="6" t="str">
        <f t="shared" si="116"/>
        <v>February</v>
      </c>
      <c r="E1506" s="6" t="str">
        <f t="shared" si="117"/>
        <v>2019</v>
      </c>
      <c r="F1506" s="6">
        <f t="shared" si="118"/>
        <v>7</v>
      </c>
      <c r="G1506" s="6" t="str">
        <f>VLOOKUP(B:B, _holidays!A:C, 2, FALSE)</f>
        <v>Y</v>
      </c>
      <c r="H1506" s="6" t="str">
        <f>VLOOKUP(B:B, _holidays!A:C, 3, FALSE)</f>
        <v>N</v>
      </c>
      <c r="I1506" s="6">
        <v>11.8</v>
      </c>
      <c r="J1506" s="6">
        <v>19.2</v>
      </c>
      <c r="K1506" s="6">
        <v>23.7</v>
      </c>
      <c r="L1506" s="6">
        <v>2.8</v>
      </c>
      <c r="M1506" s="10">
        <v>106692.845</v>
      </c>
      <c r="N1506" s="8">
        <v>85.981483069999996</v>
      </c>
      <c r="O1506" s="8">
        <f t="shared" si="119"/>
        <v>9173609.0460576341</v>
      </c>
    </row>
    <row r="1507" spans="2:15" x14ac:dyDescent="0.3">
      <c r="B1507" s="30">
        <v>43510</v>
      </c>
      <c r="C1507" s="6" t="str">
        <f t="shared" si="115"/>
        <v>Thursday</v>
      </c>
      <c r="D1507" s="6" t="str">
        <f t="shared" si="116"/>
        <v>February</v>
      </c>
      <c r="E1507" s="6" t="str">
        <f t="shared" si="117"/>
        <v>2019</v>
      </c>
      <c r="F1507" s="6">
        <f t="shared" si="118"/>
        <v>7</v>
      </c>
      <c r="G1507" s="6" t="str">
        <f>VLOOKUP(B:B, _holidays!A:C, 2, FALSE)</f>
        <v>Y</v>
      </c>
      <c r="H1507" s="6" t="str">
        <f>VLOOKUP(B:B, _holidays!A:C, 3, FALSE)</f>
        <v>N</v>
      </c>
      <c r="I1507" s="6">
        <v>12.3</v>
      </c>
      <c r="J1507" s="6">
        <v>23.2</v>
      </c>
      <c r="K1507" s="6">
        <v>24.2</v>
      </c>
      <c r="L1507" s="6">
        <v>0</v>
      </c>
      <c r="M1507" s="10">
        <v>107655.08</v>
      </c>
      <c r="N1507" s="8">
        <v>108.29071519999999</v>
      </c>
      <c r="O1507" s="8">
        <f t="shared" si="119"/>
        <v>11658045.608113216</v>
      </c>
    </row>
    <row r="1508" spans="2:15" x14ac:dyDescent="0.3">
      <c r="B1508" s="30">
        <v>43511</v>
      </c>
      <c r="C1508" s="6" t="str">
        <f t="shared" si="115"/>
        <v>Friday</v>
      </c>
      <c r="D1508" s="6" t="str">
        <f t="shared" si="116"/>
        <v>February</v>
      </c>
      <c r="E1508" s="6" t="str">
        <f t="shared" si="117"/>
        <v>2019</v>
      </c>
      <c r="F1508" s="6">
        <f t="shared" si="118"/>
        <v>7</v>
      </c>
      <c r="G1508" s="6" t="str">
        <f>VLOOKUP(B:B, _holidays!A:C, 2, FALSE)</f>
        <v>Y</v>
      </c>
      <c r="H1508" s="6" t="str">
        <f>VLOOKUP(B:B, _holidays!A:C, 3, FALSE)</f>
        <v>N</v>
      </c>
      <c r="I1508" s="6">
        <v>14.8</v>
      </c>
      <c r="J1508" s="6">
        <v>22.8</v>
      </c>
      <c r="K1508" s="6">
        <v>23.1</v>
      </c>
      <c r="L1508" s="6">
        <v>0</v>
      </c>
      <c r="M1508" s="10">
        <v>113910.46</v>
      </c>
      <c r="N1508" s="8">
        <v>114.7685038</v>
      </c>
      <c r="O1508" s="8">
        <f t="shared" si="119"/>
        <v>13073333.061369749</v>
      </c>
    </row>
    <row r="1509" spans="2:15" x14ac:dyDescent="0.3">
      <c r="B1509" s="30">
        <v>43512</v>
      </c>
      <c r="C1509" s="6" t="str">
        <f t="shared" si="115"/>
        <v>Saturday</v>
      </c>
      <c r="D1509" s="6" t="str">
        <f t="shared" si="116"/>
        <v>February</v>
      </c>
      <c r="E1509" s="6" t="str">
        <f t="shared" si="117"/>
        <v>2019</v>
      </c>
      <c r="F1509" s="6">
        <f t="shared" si="118"/>
        <v>7</v>
      </c>
      <c r="G1509" s="6" t="str">
        <f>VLOOKUP(B:B, _holidays!A:C, 2, FALSE)</f>
        <v>Y</v>
      </c>
      <c r="H1509" s="6" t="str">
        <f>VLOOKUP(B:B, _holidays!A:C, 3, FALSE)</f>
        <v>N</v>
      </c>
      <c r="I1509" s="6">
        <v>16.100000000000001</v>
      </c>
      <c r="J1509" s="6">
        <v>23.2</v>
      </c>
      <c r="K1509" s="6">
        <v>24.2</v>
      </c>
      <c r="L1509" s="6">
        <v>0</v>
      </c>
      <c r="M1509" s="10">
        <v>106467.235</v>
      </c>
      <c r="N1509" s="8">
        <v>127.4802754</v>
      </c>
      <c r="O1509" s="8">
        <f t="shared" si="119"/>
        <v>13572472.438876519</v>
      </c>
    </row>
    <row r="1510" spans="2:15" x14ac:dyDescent="0.3">
      <c r="B1510" s="30">
        <v>43513</v>
      </c>
      <c r="C1510" s="6" t="str">
        <f t="shared" si="115"/>
        <v>Sunday</v>
      </c>
      <c r="D1510" s="6" t="str">
        <f t="shared" si="116"/>
        <v>February</v>
      </c>
      <c r="E1510" s="6" t="str">
        <f t="shared" si="117"/>
        <v>2019</v>
      </c>
      <c r="F1510" s="6">
        <f t="shared" si="118"/>
        <v>8</v>
      </c>
      <c r="G1510" s="6" t="str">
        <f>VLOOKUP(B:B, _holidays!A:C, 2, FALSE)</f>
        <v>Y</v>
      </c>
      <c r="H1510" s="6" t="str">
        <f>VLOOKUP(B:B, _holidays!A:C, 3, FALSE)</f>
        <v>N</v>
      </c>
      <c r="I1510" s="6">
        <v>15</v>
      </c>
      <c r="J1510" s="6">
        <v>29</v>
      </c>
      <c r="K1510" s="6">
        <v>20</v>
      </c>
      <c r="L1510" s="6">
        <v>0</v>
      </c>
      <c r="M1510" s="10">
        <v>108470.925</v>
      </c>
      <c r="N1510" s="8">
        <v>110.4895928</v>
      </c>
      <c r="O1510" s="8">
        <f t="shared" si="119"/>
        <v>11984908.333889339</v>
      </c>
    </row>
    <row r="1511" spans="2:15" x14ac:dyDescent="0.3">
      <c r="B1511" s="30">
        <v>43514</v>
      </c>
      <c r="C1511" s="6" t="str">
        <f t="shared" si="115"/>
        <v>Monday</v>
      </c>
      <c r="D1511" s="6" t="str">
        <f t="shared" si="116"/>
        <v>February</v>
      </c>
      <c r="E1511" s="6" t="str">
        <f t="shared" si="117"/>
        <v>2019</v>
      </c>
      <c r="F1511" s="6">
        <f t="shared" si="118"/>
        <v>8</v>
      </c>
      <c r="G1511" s="6" t="str">
        <f>VLOOKUP(B:B, _holidays!A:C, 2, FALSE)</f>
        <v>Y</v>
      </c>
      <c r="H1511" s="6" t="str">
        <f>VLOOKUP(B:B, _holidays!A:C, 3, FALSE)</f>
        <v>N</v>
      </c>
      <c r="I1511" s="6">
        <v>18</v>
      </c>
      <c r="J1511" s="6">
        <v>23.6</v>
      </c>
      <c r="K1511" s="6">
        <v>16.899999999999999</v>
      </c>
      <c r="L1511" s="6">
        <v>0</v>
      </c>
      <c r="M1511" s="10">
        <v>116995.065</v>
      </c>
      <c r="N1511" s="8">
        <v>104.4634554</v>
      </c>
      <c r="O1511" s="8">
        <f t="shared" si="119"/>
        <v>12221708.754647601</v>
      </c>
    </row>
    <row r="1512" spans="2:15" x14ac:dyDescent="0.3">
      <c r="B1512" s="30">
        <v>43515</v>
      </c>
      <c r="C1512" s="6" t="str">
        <f t="shared" si="115"/>
        <v>Tuesday</v>
      </c>
      <c r="D1512" s="6" t="str">
        <f t="shared" si="116"/>
        <v>February</v>
      </c>
      <c r="E1512" s="6" t="str">
        <f t="shared" si="117"/>
        <v>2019</v>
      </c>
      <c r="F1512" s="6">
        <f t="shared" si="118"/>
        <v>8</v>
      </c>
      <c r="G1512" s="6" t="str">
        <f>VLOOKUP(B:B, _holidays!A:C, 2, FALSE)</f>
        <v>Y</v>
      </c>
      <c r="H1512" s="6" t="str">
        <f>VLOOKUP(B:B, _holidays!A:C, 3, FALSE)</f>
        <v>N</v>
      </c>
      <c r="I1512" s="6">
        <v>13.7</v>
      </c>
      <c r="J1512" s="6">
        <v>20.2</v>
      </c>
      <c r="K1512" s="6">
        <v>21.4</v>
      </c>
      <c r="L1512" s="6">
        <v>0</v>
      </c>
      <c r="M1512" s="10">
        <v>110531.6</v>
      </c>
      <c r="N1512" s="8">
        <v>105.09817820000001</v>
      </c>
      <c r="O1512" s="8">
        <f t="shared" si="119"/>
        <v>11616669.793531122</v>
      </c>
    </row>
    <row r="1513" spans="2:15" x14ac:dyDescent="0.3">
      <c r="B1513" s="30">
        <v>43516</v>
      </c>
      <c r="C1513" s="6" t="str">
        <f t="shared" si="115"/>
        <v>Wednesday</v>
      </c>
      <c r="D1513" s="6" t="str">
        <f t="shared" si="116"/>
        <v>February</v>
      </c>
      <c r="E1513" s="6" t="str">
        <f t="shared" si="117"/>
        <v>2019</v>
      </c>
      <c r="F1513" s="6">
        <f t="shared" si="118"/>
        <v>8</v>
      </c>
      <c r="G1513" s="6" t="str">
        <f>VLOOKUP(B:B, _holidays!A:C, 2, FALSE)</f>
        <v>Y</v>
      </c>
      <c r="H1513" s="6" t="str">
        <f>VLOOKUP(B:B, _holidays!A:C, 3, FALSE)</f>
        <v>N</v>
      </c>
      <c r="I1513" s="6">
        <v>13.5</v>
      </c>
      <c r="J1513" s="6">
        <v>23.2</v>
      </c>
      <c r="K1513" s="6">
        <v>20.8</v>
      </c>
      <c r="L1513" s="6">
        <v>0</v>
      </c>
      <c r="M1513" s="10">
        <v>108972.30499999999</v>
      </c>
      <c r="N1513" s="8">
        <v>111.0460243</v>
      </c>
      <c r="O1513" s="8">
        <f t="shared" si="119"/>
        <v>12100941.22905701</v>
      </c>
    </row>
    <row r="1514" spans="2:15" x14ac:dyDescent="0.3">
      <c r="B1514" s="30">
        <v>43517</v>
      </c>
      <c r="C1514" s="6" t="str">
        <f t="shared" si="115"/>
        <v>Thursday</v>
      </c>
      <c r="D1514" s="6" t="str">
        <f t="shared" si="116"/>
        <v>February</v>
      </c>
      <c r="E1514" s="6" t="str">
        <f t="shared" si="117"/>
        <v>2019</v>
      </c>
      <c r="F1514" s="6">
        <f t="shared" si="118"/>
        <v>8</v>
      </c>
      <c r="G1514" s="6" t="str">
        <f>VLOOKUP(B:B, _holidays!A:C, 2, FALSE)</f>
        <v>Y</v>
      </c>
      <c r="H1514" s="6" t="str">
        <f>VLOOKUP(B:B, _holidays!A:C, 3, FALSE)</f>
        <v>N</v>
      </c>
      <c r="I1514" s="6">
        <v>14</v>
      </c>
      <c r="J1514" s="6">
        <v>20.399999999999999</v>
      </c>
      <c r="K1514" s="6">
        <v>16.2</v>
      </c>
      <c r="L1514" s="6">
        <v>0</v>
      </c>
      <c r="M1514" s="10">
        <v>110235.33500000001</v>
      </c>
      <c r="N1514" s="8">
        <v>114.360572</v>
      </c>
      <c r="O1514" s="8">
        <f t="shared" si="119"/>
        <v>12606575.965211621</v>
      </c>
    </row>
    <row r="1515" spans="2:15" x14ac:dyDescent="0.3">
      <c r="B1515" s="30">
        <v>43518</v>
      </c>
      <c r="C1515" s="6" t="str">
        <f t="shared" si="115"/>
        <v>Friday</v>
      </c>
      <c r="D1515" s="6" t="str">
        <f t="shared" si="116"/>
        <v>February</v>
      </c>
      <c r="E1515" s="6" t="str">
        <f t="shared" si="117"/>
        <v>2019</v>
      </c>
      <c r="F1515" s="6">
        <f t="shared" si="118"/>
        <v>8</v>
      </c>
      <c r="G1515" s="6" t="str">
        <f>VLOOKUP(B:B, _holidays!A:C, 2, FALSE)</f>
        <v>Y</v>
      </c>
      <c r="H1515" s="6" t="str">
        <f>VLOOKUP(B:B, _holidays!A:C, 3, FALSE)</f>
        <v>N</v>
      </c>
      <c r="I1515" s="6">
        <v>15.5</v>
      </c>
      <c r="J1515" s="6">
        <v>21.2</v>
      </c>
      <c r="K1515" s="6">
        <v>23.9</v>
      </c>
      <c r="L1515" s="6">
        <v>0</v>
      </c>
      <c r="M1515" s="10">
        <v>109901.75999999999</v>
      </c>
      <c r="N1515" s="8">
        <v>103.0440629</v>
      </c>
      <c r="O1515" s="8">
        <f t="shared" si="119"/>
        <v>11324723.870260704</v>
      </c>
    </row>
    <row r="1516" spans="2:15" x14ac:dyDescent="0.3">
      <c r="B1516" s="30">
        <v>43519</v>
      </c>
      <c r="C1516" s="6" t="str">
        <f t="shared" si="115"/>
        <v>Saturday</v>
      </c>
      <c r="D1516" s="6" t="str">
        <f t="shared" si="116"/>
        <v>February</v>
      </c>
      <c r="E1516" s="6" t="str">
        <f t="shared" si="117"/>
        <v>2019</v>
      </c>
      <c r="F1516" s="6">
        <f t="shared" si="118"/>
        <v>8</v>
      </c>
      <c r="G1516" s="6" t="str">
        <f>VLOOKUP(B:B, _holidays!A:C, 2, FALSE)</f>
        <v>Y</v>
      </c>
      <c r="H1516" s="6" t="str">
        <f>VLOOKUP(B:B, _holidays!A:C, 3, FALSE)</f>
        <v>N</v>
      </c>
      <c r="I1516" s="6">
        <v>16.399999999999999</v>
      </c>
      <c r="J1516" s="6">
        <v>25.8</v>
      </c>
      <c r="K1516" s="6">
        <v>24</v>
      </c>
      <c r="L1516" s="6">
        <v>0</v>
      </c>
      <c r="M1516" s="10">
        <v>99890.25</v>
      </c>
      <c r="N1516" s="8">
        <v>77.031403220000001</v>
      </c>
      <c r="O1516" s="8">
        <f t="shared" si="119"/>
        <v>7694686.1254966054</v>
      </c>
    </row>
    <row r="1517" spans="2:15" x14ac:dyDescent="0.3">
      <c r="B1517" s="30">
        <v>43520</v>
      </c>
      <c r="C1517" s="6" t="str">
        <f t="shared" si="115"/>
        <v>Sunday</v>
      </c>
      <c r="D1517" s="6" t="str">
        <f t="shared" si="116"/>
        <v>February</v>
      </c>
      <c r="E1517" s="6" t="str">
        <f t="shared" si="117"/>
        <v>2019</v>
      </c>
      <c r="F1517" s="6">
        <f t="shared" si="118"/>
        <v>9</v>
      </c>
      <c r="G1517" s="6" t="str">
        <f>VLOOKUP(B:B, _holidays!A:C, 2, FALSE)</f>
        <v>Y</v>
      </c>
      <c r="H1517" s="6" t="str">
        <f>VLOOKUP(B:B, _holidays!A:C, 3, FALSE)</f>
        <v>N</v>
      </c>
      <c r="I1517" s="6">
        <v>13.8</v>
      </c>
      <c r="J1517" s="6">
        <v>32.9</v>
      </c>
      <c r="K1517" s="6">
        <v>24.6</v>
      </c>
      <c r="L1517" s="6">
        <v>0</v>
      </c>
      <c r="M1517" s="10">
        <v>106877.86500000001</v>
      </c>
      <c r="N1517" s="8">
        <v>87.180913380000007</v>
      </c>
      <c r="O1517" s="8">
        <f t="shared" si="119"/>
        <v>9317709.8908043355</v>
      </c>
    </row>
    <row r="1518" spans="2:15" x14ac:dyDescent="0.3">
      <c r="B1518" s="30">
        <v>43521</v>
      </c>
      <c r="C1518" s="6" t="str">
        <f t="shared" si="115"/>
        <v>Monday</v>
      </c>
      <c r="D1518" s="6" t="str">
        <f t="shared" si="116"/>
        <v>February</v>
      </c>
      <c r="E1518" s="6" t="str">
        <f t="shared" si="117"/>
        <v>2019</v>
      </c>
      <c r="F1518" s="6">
        <f t="shared" si="118"/>
        <v>9</v>
      </c>
      <c r="G1518" s="6" t="str">
        <f>VLOOKUP(B:B, _holidays!A:C, 2, FALSE)</f>
        <v>Y</v>
      </c>
      <c r="H1518" s="6" t="str">
        <f>VLOOKUP(B:B, _holidays!A:C, 3, FALSE)</f>
        <v>N</v>
      </c>
      <c r="I1518" s="6">
        <v>18</v>
      </c>
      <c r="J1518" s="6">
        <v>34.200000000000003</v>
      </c>
      <c r="K1518" s="6">
        <v>24.4</v>
      </c>
      <c r="L1518" s="6">
        <v>0</v>
      </c>
      <c r="M1518" s="10">
        <v>133476.60500000001</v>
      </c>
      <c r="N1518" s="8">
        <v>139.95597699999999</v>
      </c>
      <c r="O1518" s="8">
        <f t="shared" si="119"/>
        <v>18680848.659418084</v>
      </c>
    </row>
    <row r="1519" spans="2:15" x14ac:dyDescent="0.3">
      <c r="B1519" s="30">
        <v>43522</v>
      </c>
      <c r="C1519" s="6" t="str">
        <f t="shared" si="115"/>
        <v>Tuesday</v>
      </c>
      <c r="D1519" s="6" t="str">
        <f t="shared" si="116"/>
        <v>February</v>
      </c>
      <c r="E1519" s="6" t="str">
        <f t="shared" si="117"/>
        <v>2019</v>
      </c>
      <c r="F1519" s="6">
        <f t="shared" si="118"/>
        <v>9</v>
      </c>
      <c r="G1519" s="6" t="str">
        <f>VLOOKUP(B:B, _holidays!A:C, 2, FALSE)</f>
        <v>Y</v>
      </c>
      <c r="H1519" s="6" t="str">
        <f>VLOOKUP(B:B, _holidays!A:C, 3, FALSE)</f>
        <v>N</v>
      </c>
      <c r="I1519" s="6">
        <v>17.899999999999999</v>
      </c>
      <c r="J1519" s="6">
        <v>22.3</v>
      </c>
      <c r="K1519" s="6">
        <v>21</v>
      </c>
      <c r="L1519" s="6">
        <v>0</v>
      </c>
      <c r="M1519" s="10">
        <v>123114.11500000001</v>
      </c>
      <c r="N1519" s="8">
        <v>115.9396033</v>
      </c>
      <c r="O1519" s="8">
        <f t="shared" si="119"/>
        <v>14273801.653730581</v>
      </c>
    </row>
    <row r="1520" spans="2:15" x14ac:dyDescent="0.3">
      <c r="B1520" s="30">
        <v>43523</v>
      </c>
      <c r="C1520" s="6" t="str">
        <f t="shared" si="115"/>
        <v>Wednesday</v>
      </c>
      <c r="D1520" s="6" t="str">
        <f t="shared" si="116"/>
        <v>February</v>
      </c>
      <c r="E1520" s="6" t="str">
        <f t="shared" si="117"/>
        <v>2019</v>
      </c>
      <c r="F1520" s="6">
        <f t="shared" si="118"/>
        <v>9</v>
      </c>
      <c r="G1520" s="6" t="str">
        <f>VLOOKUP(B:B, _holidays!A:C, 2, FALSE)</f>
        <v>Y</v>
      </c>
      <c r="H1520" s="6" t="str">
        <f>VLOOKUP(B:B, _holidays!A:C, 3, FALSE)</f>
        <v>N</v>
      </c>
      <c r="I1520" s="6">
        <v>12.9</v>
      </c>
      <c r="J1520" s="6">
        <v>25.7</v>
      </c>
      <c r="K1520" s="6">
        <v>24</v>
      </c>
      <c r="L1520" s="6">
        <v>0</v>
      </c>
      <c r="M1520" s="10">
        <v>125272.27</v>
      </c>
      <c r="N1520" s="8">
        <v>123.7875391</v>
      </c>
      <c r="O1520" s="8">
        <f t="shared" si="119"/>
        <v>15507146.020770758</v>
      </c>
    </row>
    <row r="1521" spans="2:15" x14ac:dyDescent="0.3">
      <c r="B1521" s="30">
        <v>43524</v>
      </c>
      <c r="C1521" s="6" t="str">
        <f t="shared" si="115"/>
        <v>Thursday</v>
      </c>
      <c r="D1521" s="6" t="str">
        <f t="shared" si="116"/>
        <v>February</v>
      </c>
      <c r="E1521" s="6" t="str">
        <f t="shared" si="117"/>
        <v>2019</v>
      </c>
      <c r="F1521" s="6">
        <f t="shared" si="118"/>
        <v>9</v>
      </c>
      <c r="G1521" s="6" t="str">
        <f>VLOOKUP(B:B, _holidays!A:C, 2, FALSE)</f>
        <v>Y</v>
      </c>
      <c r="H1521" s="6" t="str">
        <f>VLOOKUP(B:B, _holidays!A:C, 3, FALSE)</f>
        <v>N</v>
      </c>
      <c r="I1521" s="6">
        <v>16.3</v>
      </c>
      <c r="J1521" s="6">
        <v>36.799999999999997</v>
      </c>
      <c r="K1521" s="6">
        <v>23.4</v>
      </c>
      <c r="L1521" s="6">
        <v>0</v>
      </c>
      <c r="M1521" s="10">
        <v>150472.255</v>
      </c>
      <c r="N1521" s="8">
        <v>160.93844870000001</v>
      </c>
      <c r="O1521" s="8">
        <f t="shared" si="119"/>
        <v>24216771.292090822</v>
      </c>
    </row>
    <row r="1522" spans="2:15" x14ac:dyDescent="0.3">
      <c r="B1522" s="30">
        <v>43525</v>
      </c>
      <c r="C1522" s="6" t="str">
        <f t="shared" si="115"/>
        <v>Friday</v>
      </c>
      <c r="D1522" s="6" t="str">
        <f t="shared" si="116"/>
        <v>March</v>
      </c>
      <c r="E1522" s="6" t="str">
        <f t="shared" si="117"/>
        <v>2019</v>
      </c>
      <c r="F1522" s="6">
        <f t="shared" si="118"/>
        <v>9</v>
      </c>
      <c r="G1522" s="6" t="str">
        <f>VLOOKUP(B:B, _holidays!A:C, 2, FALSE)</f>
        <v>Y</v>
      </c>
      <c r="H1522" s="6" t="str">
        <f>VLOOKUP(B:B, _holidays!A:C, 3, FALSE)</f>
        <v>N</v>
      </c>
      <c r="I1522" s="6">
        <v>22.6</v>
      </c>
      <c r="J1522" s="6">
        <v>38.1</v>
      </c>
      <c r="K1522" s="6">
        <v>22.3</v>
      </c>
      <c r="L1522" s="6">
        <v>0</v>
      </c>
      <c r="M1522" s="10">
        <v>163682.04</v>
      </c>
      <c r="N1522" s="8">
        <v>1284.799876</v>
      </c>
      <c r="O1522" s="8">
        <f t="shared" si="119"/>
        <v>210298664.69542706</v>
      </c>
    </row>
    <row r="1523" spans="2:15" x14ac:dyDescent="0.3">
      <c r="B1523" s="30">
        <v>43526</v>
      </c>
      <c r="C1523" s="6" t="str">
        <f t="shared" si="115"/>
        <v>Saturday</v>
      </c>
      <c r="D1523" s="6" t="str">
        <f t="shared" si="116"/>
        <v>March</v>
      </c>
      <c r="E1523" s="6" t="str">
        <f t="shared" si="117"/>
        <v>2019</v>
      </c>
      <c r="F1523" s="6">
        <f t="shared" si="118"/>
        <v>9</v>
      </c>
      <c r="G1523" s="6" t="str">
        <f>VLOOKUP(B:B, _holidays!A:C, 2, FALSE)</f>
        <v>Y</v>
      </c>
      <c r="H1523" s="6" t="str">
        <f>VLOOKUP(B:B, _holidays!A:C, 3, FALSE)</f>
        <v>N</v>
      </c>
      <c r="I1523" s="6">
        <v>22.3</v>
      </c>
      <c r="J1523" s="6">
        <v>36.299999999999997</v>
      </c>
      <c r="K1523" s="6">
        <v>23.4</v>
      </c>
      <c r="L1523" s="6">
        <v>0</v>
      </c>
      <c r="M1523" s="10">
        <v>146265.11499999999</v>
      </c>
      <c r="N1523" s="8">
        <v>132.49259040000001</v>
      </c>
      <c r="O1523" s="8">
        <f t="shared" si="119"/>
        <v>19379043.971503895</v>
      </c>
    </row>
    <row r="1524" spans="2:15" x14ac:dyDescent="0.3">
      <c r="B1524" s="30">
        <v>43527</v>
      </c>
      <c r="C1524" s="6" t="str">
        <f t="shared" si="115"/>
        <v>Sunday</v>
      </c>
      <c r="D1524" s="6" t="str">
        <f t="shared" si="116"/>
        <v>March</v>
      </c>
      <c r="E1524" s="6" t="str">
        <f t="shared" si="117"/>
        <v>2019</v>
      </c>
      <c r="F1524" s="6">
        <f t="shared" si="118"/>
        <v>10</v>
      </c>
      <c r="G1524" s="6" t="str">
        <f>VLOOKUP(B:B, _holidays!A:C, 2, FALSE)</f>
        <v>Y</v>
      </c>
      <c r="H1524" s="6" t="str">
        <f>VLOOKUP(B:B, _holidays!A:C, 3, FALSE)</f>
        <v>N</v>
      </c>
      <c r="I1524" s="6">
        <v>25.1</v>
      </c>
      <c r="J1524" s="6">
        <v>36</v>
      </c>
      <c r="K1524" s="6">
        <v>14.4</v>
      </c>
      <c r="L1524" s="6">
        <v>0</v>
      </c>
      <c r="M1524" s="10">
        <v>138597.69</v>
      </c>
      <c r="N1524" s="8">
        <v>153.7842958</v>
      </c>
      <c r="O1524" s="8">
        <f t="shared" si="119"/>
        <v>21314148.1561567</v>
      </c>
    </row>
    <row r="1525" spans="2:15" x14ac:dyDescent="0.3">
      <c r="B1525" s="30">
        <v>43528</v>
      </c>
      <c r="C1525" s="6" t="str">
        <f t="shared" si="115"/>
        <v>Monday</v>
      </c>
      <c r="D1525" s="6" t="str">
        <f t="shared" si="116"/>
        <v>March</v>
      </c>
      <c r="E1525" s="6" t="str">
        <f t="shared" si="117"/>
        <v>2019</v>
      </c>
      <c r="F1525" s="6">
        <f t="shared" si="118"/>
        <v>10</v>
      </c>
      <c r="G1525" s="6" t="str">
        <f>VLOOKUP(B:B, _holidays!A:C, 2, FALSE)</f>
        <v>Y</v>
      </c>
      <c r="H1525" s="6" t="str">
        <f>VLOOKUP(B:B, _holidays!A:C, 3, FALSE)</f>
        <v>N</v>
      </c>
      <c r="I1525" s="6">
        <v>19</v>
      </c>
      <c r="J1525" s="6">
        <v>24.6</v>
      </c>
      <c r="K1525" s="6">
        <v>21.8</v>
      </c>
      <c r="L1525" s="6">
        <v>0</v>
      </c>
      <c r="M1525" s="10">
        <v>136528.81</v>
      </c>
      <c r="N1525" s="8">
        <v>135.2064474</v>
      </c>
      <c r="O1525" s="8">
        <f t="shared" si="119"/>
        <v>18459575.367849592</v>
      </c>
    </row>
    <row r="1526" spans="2:15" x14ac:dyDescent="0.3">
      <c r="B1526" s="30">
        <v>43529</v>
      </c>
      <c r="C1526" s="6" t="str">
        <f t="shared" si="115"/>
        <v>Tuesday</v>
      </c>
      <c r="D1526" s="6" t="str">
        <f t="shared" si="116"/>
        <v>March</v>
      </c>
      <c r="E1526" s="6" t="str">
        <f t="shared" si="117"/>
        <v>2019</v>
      </c>
      <c r="F1526" s="6">
        <f t="shared" si="118"/>
        <v>10</v>
      </c>
      <c r="G1526" s="6" t="str">
        <f>VLOOKUP(B:B, _holidays!A:C, 2, FALSE)</f>
        <v>Y</v>
      </c>
      <c r="H1526" s="6" t="str">
        <f>VLOOKUP(B:B, _holidays!A:C, 3, FALSE)</f>
        <v>N</v>
      </c>
      <c r="I1526" s="6">
        <v>18</v>
      </c>
      <c r="J1526" s="6">
        <v>24.3</v>
      </c>
      <c r="K1526" s="6">
        <v>15.5</v>
      </c>
      <c r="L1526" s="6">
        <v>0</v>
      </c>
      <c r="M1526" s="10">
        <v>126073.53</v>
      </c>
      <c r="N1526" s="8">
        <v>118.26194460000001</v>
      </c>
      <c r="O1526" s="8">
        <f t="shared" si="119"/>
        <v>14909700.82038644</v>
      </c>
    </row>
    <row r="1527" spans="2:15" x14ac:dyDescent="0.3">
      <c r="B1527" s="30">
        <v>43530</v>
      </c>
      <c r="C1527" s="6" t="str">
        <f t="shared" si="115"/>
        <v>Wednesday</v>
      </c>
      <c r="D1527" s="6" t="str">
        <f t="shared" si="116"/>
        <v>March</v>
      </c>
      <c r="E1527" s="6" t="str">
        <f t="shared" si="117"/>
        <v>2019</v>
      </c>
      <c r="F1527" s="6">
        <f t="shared" si="118"/>
        <v>10</v>
      </c>
      <c r="G1527" s="6" t="str">
        <f>VLOOKUP(B:B, _holidays!A:C, 2, FALSE)</f>
        <v>Y</v>
      </c>
      <c r="H1527" s="6" t="str">
        <f>VLOOKUP(B:B, _holidays!A:C, 3, FALSE)</f>
        <v>N</v>
      </c>
      <c r="I1527" s="6">
        <v>13.2</v>
      </c>
      <c r="J1527" s="6">
        <v>17.2</v>
      </c>
      <c r="K1527" s="6">
        <v>19.5</v>
      </c>
      <c r="L1527" s="6">
        <v>1.6</v>
      </c>
      <c r="M1527" s="10">
        <v>108723.61500000001</v>
      </c>
      <c r="N1527" s="8">
        <v>75.981191370000005</v>
      </c>
      <c r="O1527" s="8">
        <f t="shared" si="119"/>
        <v>8260949.7977532037</v>
      </c>
    </row>
    <row r="1528" spans="2:15" x14ac:dyDescent="0.3">
      <c r="B1528" s="30">
        <v>43531</v>
      </c>
      <c r="C1528" s="6" t="str">
        <f t="shared" si="115"/>
        <v>Thursday</v>
      </c>
      <c r="D1528" s="6" t="str">
        <f t="shared" si="116"/>
        <v>March</v>
      </c>
      <c r="E1528" s="6" t="str">
        <f t="shared" si="117"/>
        <v>2019</v>
      </c>
      <c r="F1528" s="6">
        <f t="shared" si="118"/>
        <v>10</v>
      </c>
      <c r="G1528" s="6" t="str">
        <f>VLOOKUP(B:B, _holidays!A:C, 2, FALSE)</f>
        <v>Y</v>
      </c>
      <c r="H1528" s="6" t="str">
        <f>VLOOKUP(B:B, _holidays!A:C, 3, FALSE)</f>
        <v>N</v>
      </c>
      <c r="I1528" s="6">
        <v>9.6999999999999993</v>
      </c>
      <c r="J1528" s="6">
        <v>22.1</v>
      </c>
      <c r="K1528" s="6">
        <v>21.2</v>
      </c>
      <c r="L1528" s="6">
        <v>2</v>
      </c>
      <c r="M1528" s="10">
        <v>114519.86500000001</v>
      </c>
      <c r="N1528" s="8">
        <v>103.1975585</v>
      </c>
      <c r="O1528" s="8">
        <f t="shared" si="119"/>
        <v>11818170.467749603</v>
      </c>
    </row>
    <row r="1529" spans="2:15" x14ac:dyDescent="0.3">
      <c r="B1529" s="30">
        <v>43532</v>
      </c>
      <c r="C1529" s="6" t="str">
        <f t="shared" si="115"/>
        <v>Friday</v>
      </c>
      <c r="D1529" s="6" t="str">
        <f t="shared" si="116"/>
        <v>March</v>
      </c>
      <c r="E1529" s="6" t="str">
        <f t="shared" si="117"/>
        <v>2019</v>
      </c>
      <c r="F1529" s="6">
        <f t="shared" si="118"/>
        <v>10</v>
      </c>
      <c r="G1529" s="6" t="str">
        <f>VLOOKUP(B:B, _holidays!A:C, 2, FALSE)</f>
        <v>Y</v>
      </c>
      <c r="H1529" s="6" t="str">
        <f>VLOOKUP(B:B, _holidays!A:C, 3, FALSE)</f>
        <v>N</v>
      </c>
      <c r="I1529" s="6">
        <v>11.3</v>
      </c>
      <c r="J1529" s="6">
        <v>26.8</v>
      </c>
      <c r="K1529" s="6">
        <v>10.199999999999999</v>
      </c>
      <c r="L1529" s="6">
        <v>0</v>
      </c>
      <c r="M1529" s="10">
        <v>117281.2</v>
      </c>
      <c r="N1529" s="8">
        <v>106.9388027</v>
      </c>
      <c r="O1529" s="8">
        <f t="shared" si="119"/>
        <v>12541911.10721924</v>
      </c>
    </row>
    <row r="1530" spans="2:15" x14ac:dyDescent="0.3">
      <c r="B1530" s="30">
        <v>43533</v>
      </c>
      <c r="C1530" s="6" t="str">
        <f t="shared" si="115"/>
        <v>Saturday</v>
      </c>
      <c r="D1530" s="6" t="str">
        <f t="shared" si="116"/>
        <v>March</v>
      </c>
      <c r="E1530" s="6" t="str">
        <f t="shared" si="117"/>
        <v>2019</v>
      </c>
      <c r="F1530" s="6">
        <f t="shared" si="118"/>
        <v>10</v>
      </c>
      <c r="G1530" s="6" t="str">
        <f>VLOOKUP(B:B, _holidays!A:C, 2, FALSE)</f>
        <v>Y</v>
      </c>
      <c r="H1530" s="6" t="str">
        <f>VLOOKUP(B:B, _holidays!A:C, 3, FALSE)</f>
        <v>N</v>
      </c>
      <c r="I1530" s="6">
        <v>13.9</v>
      </c>
      <c r="J1530" s="6">
        <v>24.7</v>
      </c>
      <c r="K1530" s="6">
        <v>20</v>
      </c>
      <c r="L1530" s="6">
        <v>0</v>
      </c>
      <c r="M1530" s="10">
        <v>106854.935</v>
      </c>
      <c r="N1530" s="8">
        <v>95.078424589999997</v>
      </c>
      <c r="O1530" s="8">
        <f t="shared" si="119"/>
        <v>10159598.87946685</v>
      </c>
    </row>
    <row r="1531" spans="2:15" x14ac:dyDescent="0.3">
      <c r="B1531" s="30">
        <v>43534</v>
      </c>
      <c r="C1531" s="6" t="str">
        <f t="shared" si="115"/>
        <v>Sunday</v>
      </c>
      <c r="D1531" s="6" t="str">
        <f t="shared" si="116"/>
        <v>March</v>
      </c>
      <c r="E1531" s="6" t="str">
        <f t="shared" si="117"/>
        <v>2019</v>
      </c>
      <c r="F1531" s="6">
        <f t="shared" si="118"/>
        <v>11</v>
      </c>
      <c r="G1531" s="6" t="str">
        <f>VLOOKUP(B:B, _holidays!A:C, 2, FALSE)</f>
        <v>Y</v>
      </c>
      <c r="H1531" s="6" t="str">
        <f>VLOOKUP(B:B, _holidays!A:C, 3, FALSE)</f>
        <v>N</v>
      </c>
      <c r="I1531" s="6">
        <v>14.3</v>
      </c>
      <c r="J1531" s="6">
        <v>23.7</v>
      </c>
      <c r="K1531" s="6">
        <v>10.1</v>
      </c>
      <c r="L1531" s="6">
        <v>0</v>
      </c>
      <c r="M1531" s="10">
        <v>101994.05499999999</v>
      </c>
      <c r="N1531" s="8">
        <v>74.374932029999997</v>
      </c>
      <c r="O1531" s="8">
        <f t="shared" si="119"/>
        <v>7585800.9080890808</v>
      </c>
    </row>
    <row r="1532" spans="2:15" x14ac:dyDescent="0.3">
      <c r="B1532" s="30">
        <v>43535</v>
      </c>
      <c r="C1532" s="6" t="str">
        <f t="shared" si="115"/>
        <v>Monday</v>
      </c>
      <c r="D1532" s="6" t="str">
        <f t="shared" si="116"/>
        <v>March</v>
      </c>
      <c r="E1532" s="6" t="str">
        <f t="shared" si="117"/>
        <v>2019</v>
      </c>
      <c r="F1532" s="6">
        <f t="shared" si="118"/>
        <v>11</v>
      </c>
      <c r="G1532" s="6" t="str">
        <f>VLOOKUP(B:B, _holidays!A:C, 2, FALSE)</f>
        <v>Y</v>
      </c>
      <c r="H1532" s="6" t="str">
        <f>VLOOKUP(B:B, _holidays!A:C, 3, FALSE)</f>
        <v>Y</v>
      </c>
      <c r="I1532" s="6">
        <v>15.9</v>
      </c>
      <c r="J1532" s="6">
        <v>21.8</v>
      </c>
      <c r="K1532" s="6">
        <v>18.600000000000001</v>
      </c>
      <c r="L1532" s="6">
        <v>0.2</v>
      </c>
      <c r="M1532" s="10">
        <v>103219.08</v>
      </c>
      <c r="N1532" s="8">
        <v>81.472040070000006</v>
      </c>
      <c r="O1532" s="8">
        <f t="shared" si="119"/>
        <v>8409469.0217485372</v>
      </c>
    </row>
    <row r="1533" spans="2:15" x14ac:dyDescent="0.3">
      <c r="B1533" s="30">
        <v>43536</v>
      </c>
      <c r="C1533" s="6" t="str">
        <f t="shared" si="115"/>
        <v>Tuesday</v>
      </c>
      <c r="D1533" s="6" t="str">
        <f t="shared" si="116"/>
        <v>March</v>
      </c>
      <c r="E1533" s="6" t="str">
        <f t="shared" si="117"/>
        <v>2019</v>
      </c>
      <c r="F1533" s="6">
        <f t="shared" si="118"/>
        <v>11</v>
      </c>
      <c r="G1533" s="6" t="str">
        <f>VLOOKUP(B:B, _holidays!A:C, 2, FALSE)</f>
        <v>Y</v>
      </c>
      <c r="H1533" s="6" t="str">
        <f>VLOOKUP(B:B, _holidays!A:C, 3, FALSE)</f>
        <v>N</v>
      </c>
      <c r="I1533" s="6">
        <v>15.8</v>
      </c>
      <c r="J1533" s="6">
        <v>19.2</v>
      </c>
      <c r="K1533" s="6">
        <v>10.8</v>
      </c>
      <c r="L1533" s="6">
        <v>0</v>
      </c>
      <c r="M1533" s="10">
        <v>110086.7</v>
      </c>
      <c r="N1533" s="8">
        <v>76.971547959999995</v>
      </c>
      <c r="O1533" s="8">
        <f t="shared" si="119"/>
        <v>8473543.7088081315</v>
      </c>
    </row>
    <row r="1534" spans="2:15" x14ac:dyDescent="0.3">
      <c r="B1534" s="30">
        <v>43537</v>
      </c>
      <c r="C1534" s="6" t="str">
        <f t="shared" si="115"/>
        <v>Wednesday</v>
      </c>
      <c r="D1534" s="6" t="str">
        <f t="shared" si="116"/>
        <v>March</v>
      </c>
      <c r="E1534" s="6" t="str">
        <f t="shared" si="117"/>
        <v>2019</v>
      </c>
      <c r="F1534" s="6">
        <f t="shared" si="118"/>
        <v>11</v>
      </c>
      <c r="G1534" s="6" t="str">
        <f>VLOOKUP(B:B, _holidays!A:C, 2, FALSE)</f>
        <v>Y</v>
      </c>
      <c r="H1534" s="6" t="str">
        <f>VLOOKUP(B:B, _holidays!A:C, 3, FALSE)</f>
        <v>N</v>
      </c>
      <c r="I1534" s="6">
        <v>11.9</v>
      </c>
      <c r="J1534" s="6">
        <v>18.600000000000001</v>
      </c>
      <c r="K1534" s="6">
        <v>15.1</v>
      </c>
      <c r="L1534" s="6">
        <v>0</v>
      </c>
      <c r="M1534" s="10">
        <v>114740.52</v>
      </c>
      <c r="N1534" s="8">
        <v>122.2385811</v>
      </c>
      <c r="O1534" s="8">
        <f t="shared" si="119"/>
        <v>14025718.359476173</v>
      </c>
    </row>
    <row r="1535" spans="2:15" x14ac:dyDescent="0.3">
      <c r="B1535" s="30">
        <v>43538</v>
      </c>
      <c r="C1535" s="6" t="str">
        <f t="shared" si="115"/>
        <v>Thursday</v>
      </c>
      <c r="D1535" s="6" t="str">
        <f t="shared" si="116"/>
        <v>March</v>
      </c>
      <c r="E1535" s="6" t="str">
        <f t="shared" si="117"/>
        <v>2019</v>
      </c>
      <c r="F1535" s="6">
        <f t="shared" si="118"/>
        <v>11</v>
      </c>
      <c r="G1535" s="6" t="str">
        <f>VLOOKUP(B:B, _holidays!A:C, 2, FALSE)</f>
        <v>Y</v>
      </c>
      <c r="H1535" s="6" t="str">
        <f>VLOOKUP(B:B, _holidays!A:C, 3, FALSE)</f>
        <v>N</v>
      </c>
      <c r="I1535" s="6">
        <v>12.1</v>
      </c>
      <c r="J1535" s="6">
        <v>20.8</v>
      </c>
      <c r="K1535" s="6">
        <v>20.6</v>
      </c>
      <c r="L1535" s="6">
        <v>0.2</v>
      </c>
      <c r="M1535" s="10">
        <v>112785.78</v>
      </c>
      <c r="N1535" s="8">
        <v>126.7859571</v>
      </c>
      <c r="O1535" s="8">
        <f t="shared" si="119"/>
        <v>14299653.064570038</v>
      </c>
    </row>
    <row r="1536" spans="2:15" x14ac:dyDescent="0.3">
      <c r="B1536" s="30">
        <v>43539</v>
      </c>
      <c r="C1536" s="6" t="str">
        <f t="shared" si="115"/>
        <v>Friday</v>
      </c>
      <c r="D1536" s="6" t="str">
        <f t="shared" si="116"/>
        <v>March</v>
      </c>
      <c r="E1536" s="6" t="str">
        <f t="shared" si="117"/>
        <v>2019</v>
      </c>
      <c r="F1536" s="6">
        <f t="shared" si="118"/>
        <v>11</v>
      </c>
      <c r="G1536" s="6" t="str">
        <f>VLOOKUP(B:B, _holidays!A:C, 2, FALSE)</f>
        <v>Y</v>
      </c>
      <c r="H1536" s="6" t="str">
        <f>VLOOKUP(B:B, _holidays!A:C, 3, FALSE)</f>
        <v>N</v>
      </c>
      <c r="I1536" s="6">
        <v>11.7</v>
      </c>
      <c r="J1536" s="6">
        <v>22.2</v>
      </c>
      <c r="K1536" s="6">
        <v>18.7</v>
      </c>
      <c r="L1536" s="6">
        <v>0</v>
      </c>
      <c r="M1536" s="10">
        <v>111179.125</v>
      </c>
      <c r="N1536" s="8">
        <v>102.60851510000001</v>
      </c>
      <c r="O1536" s="8">
        <f t="shared" si="119"/>
        <v>11407924.926367288</v>
      </c>
    </row>
    <row r="1537" spans="2:15" x14ac:dyDescent="0.3">
      <c r="B1537" s="30">
        <v>43540</v>
      </c>
      <c r="C1537" s="6" t="str">
        <f t="shared" si="115"/>
        <v>Saturday</v>
      </c>
      <c r="D1537" s="6" t="str">
        <f t="shared" si="116"/>
        <v>March</v>
      </c>
      <c r="E1537" s="6" t="str">
        <f t="shared" si="117"/>
        <v>2019</v>
      </c>
      <c r="F1537" s="6">
        <f t="shared" si="118"/>
        <v>11</v>
      </c>
      <c r="G1537" s="6" t="str">
        <f>VLOOKUP(B:B, _holidays!A:C, 2, FALSE)</f>
        <v>Y</v>
      </c>
      <c r="H1537" s="6" t="str">
        <f>VLOOKUP(B:B, _holidays!A:C, 3, FALSE)</f>
        <v>N</v>
      </c>
      <c r="I1537" s="6">
        <v>12.2</v>
      </c>
      <c r="J1537" s="6">
        <v>25.6</v>
      </c>
      <c r="K1537" s="6">
        <v>20.100000000000001</v>
      </c>
      <c r="L1537" s="6">
        <v>0</v>
      </c>
      <c r="M1537" s="10">
        <v>105119.48</v>
      </c>
      <c r="N1537" s="8">
        <v>95.251187810000005</v>
      </c>
      <c r="O1537" s="8">
        <f t="shared" si="119"/>
        <v>10012755.331969539</v>
      </c>
    </row>
    <row r="1538" spans="2:15" x14ac:dyDescent="0.3">
      <c r="B1538" s="30">
        <v>43541</v>
      </c>
      <c r="C1538" s="6" t="str">
        <f t="shared" ref="C1538:C1601" si="120">TEXT(B1538,"dddd")</f>
        <v>Sunday</v>
      </c>
      <c r="D1538" s="6" t="str">
        <f t="shared" ref="D1538:D1601" si="121">TEXT(B1538,"mmmm")</f>
        <v>March</v>
      </c>
      <c r="E1538" s="6" t="str">
        <f t="shared" ref="E1538:E1601" si="122">TEXT(B1538,"yyyy")</f>
        <v>2019</v>
      </c>
      <c r="F1538" s="6">
        <f t="shared" ref="F1538:F1601" si="123">WEEKNUM(B1538,1)</f>
        <v>12</v>
      </c>
      <c r="G1538" s="6" t="str">
        <f>VLOOKUP(B:B, _holidays!A:C, 2, FALSE)</f>
        <v>Y</v>
      </c>
      <c r="H1538" s="6" t="str">
        <f>VLOOKUP(B:B, _holidays!A:C, 3, FALSE)</f>
        <v>N</v>
      </c>
      <c r="I1538" s="6">
        <v>14.2</v>
      </c>
      <c r="J1538" s="6">
        <v>25.6</v>
      </c>
      <c r="K1538" s="6">
        <v>19.2</v>
      </c>
      <c r="L1538" s="6">
        <v>0</v>
      </c>
      <c r="M1538" s="10">
        <v>105669.045</v>
      </c>
      <c r="N1538" s="8">
        <v>103.9571924</v>
      </c>
      <c r="O1538" s="8">
        <f t="shared" ref="O1538:O1601" si="124">M1538*N1538</f>
        <v>10985057.241789257</v>
      </c>
    </row>
    <row r="1539" spans="2:15" x14ac:dyDescent="0.3">
      <c r="B1539" s="30">
        <v>43542</v>
      </c>
      <c r="C1539" s="6" t="str">
        <f t="shared" si="120"/>
        <v>Monday</v>
      </c>
      <c r="D1539" s="6" t="str">
        <f t="shared" si="121"/>
        <v>March</v>
      </c>
      <c r="E1539" s="6" t="str">
        <f t="shared" si="122"/>
        <v>2019</v>
      </c>
      <c r="F1539" s="6">
        <f t="shared" si="123"/>
        <v>12</v>
      </c>
      <c r="G1539" s="6" t="str">
        <f>VLOOKUP(B:B, _holidays!A:C, 2, FALSE)</f>
        <v>Y</v>
      </c>
      <c r="H1539" s="6" t="str">
        <f>VLOOKUP(B:B, _holidays!A:C, 3, FALSE)</f>
        <v>N</v>
      </c>
      <c r="I1539" s="6">
        <v>16.5</v>
      </c>
      <c r="J1539" s="6">
        <v>28.2</v>
      </c>
      <c r="K1539" s="6">
        <v>18.899999999999999</v>
      </c>
      <c r="L1539" s="6">
        <v>0</v>
      </c>
      <c r="M1539" s="10">
        <v>121954.38499999999</v>
      </c>
      <c r="N1539" s="8">
        <v>111.14979460000001</v>
      </c>
      <c r="O1539" s="8">
        <f t="shared" si="124"/>
        <v>13555204.843319321</v>
      </c>
    </row>
    <row r="1540" spans="2:15" x14ac:dyDescent="0.3">
      <c r="B1540" s="30">
        <v>43543</v>
      </c>
      <c r="C1540" s="6" t="str">
        <f t="shared" si="120"/>
        <v>Tuesday</v>
      </c>
      <c r="D1540" s="6" t="str">
        <f t="shared" si="121"/>
        <v>March</v>
      </c>
      <c r="E1540" s="6" t="str">
        <f t="shared" si="122"/>
        <v>2019</v>
      </c>
      <c r="F1540" s="6">
        <f t="shared" si="123"/>
        <v>12</v>
      </c>
      <c r="G1540" s="6" t="str">
        <f>VLOOKUP(B:B, _holidays!A:C, 2, FALSE)</f>
        <v>Y</v>
      </c>
      <c r="H1540" s="6" t="str">
        <f>VLOOKUP(B:B, _holidays!A:C, 3, FALSE)</f>
        <v>N</v>
      </c>
      <c r="I1540" s="6">
        <v>16.899999999999999</v>
      </c>
      <c r="J1540" s="6">
        <v>23.4</v>
      </c>
      <c r="K1540" s="6">
        <v>12.7</v>
      </c>
      <c r="L1540" s="6">
        <v>0</v>
      </c>
      <c r="M1540" s="10">
        <v>123290.83500000001</v>
      </c>
      <c r="N1540" s="8">
        <v>113.64477429999999</v>
      </c>
      <c r="O1540" s="8">
        <f t="shared" si="124"/>
        <v>14011359.11683354</v>
      </c>
    </row>
    <row r="1541" spans="2:15" x14ac:dyDescent="0.3">
      <c r="B1541" s="30">
        <v>43544</v>
      </c>
      <c r="C1541" s="6" t="str">
        <f t="shared" si="120"/>
        <v>Wednesday</v>
      </c>
      <c r="D1541" s="6" t="str">
        <f t="shared" si="121"/>
        <v>March</v>
      </c>
      <c r="E1541" s="6" t="str">
        <f t="shared" si="122"/>
        <v>2019</v>
      </c>
      <c r="F1541" s="6">
        <f t="shared" si="123"/>
        <v>12</v>
      </c>
      <c r="G1541" s="6" t="str">
        <f>VLOOKUP(B:B, _holidays!A:C, 2, FALSE)</f>
        <v>Y</v>
      </c>
      <c r="H1541" s="6" t="str">
        <f>VLOOKUP(B:B, _holidays!A:C, 3, FALSE)</f>
        <v>N</v>
      </c>
      <c r="I1541" s="6">
        <v>19.3</v>
      </c>
      <c r="J1541" s="6">
        <v>23.4</v>
      </c>
      <c r="K1541" s="6">
        <v>11.1</v>
      </c>
      <c r="L1541" s="6">
        <v>0</v>
      </c>
      <c r="M1541" s="10">
        <v>123994.3</v>
      </c>
      <c r="N1541" s="8">
        <v>127.27659920000001</v>
      </c>
      <c r="O1541" s="8">
        <f t="shared" si="124"/>
        <v>15781572.824184561</v>
      </c>
    </row>
    <row r="1542" spans="2:15" x14ac:dyDescent="0.3">
      <c r="B1542" s="30">
        <v>43545</v>
      </c>
      <c r="C1542" s="6" t="str">
        <f t="shared" si="120"/>
        <v>Thursday</v>
      </c>
      <c r="D1542" s="6" t="str">
        <f t="shared" si="121"/>
        <v>March</v>
      </c>
      <c r="E1542" s="6" t="str">
        <f t="shared" si="122"/>
        <v>2019</v>
      </c>
      <c r="F1542" s="6">
        <f t="shared" si="123"/>
        <v>12</v>
      </c>
      <c r="G1542" s="6" t="str">
        <f>VLOOKUP(B:B, _holidays!A:C, 2, FALSE)</f>
        <v>Y</v>
      </c>
      <c r="H1542" s="6" t="str">
        <f>VLOOKUP(B:B, _holidays!A:C, 3, FALSE)</f>
        <v>N</v>
      </c>
      <c r="I1542" s="6">
        <v>18.2</v>
      </c>
      <c r="J1542" s="6">
        <v>24.3</v>
      </c>
      <c r="K1542" s="6">
        <v>12.5</v>
      </c>
      <c r="L1542" s="6">
        <v>0</v>
      </c>
      <c r="M1542" s="10">
        <v>124181.405</v>
      </c>
      <c r="N1542" s="8">
        <v>115.460165</v>
      </c>
      <c r="O1542" s="8">
        <f t="shared" si="124"/>
        <v>14338005.511231825</v>
      </c>
    </row>
    <row r="1543" spans="2:15" x14ac:dyDescent="0.3">
      <c r="B1543" s="30">
        <v>43546</v>
      </c>
      <c r="C1543" s="6" t="str">
        <f t="shared" si="120"/>
        <v>Friday</v>
      </c>
      <c r="D1543" s="6" t="str">
        <f t="shared" si="121"/>
        <v>March</v>
      </c>
      <c r="E1543" s="6" t="str">
        <f t="shared" si="122"/>
        <v>2019</v>
      </c>
      <c r="F1543" s="6">
        <f t="shared" si="123"/>
        <v>12</v>
      </c>
      <c r="G1543" s="6" t="str">
        <f>VLOOKUP(B:B, _holidays!A:C, 2, FALSE)</f>
        <v>Y</v>
      </c>
      <c r="H1543" s="6" t="str">
        <f>VLOOKUP(B:B, _holidays!A:C, 3, FALSE)</f>
        <v>N</v>
      </c>
      <c r="I1543" s="6">
        <v>18.7</v>
      </c>
      <c r="J1543" s="6">
        <v>28.6</v>
      </c>
      <c r="K1543" s="6">
        <v>15.3</v>
      </c>
      <c r="L1543" s="6">
        <v>0</v>
      </c>
      <c r="M1543" s="10">
        <v>128305.64</v>
      </c>
      <c r="N1543" s="8">
        <v>111.2407066</v>
      </c>
      <c r="O1543" s="8">
        <f t="shared" si="124"/>
        <v>14272810.054365223</v>
      </c>
    </row>
    <row r="1544" spans="2:15" x14ac:dyDescent="0.3">
      <c r="B1544" s="30">
        <v>43547</v>
      </c>
      <c r="C1544" s="6" t="str">
        <f t="shared" si="120"/>
        <v>Saturday</v>
      </c>
      <c r="D1544" s="6" t="str">
        <f t="shared" si="121"/>
        <v>March</v>
      </c>
      <c r="E1544" s="6" t="str">
        <f t="shared" si="122"/>
        <v>2019</v>
      </c>
      <c r="F1544" s="6">
        <f t="shared" si="123"/>
        <v>12</v>
      </c>
      <c r="G1544" s="6" t="str">
        <f>VLOOKUP(B:B, _holidays!A:C, 2, FALSE)</f>
        <v>Y</v>
      </c>
      <c r="H1544" s="6" t="str">
        <f>VLOOKUP(B:B, _holidays!A:C, 3, FALSE)</f>
        <v>N</v>
      </c>
      <c r="I1544" s="6">
        <v>19.899999999999999</v>
      </c>
      <c r="J1544" s="6">
        <v>31.3</v>
      </c>
      <c r="K1544" s="6">
        <v>13.6</v>
      </c>
      <c r="L1544" s="6">
        <v>1.8</v>
      </c>
      <c r="M1544" s="10">
        <v>109147.65</v>
      </c>
      <c r="N1544" s="8">
        <v>98.954731719999998</v>
      </c>
      <c r="O1544" s="8">
        <f t="shared" si="124"/>
        <v>10800676.423618456</v>
      </c>
    </row>
    <row r="1545" spans="2:15" x14ac:dyDescent="0.3">
      <c r="B1545" s="30">
        <v>43548</v>
      </c>
      <c r="C1545" s="6" t="str">
        <f t="shared" si="120"/>
        <v>Sunday</v>
      </c>
      <c r="D1545" s="6" t="str">
        <f t="shared" si="121"/>
        <v>March</v>
      </c>
      <c r="E1545" s="6" t="str">
        <f t="shared" si="122"/>
        <v>2019</v>
      </c>
      <c r="F1545" s="6">
        <f t="shared" si="123"/>
        <v>13</v>
      </c>
      <c r="G1545" s="6" t="str">
        <f>VLOOKUP(B:B, _holidays!A:C, 2, FALSE)</f>
        <v>Y</v>
      </c>
      <c r="H1545" s="6" t="str">
        <f>VLOOKUP(B:B, _holidays!A:C, 3, FALSE)</f>
        <v>N</v>
      </c>
      <c r="I1545" s="6">
        <v>16.5</v>
      </c>
      <c r="J1545" s="6">
        <v>29.3</v>
      </c>
      <c r="K1545" s="6">
        <v>16.899999999999999</v>
      </c>
      <c r="L1545" s="6">
        <v>2</v>
      </c>
      <c r="M1545" s="10">
        <v>104226.83</v>
      </c>
      <c r="N1545" s="8">
        <v>97.857599649999997</v>
      </c>
      <c r="O1545" s="8">
        <f t="shared" si="124"/>
        <v>10199387.402928609</v>
      </c>
    </row>
    <row r="1546" spans="2:15" x14ac:dyDescent="0.3">
      <c r="B1546" s="30">
        <v>43549</v>
      </c>
      <c r="C1546" s="6" t="str">
        <f t="shared" si="120"/>
        <v>Monday</v>
      </c>
      <c r="D1546" s="6" t="str">
        <f t="shared" si="121"/>
        <v>March</v>
      </c>
      <c r="E1546" s="6" t="str">
        <f t="shared" si="122"/>
        <v>2019</v>
      </c>
      <c r="F1546" s="6">
        <f t="shared" si="123"/>
        <v>13</v>
      </c>
      <c r="G1546" s="6" t="str">
        <f>VLOOKUP(B:B, _holidays!A:C, 2, FALSE)</f>
        <v>Y</v>
      </c>
      <c r="H1546" s="6" t="str">
        <f>VLOOKUP(B:B, _holidays!A:C, 3, FALSE)</f>
        <v>N</v>
      </c>
      <c r="I1546" s="6">
        <v>14.8</v>
      </c>
      <c r="J1546" s="6">
        <v>19</v>
      </c>
      <c r="K1546" s="6">
        <v>13.6</v>
      </c>
      <c r="L1546" s="6">
        <v>0.2</v>
      </c>
      <c r="M1546" s="10">
        <v>107583.935</v>
      </c>
      <c r="N1546" s="8">
        <v>80.292927370000001</v>
      </c>
      <c r="O1546" s="8">
        <f t="shared" si="124"/>
        <v>8638229.0791338012</v>
      </c>
    </row>
    <row r="1547" spans="2:15" x14ac:dyDescent="0.3">
      <c r="B1547" s="30">
        <v>43550</v>
      </c>
      <c r="C1547" s="6" t="str">
        <f t="shared" si="120"/>
        <v>Tuesday</v>
      </c>
      <c r="D1547" s="6" t="str">
        <f t="shared" si="121"/>
        <v>March</v>
      </c>
      <c r="E1547" s="6" t="str">
        <f t="shared" si="122"/>
        <v>2019</v>
      </c>
      <c r="F1547" s="6">
        <f t="shared" si="123"/>
        <v>13</v>
      </c>
      <c r="G1547" s="6" t="str">
        <f>VLOOKUP(B:B, _holidays!A:C, 2, FALSE)</f>
        <v>Y</v>
      </c>
      <c r="H1547" s="6" t="str">
        <f>VLOOKUP(B:B, _holidays!A:C, 3, FALSE)</f>
        <v>N</v>
      </c>
      <c r="I1547" s="6">
        <v>12.3</v>
      </c>
      <c r="J1547" s="6">
        <v>20.3</v>
      </c>
      <c r="K1547" s="6">
        <v>15.9</v>
      </c>
      <c r="L1547" s="6">
        <v>0</v>
      </c>
      <c r="M1547" s="10">
        <v>108840.18</v>
      </c>
      <c r="N1547" s="8">
        <v>95.567893560000002</v>
      </c>
      <c r="O1547" s="8">
        <f t="shared" si="124"/>
        <v>10401626.737291241</v>
      </c>
    </row>
    <row r="1548" spans="2:15" x14ac:dyDescent="0.3">
      <c r="B1548" s="30">
        <v>43551</v>
      </c>
      <c r="C1548" s="6" t="str">
        <f t="shared" si="120"/>
        <v>Wednesday</v>
      </c>
      <c r="D1548" s="6" t="str">
        <f t="shared" si="121"/>
        <v>March</v>
      </c>
      <c r="E1548" s="6" t="str">
        <f t="shared" si="122"/>
        <v>2019</v>
      </c>
      <c r="F1548" s="6">
        <f t="shared" si="123"/>
        <v>13</v>
      </c>
      <c r="G1548" s="6" t="str">
        <f>VLOOKUP(B:B, _holidays!A:C, 2, FALSE)</f>
        <v>Y</v>
      </c>
      <c r="H1548" s="6" t="str">
        <f>VLOOKUP(B:B, _holidays!A:C, 3, FALSE)</f>
        <v>N</v>
      </c>
      <c r="I1548" s="6">
        <v>11.1</v>
      </c>
      <c r="J1548" s="6">
        <v>21.7</v>
      </c>
      <c r="K1548" s="6">
        <v>17.8</v>
      </c>
      <c r="L1548" s="6">
        <v>0</v>
      </c>
      <c r="M1548" s="10">
        <v>113307.595</v>
      </c>
      <c r="N1548" s="8">
        <v>114.1613715</v>
      </c>
      <c r="O1548" s="8">
        <f t="shared" si="124"/>
        <v>12935350.446566543</v>
      </c>
    </row>
    <row r="1549" spans="2:15" x14ac:dyDescent="0.3">
      <c r="B1549" s="30">
        <v>43552</v>
      </c>
      <c r="C1549" s="6" t="str">
        <f t="shared" si="120"/>
        <v>Thursday</v>
      </c>
      <c r="D1549" s="6" t="str">
        <f t="shared" si="121"/>
        <v>March</v>
      </c>
      <c r="E1549" s="6" t="str">
        <f t="shared" si="122"/>
        <v>2019</v>
      </c>
      <c r="F1549" s="6">
        <f t="shared" si="123"/>
        <v>13</v>
      </c>
      <c r="G1549" s="6" t="str">
        <f>VLOOKUP(B:B, _holidays!A:C, 2, FALSE)</f>
        <v>Y</v>
      </c>
      <c r="H1549" s="6" t="str">
        <f>VLOOKUP(B:B, _holidays!A:C, 3, FALSE)</f>
        <v>N</v>
      </c>
      <c r="I1549" s="6">
        <v>11.6</v>
      </c>
      <c r="J1549" s="6">
        <v>27.9</v>
      </c>
      <c r="K1549" s="6">
        <v>17.8</v>
      </c>
      <c r="L1549" s="6">
        <v>0</v>
      </c>
      <c r="M1549" s="10">
        <v>113923.16</v>
      </c>
      <c r="N1549" s="8">
        <v>108.460275</v>
      </c>
      <c r="O1549" s="8">
        <f t="shared" si="124"/>
        <v>12356137.262468999</v>
      </c>
    </row>
    <row r="1550" spans="2:15" x14ac:dyDescent="0.3">
      <c r="B1550" s="30">
        <v>43553</v>
      </c>
      <c r="C1550" s="6" t="str">
        <f t="shared" si="120"/>
        <v>Friday</v>
      </c>
      <c r="D1550" s="6" t="str">
        <f t="shared" si="121"/>
        <v>March</v>
      </c>
      <c r="E1550" s="6" t="str">
        <f t="shared" si="122"/>
        <v>2019</v>
      </c>
      <c r="F1550" s="6">
        <f t="shared" si="123"/>
        <v>13</v>
      </c>
      <c r="G1550" s="6" t="str">
        <f>VLOOKUP(B:B, _holidays!A:C, 2, FALSE)</f>
        <v>Y</v>
      </c>
      <c r="H1550" s="6" t="str">
        <f>VLOOKUP(B:B, _holidays!A:C, 3, FALSE)</f>
        <v>N</v>
      </c>
      <c r="I1550" s="6">
        <v>14.6</v>
      </c>
      <c r="J1550" s="6">
        <v>28.5</v>
      </c>
      <c r="K1550" s="6">
        <v>4.9000000000000004</v>
      </c>
      <c r="L1550" s="6">
        <v>0</v>
      </c>
      <c r="M1550" s="10">
        <v>110768.285</v>
      </c>
      <c r="N1550" s="8">
        <v>83.989537740000003</v>
      </c>
      <c r="O1550" s="8">
        <f t="shared" si="124"/>
        <v>9303377.0534025766</v>
      </c>
    </row>
    <row r="1551" spans="2:15" x14ac:dyDescent="0.3">
      <c r="B1551" s="30">
        <v>43554</v>
      </c>
      <c r="C1551" s="6" t="str">
        <f t="shared" si="120"/>
        <v>Saturday</v>
      </c>
      <c r="D1551" s="6" t="str">
        <f t="shared" si="121"/>
        <v>March</v>
      </c>
      <c r="E1551" s="6" t="str">
        <f t="shared" si="122"/>
        <v>2019</v>
      </c>
      <c r="F1551" s="6">
        <f t="shared" si="123"/>
        <v>13</v>
      </c>
      <c r="G1551" s="6" t="str">
        <f>VLOOKUP(B:B, _holidays!A:C, 2, FALSE)</f>
        <v>Y</v>
      </c>
      <c r="H1551" s="6" t="str">
        <f>VLOOKUP(B:B, _holidays!A:C, 3, FALSE)</f>
        <v>N</v>
      </c>
      <c r="I1551" s="6">
        <v>9.1</v>
      </c>
      <c r="J1551" s="6">
        <v>15.6</v>
      </c>
      <c r="K1551" s="6">
        <v>11.4</v>
      </c>
      <c r="L1551" s="6">
        <v>1.8</v>
      </c>
      <c r="M1551" s="10">
        <v>101262.655</v>
      </c>
      <c r="N1551" s="8">
        <v>85.165934859999993</v>
      </c>
      <c r="O1551" s="8">
        <f t="shared" si="124"/>
        <v>8624128.6794806533</v>
      </c>
    </row>
    <row r="1552" spans="2:15" x14ac:dyDescent="0.3">
      <c r="B1552" s="30">
        <v>43555</v>
      </c>
      <c r="C1552" s="6" t="str">
        <f t="shared" si="120"/>
        <v>Sunday</v>
      </c>
      <c r="D1552" s="6" t="str">
        <f t="shared" si="121"/>
        <v>March</v>
      </c>
      <c r="E1552" s="6" t="str">
        <f t="shared" si="122"/>
        <v>2019</v>
      </c>
      <c r="F1552" s="6">
        <f t="shared" si="123"/>
        <v>14</v>
      </c>
      <c r="G1552" s="6" t="str">
        <f>VLOOKUP(B:B, _holidays!A:C, 2, FALSE)</f>
        <v>Y</v>
      </c>
      <c r="H1552" s="6" t="str">
        <f>VLOOKUP(B:B, _holidays!A:C, 3, FALSE)</f>
        <v>N</v>
      </c>
      <c r="I1552" s="6">
        <v>9.4</v>
      </c>
      <c r="J1552" s="6">
        <v>18.5</v>
      </c>
      <c r="K1552" s="6">
        <v>8</v>
      </c>
      <c r="L1552" s="6">
        <v>2.2000000000000002</v>
      </c>
      <c r="M1552" s="10">
        <v>101119.83500000001</v>
      </c>
      <c r="N1552" s="8">
        <v>94.389588230000001</v>
      </c>
      <c r="O1552" s="8">
        <f t="shared" si="124"/>
        <v>9544659.5875355434</v>
      </c>
    </row>
    <row r="1553" spans="2:15" x14ac:dyDescent="0.3">
      <c r="B1553" s="30">
        <v>43556</v>
      </c>
      <c r="C1553" s="6" t="str">
        <f t="shared" si="120"/>
        <v>Monday</v>
      </c>
      <c r="D1553" s="6" t="str">
        <f t="shared" si="121"/>
        <v>April</v>
      </c>
      <c r="E1553" s="6" t="str">
        <f t="shared" si="122"/>
        <v>2019</v>
      </c>
      <c r="F1553" s="6">
        <f t="shared" si="123"/>
        <v>14</v>
      </c>
      <c r="G1553" s="6" t="str">
        <f>VLOOKUP(B:B, _holidays!A:C, 2, FALSE)</f>
        <v>Y</v>
      </c>
      <c r="H1553" s="6" t="str">
        <f>VLOOKUP(B:B, _holidays!A:C, 3, FALSE)</f>
        <v>N</v>
      </c>
      <c r="I1553" s="6">
        <v>13</v>
      </c>
      <c r="J1553" s="6">
        <v>17.100000000000001</v>
      </c>
      <c r="K1553" s="6">
        <v>6.6</v>
      </c>
      <c r="L1553" s="6">
        <v>0.2</v>
      </c>
      <c r="M1553" s="10">
        <v>116817.43</v>
      </c>
      <c r="N1553" s="8">
        <v>131.3335309</v>
      </c>
      <c r="O1553" s="8">
        <f t="shared" si="124"/>
        <v>15342045.552563585</v>
      </c>
    </row>
    <row r="1554" spans="2:15" x14ac:dyDescent="0.3">
      <c r="B1554" s="30">
        <v>43557</v>
      </c>
      <c r="C1554" s="6" t="str">
        <f t="shared" si="120"/>
        <v>Tuesday</v>
      </c>
      <c r="D1554" s="6" t="str">
        <f t="shared" si="121"/>
        <v>April</v>
      </c>
      <c r="E1554" s="6" t="str">
        <f t="shared" si="122"/>
        <v>2019</v>
      </c>
      <c r="F1554" s="6">
        <f t="shared" si="123"/>
        <v>14</v>
      </c>
      <c r="G1554" s="6" t="str">
        <f>VLOOKUP(B:B, _holidays!A:C, 2, FALSE)</f>
        <v>Y</v>
      </c>
      <c r="H1554" s="6" t="str">
        <f>VLOOKUP(B:B, _holidays!A:C, 3, FALSE)</f>
        <v>N</v>
      </c>
      <c r="I1554" s="6">
        <v>7.4</v>
      </c>
      <c r="J1554" s="6">
        <v>25.9</v>
      </c>
      <c r="K1554" s="6">
        <v>16.600000000000001</v>
      </c>
      <c r="L1554" s="6">
        <v>0</v>
      </c>
      <c r="M1554" s="10">
        <v>114927.205</v>
      </c>
      <c r="N1554" s="8">
        <v>119.3975507</v>
      </c>
      <c r="O1554" s="8">
        <f t="shared" si="124"/>
        <v>13722026.785796793</v>
      </c>
    </row>
    <row r="1555" spans="2:15" x14ac:dyDescent="0.3">
      <c r="B1555" s="30">
        <v>43558</v>
      </c>
      <c r="C1555" s="6" t="str">
        <f t="shared" si="120"/>
        <v>Wednesday</v>
      </c>
      <c r="D1555" s="6" t="str">
        <f t="shared" si="121"/>
        <v>April</v>
      </c>
      <c r="E1555" s="6" t="str">
        <f t="shared" si="122"/>
        <v>2019</v>
      </c>
      <c r="F1555" s="6">
        <f t="shared" si="123"/>
        <v>14</v>
      </c>
      <c r="G1555" s="6" t="str">
        <f>VLOOKUP(B:B, _holidays!A:C, 2, FALSE)</f>
        <v>Y</v>
      </c>
      <c r="H1555" s="6" t="str">
        <f>VLOOKUP(B:B, _holidays!A:C, 3, FALSE)</f>
        <v>N</v>
      </c>
      <c r="I1555" s="6">
        <v>9.4</v>
      </c>
      <c r="J1555" s="6">
        <v>24.7</v>
      </c>
      <c r="K1555" s="6">
        <v>10.9</v>
      </c>
      <c r="L1555" s="6">
        <v>0</v>
      </c>
      <c r="M1555" s="10">
        <v>115188.76</v>
      </c>
      <c r="N1555" s="8">
        <v>112.9080676</v>
      </c>
      <c r="O1555" s="8">
        <f t="shared" si="124"/>
        <v>13005740.300840175</v>
      </c>
    </row>
    <row r="1556" spans="2:15" x14ac:dyDescent="0.3">
      <c r="B1556" s="30">
        <v>43559</v>
      </c>
      <c r="C1556" s="6" t="str">
        <f t="shared" si="120"/>
        <v>Thursday</v>
      </c>
      <c r="D1556" s="6" t="str">
        <f t="shared" si="121"/>
        <v>April</v>
      </c>
      <c r="E1556" s="6" t="str">
        <f t="shared" si="122"/>
        <v>2019</v>
      </c>
      <c r="F1556" s="6">
        <f t="shared" si="123"/>
        <v>14</v>
      </c>
      <c r="G1556" s="6" t="str">
        <f>VLOOKUP(B:B, _holidays!A:C, 2, FALSE)</f>
        <v>Y</v>
      </c>
      <c r="H1556" s="6" t="str">
        <f>VLOOKUP(B:B, _holidays!A:C, 3, FALSE)</f>
        <v>N</v>
      </c>
      <c r="I1556" s="6">
        <v>13.3</v>
      </c>
      <c r="J1556" s="6">
        <v>21.9</v>
      </c>
      <c r="K1556" s="6">
        <v>13.9</v>
      </c>
      <c r="L1556" s="6">
        <v>0</v>
      </c>
      <c r="M1556" s="10">
        <v>113763.83500000001</v>
      </c>
      <c r="N1556" s="8">
        <v>116.75648839999999</v>
      </c>
      <c r="O1556" s="8">
        <f t="shared" si="124"/>
        <v>13282665.881517014</v>
      </c>
    </row>
    <row r="1557" spans="2:15" x14ac:dyDescent="0.3">
      <c r="B1557" s="30">
        <v>43560</v>
      </c>
      <c r="C1557" s="6" t="str">
        <f t="shared" si="120"/>
        <v>Friday</v>
      </c>
      <c r="D1557" s="6" t="str">
        <f t="shared" si="121"/>
        <v>April</v>
      </c>
      <c r="E1557" s="6" t="str">
        <f t="shared" si="122"/>
        <v>2019</v>
      </c>
      <c r="F1557" s="6">
        <f t="shared" si="123"/>
        <v>14</v>
      </c>
      <c r="G1557" s="6" t="str">
        <f>VLOOKUP(B:B, _holidays!A:C, 2, FALSE)</f>
        <v>N</v>
      </c>
      <c r="H1557" s="6" t="str">
        <f>VLOOKUP(B:B, _holidays!A:C, 3, FALSE)</f>
        <v>N</v>
      </c>
      <c r="I1557" s="6">
        <v>14.4</v>
      </c>
      <c r="J1557" s="6">
        <v>28.5</v>
      </c>
      <c r="K1557" s="6">
        <v>15.3</v>
      </c>
      <c r="L1557" s="6">
        <v>0</v>
      </c>
      <c r="M1557" s="10">
        <v>111484.73</v>
      </c>
      <c r="N1557" s="8">
        <v>98.530301969999996</v>
      </c>
      <c r="O1557" s="8">
        <f t="shared" si="124"/>
        <v>10984624.111943917</v>
      </c>
    </row>
    <row r="1558" spans="2:15" x14ac:dyDescent="0.3">
      <c r="B1558" s="30">
        <v>43561</v>
      </c>
      <c r="C1558" s="6" t="str">
        <f t="shared" si="120"/>
        <v>Saturday</v>
      </c>
      <c r="D1558" s="6" t="str">
        <f t="shared" si="121"/>
        <v>April</v>
      </c>
      <c r="E1558" s="6" t="str">
        <f t="shared" si="122"/>
        <v>2019</v>
      </c>
      <c r="F1558" s="6">
        <f t="shared" si="123"/>
        <v>14</v>
      </c>
      <c r="G1558" s="6" t="str">
        <f>VLOOKUP(B:B, _holidays!A:C, 2, FALSE)</f>
        <v>N</v>
      </c>
      <c r="H1558" s="6" t="str">
        <f>VLOOKUP(B:B, _holidays!A:C, 3, FALSE)</f>
        <v>N</v>
      </c>
      <c r="I1558" s="6">
        <v>16.5</v>
      </c>
      <c r="J1558" s="6">
        <v>20.100000000000001</v>
      </c>
      <c r="K1558" s="6">
        <v>12.4</v>
      </c>
      <c r="L1558" s="6">
        <v>0</v>
      </c>
      <c r="M1558" s="10">
        <v>102229.645</v>
      </c>
      <c r="N1558" s="8">
        <v>103.2729949</v>
      </c>
      <c r="O1558" s="8">
        <f t="shared" si="124"/>
        <v>10557561.606713811</v>
      </c>
    </row>
    <row r="1559" spans="2:15" x14ac:dyDescent="0.3">
      <c r="B1559" s="30">
        <v>43562</v>
      </c>
      <c r="C1559" s="6" t="str">
        <f t="shared" si="120"/>
        <v>Sunday</v>
      </c>
      <c r="D1559" s="6" t="str">
        <f t="shared" si="121"/>
        <v>April</v>
      </c>
      <c r="E1559" s="6" t="str">
        <f t="shared" si="122"/>
        <v>2019</v>
      </c>
      <c r="F1559" s="6">
        <f t="shared" si="123"/>
        <v>15</v>
      </c>
      <c r="G1559" s="6" t="str">
        <f>VLOOKUP(B:B, _holidays!A:C, 2, FALSE)</f>
        <v>N</v>
      </c>
      <c r="H1559" s="6" t="str">
        <f>VLOOKUP(B:B, _holidays!A:C, 3, FALSE)</f>
        <v>N</v>
      </c>
      <c r="I1559" s="6">
        <v>9.5</v>
      </c>
      <c r="J1559" s="6">
        <v>26.5</v>
      </c>
      <c r="K1559" s="6">
        <v>15.9</v>
      </c>
      <c r="L1559" s="6">
        <v>0</v>
      </c>
      <c r="M1559" s="10">
        <v>93590.425000000003</v>
      </c>
      <c r="N1559" s="8">
        <v>86.802686010000002</v>
      </c>
      <c r="O1559" s="8">
        <f t="shared" si="124"/>
        <v>8123900.2748174546</v>
      </c>
    </row>
    <row r="1560" spans="2:15" x14ac:dyDescent="0.3">
      <c r="B1560" s="30">
        <v>43563</v>
      </c>
      <c r="C1560" s="6" t="str">
        <f t="shared" si="120"/>
        <v>Monday</v>
      </c>
      <c r="D1560" s="6" t="str">
        <f t="shared" si="121"/>
        <v>April</v>
      </c>
      <c r="E1560" s="6" t="str">
        <f t="shared" si="122"/>
        <v>2019</v>
      </c>
      <c r="F1560" s="6">
        <f t="shared" si="123"/>
        <v>15</v>
      </c>
      <c r="G1560" s="6" t="str">
        <f>VLOOKUP(B:B, _holidays!A:C, 2, FALSE)</f>
        <v>N</v>
      </c>
      <c r="H1560" s="6" t="str">
        <f>VLOOKUP(B:B, _holidays!A:C, 3, FALSE)</f>
        <v>N</v>
      </c>
      <c r="I1560" s="6">
        <v>12.5</v>
      </c>
      <c r="J1560" s="6">
        <v>23.1</v>
      </c>
      <c r="K1560" s="6">
        <v>9</v>
      </c>
      <c r="L1560" s="6">
        <v>0</v>
      </c>
      <c r="M1560" s="10">
        <v>108543.63499999999</v>
      </c>
      <c r="N1560" s="8">
        <v>113.1340539</v>
      </c>
      <c r="O1560" s="8">
        <f t="shared" si="124"/>
        <v>12279981.452591926</v>
      </c>
    </row>
    <row r="1561" spans="2:15" x14ac:dyDescent="0.3">
      <c r="B1561" s="30">
        <v>43564</v>
      </c>
      <c r="C1561" s="6" t="str">
        <f t="shared" si="120"/>
        <v>Tuesday</v>
      </c>
      <c r="D1561" s="6" t="str">
        <f t="shared" si="121"/>
        <v>April</v>
      </c>
      <c r="E1561" s="6" t="str">
        <f t="shared" si="122"/>
        <v>2019</v>
      </c>
      <c r="F1561" s="6">
        <f t="shared" si="123"/>
        <v>15</v>
      </c>
      <c r="G1561" s="6" t="str">
        <f>VLOOKUP(B:B, _holidays!A:C, 2, FALSE)</f>
        <v>N</v>
      </c>
      <c r="H1561" s="6" t="str">
        <f>VLOOKUP(B:B, _holidays!A:C, 3, FALSE)</f>
        <v>N</v>
      </c>
      <c r="I1561" s="6">
        <v>11.1</v>
      </c>
      <c r="J1561" s="6">
        <v>16.3</v>
      </c>
      <c r="K1561" s="6">
        <v>13.9</v>
      </c>
      <c r="L1561" s="6">
        <v>1.6</v>
      </c>
      <c r="M1561" s="10">
        <v>111999.03999999999</v>
      </c>
      <c r="N1561" s="8">
        <v>106.3359468</v>
      </c>
      <c r="O1561" s="8">
        <f t="shared" si="124"/>
        <v>11909523.959091071</v>
      </c>
    </row>
    <row r="1562" spans="2:15" x14ac:dyDescent="0.3">
      <c r="B1562" s="30">
        <v>43565</v>
      </c>
      <c r="C1562" s="6" t="str">
        <f t="shared" si="120"/>
        <v>Wednesday</v>
      </c>
      <c r="D1562" s="6" t="str">
        <f t="shared" si="121"/>
        <v>April</v>
      </c>
      <c r="E1562" s="6" t="str">
        <f t="shared" si="122"/>
        <v>2019</v>
      </c>
      <c r="F1562" s="6">
        <f t="shared" si="123"/>
        <v>15</v>
      </c>
      <c r="G1562" s="6" t="str">
        <f>VLOOKUP(B:B, _holidays!A:C, 2, FALSE)</f>
        <v>N</v>
      </c>
      <c r="H1562" s="6" t="str">
        <f>VLOOKUP(B:B, _holidays!A:C, 3, FALSE)</f>
        <v>N</v>
      </c>
      <c r="I1562" s="6">
        <v>10.7</v>
      </c>
      <c r="J1562" s="6">
        <v>15.8</v>
      </c>
      <c r="K1562" s="6">
        <v>4.8</v>
      </c>
      <c r="L1562" s="6">
        <v>1.4</v>
      </c>
      <c r="M1562" s="10">
        <v>120858.98</v>
      </c>
      <c r="N1562" s="8">
        <v>121.87513629999999</v>
      </c>
      <c r="O1562" s="8">
        <f t="shared" si="124"/>
        <v>14729704.660578974</v>
      </c>
    </row>
    <row r="1563" spans="2:15" x14ac:dyDescent="0.3">
      <c r="B1563" s="30">
        <v>43566</v>
      </c>
      <c r="C1563" s="6" t="str">
        <f t="shared" si="120"/>
        <v>Thursday</v>
      </c>
      <c r="D1563" s="6" t="str">
        <f t="shared" si="121"/>
        <v>April</v>
      </c>
      <c r="E1563" s="6" t="str">
        <f t="shared" si="122"/>
        <v>2019</v>
      </c>
      <c r="F1563" s="6">
        <f t="shared" si="123"/>
        <v>15</v>
      </c>
      <c r="G1563" s="6" t="str">
        <f>VLOOKUP(B:B, _holidays!A:C, 2, FALSE)</f>
        <v>N</v>
      </c>
      <c r="H1563" s="6" t="str">
        <f>VLOOKUP(B:B, _holidays!A:C, 3, FALSE)</f>
        <v>N</v>
      </c>
      <c r="I1563" s="6">
        <v>11.3</v>
      </c>
      <c r="J1563" s="6">
        <v>17.3</v>
      </c>
      <c r="K1563" s="6">
        <v>14.4</v>
      </c>
      <c r="L1563" s="6">
        <v>0</v>
      </c>
      <c r="M1563" s="10">
        <v>116890.61</v>
      </c>
      <c r="N1563" s="8">
        <v>126.8896051</v>
      </c>
      <c r="O1563" s="8">
        <f t="shared" si="124"/>
        <v>14832203.34279811</v>
      </c>
    </row>
    <row r="1564" spans="2:15" x14ac:dyDescent="0.3">
      <c r="B1564" s="30">
        <v>43567</v>
      </c>
      <c r="C1564" s="6" t="str">
        <f t="shared" si="120"/>
        <v>Friday</v>
      </c>
      <c r="D1564" s="6" t="str">
        <f t="shared" si="121"/>
        <v>April</v>
      </c>
      <c r="E1564" s="6" t="str">
        <f t="shared" si="122"/>
        <v>2019</v>
      </c>
      <c r="F1564" s="6">
        <f t="shared" si="123"/>
        <v>15</v>
      </c>
      <c r="G1564" s="6" t="str">
        <f>VLOOKUP(B:B, _holidays!A:C, 2, FALSE)</f>
        <v>N</v>
      </c>
      <c r="H1564" s="6" t="str">
        <f>VLOOKUP(B:B, _holidays!A:C, 3, FALSE)</f>
        <v>N</v>
      </c>
      <c r="I1564" s="6">
        <v>6.7</v>
      </c>
      <c r="J1564" s="6">
        <v>24.9</v>
      </c>
      <c r="K1564" s="6">
        <v>15.3</v>
      </c>
      <c r="L1564" s="6">
        <v>0.2</v>
      </c>
      <c r="M1564" s="10">
        <v>114848.77</v>
      </c>
      <c r="N1564" s="8">
        <v>128.7232047</v>
      </c>
      <c r="O1564" s="8">
        <f t="shared" si="124"/>
        <v>14783701.73025322</v>
      </c>
    </row>
    <row r="1565" spans="2:15" x14ac:dyDescent="0.3">
      <c r="B1565" s="30">
        <v>43568</v>
      </c>
      <c r="C1565" s="6" t="str">
        <f t="shared" si="120"/>
        <v>Saturday</v>
      </c>
      <c r="D1565" s="6" t="str">
        <f t="shared" si="121"/>
        <v>April</v>
      </c>
      <c r="E1565" s="6" t="str">
        <f t="shared" si="122"/>
        <v>2019</v>
      </c>
      <c r="F1565" s="6">
        <f t="shared" si="123"/>
        <v>15</v>
      </c>
      <c r="G1565" s="6" t="str">
        <f>VLOOKUP(B:B, _holidays!A:C, 2, FALSE)</f>
        <v>N</v>
      </c>
      <c r="H1565" s="6" t="str">
        <f>VLOOKUP(B:B, _holidays!A:C, 3, FALSE)</f>
        <v>N</v>
      </c>
      <c r="I1565" s="6">
        <v>10.5</v>
      </c>
      <c r="J1565" s="6">
        <v>20.7</v>
      </c>
      <c r="K1565" s="6">
        <v>10</v>
      </c>
      <c r="L1565" s="6">
        <v>0</v>
      </c>
      <c r="M1565" s="10">
        <v>105963.55499999999</v>
      </c>
      <c r="N1565" s="8">
        <v>122.44216059999999</v>
      </c>
      <c r="O1565" s="8">
        <f t="shared" si="124"/>
        <v>12974406.619056931</v>
      </c>
    </row>
    <row r="1566" spans="2:15" x14ac:dyDescent="0.3">
      <c r="B1566" s="30">
        <v>43569</v>
      </c>
      <c r="C1566" s="6" t="str">
        <f t="shared" si="120"/>
        <v>Sunday</v>
      </c>
      <c r="D1566" s="6" t="str">
        <f t="shared" si="121"/>
        <v>April</v>
      </c>
      <c r="E1566" s="6" t="str">
        <f t="shared" si="122"/>
        <v>2019</v>
      </c>
      <c r="F1566" s="6">
        <f t="shared" si="123"/>
        <v>16</v>
      </c>
      <c r="G1566" s="6" t="str">
        <f>VLOOKUP(B:B, _holidays!A:C, 2, FALSE)</f>
        <v>N</v>
      </c>
      <c r="H1566" s="6" t="str">
        <f>VLOOKUP(B:B, _holidays!A:C, 3, FALSE)</f>
        <v>N</v>
      </c>
      <c r="I1566" s="6">
        <v>11.8</v>
      </c>
      <c r="J1566" s="6">
        <v>22.5</v>
      </c>
      <c r="K1566" s="6">
        <v>14.4</v>
      </c>
      <c r="L1566" s="6">
        <v>0</v>
      </c>
      <c r="M1566" s="10">
        <v>98680</v>
      </c>
      <c r="N1566" s="8">
        <v>111.731646</v>
      </c>
      <c r="O1566" s="8">
        <f t="shared" si="124"/>
        <v>11025678.82728</v>
      </c>
    </row>
    <row r="1567" spans="2:15" x14ac:dyDescent="0.3">
      <c r="B1567" s="30">
        <v>43570</v>
      </c>
      <c r="C1567" s="6" t="str">
        <f t="shared" si="120"/>
        <v>Monday</v>
      </c>
      <c r="D1567" s="6" t="str">
        <f t="shared" si="121"/>
        <v>April</v>
      </c>
      <c r="E1567" s="6" t="str">
        <f t="shared" si="122"/>
        <v>2019</v>
      </c>
      <c r="F1567" s="6">
        <f t="shared" si="123"/>
        <v>16</v>
      </c>
      <c r="G1567" s="6" t="str">
        <f>VLOOKUP(B:B, _holidays!A:C, 2, FALSE)</f>
        <v>N</v>
      </c>
      <c r="H1567" s="6" t="str">
        <f>VLOOKUP(B:B, _holidays!A:C, 3, FALSE)</f>
        <v>N</v>
      </c>
      <c r="I1567" s="6">
        <v>12.9</v>
      </c>
      <c r="J1567" s="6">
        <v>27.4</v>
      </c>
      <c r="K1567" s="6">
        <v>10.9</v>
      </c>
      <c r="L1567" s="6">
        <v>0</v>
      </c>
      <c r="M1567" s="10">
        <v>114194.955</v>
      </c>
      <c r="N1567" s="8">
        <v>113.1121728</v>
      </c>
      <c r="O1567" s="8">
        <f t="shared" si="124"/>
        <v>12916839.482848223</v>
      </c>
    </row>
    <row r="1568" spans="2:15" x14ac:dyDescent="0.3">
      <c r="B1568" s="30">
        <v>43571</v>
      </c>
      <c r="C1568" s="6" t="str">
        <f t="shared" si="120"/>
        <v>Tuesday</v>
      </c>
      <c r="D1568" s="6" t="str">
        <f t="shared" si="121"/>
        <v>April</v>
      </c>
      <c r="E1568" s="6" t="str">
        <f t="shared" si="122"/>
        <v>2019</v>
      </c>
      <c r="F1568" s="6">
        <f t="shared" si="123"/>
        <v>16</v>
      </c>
      <c r="G1568" s="6" t="str">
        <f>VLOOKUP(B:B, _holidays!A:C, 2, FALSE)</f>
        <v>N</v>
      </c>
      <c r="H1568" s="6" t="str">
        <f>VLOOKUP(B:B, _holidays!A:C, 3, FALSE)</f>
        <v>N</v>
      </c>
      <c r="I1568" s="6">
        <v>17.100000000000001</v>
      </c>
      <c r="J1568" s="6">
        <v>30.3</v>
      </c>
      <c r="K1568" s="6">
        <v>14.4</v>
      </c>
      <c r="L1568" s="6">
        <v>0</v>
      </c>
      <c r="M1568" s="10">
        <v>115392.875</v>
      </c>
      <c r="N1568" s="8">
        <v>100.00561740000001</v>
      </c>
      <c r="O1568" s="8">
        <f t="shared" si="124"/>
        <v>11539935.707936026</v>
      </c>
    </row>
    <row r="1569" spans="2:15" x14ac:dyDescent="0.3">
      <c r="B1569" s="30">
        <v>43572</v>
      </c>
      <c r="C1569" s="6" t="str">
        <f t="shared" si="120"/>
        <v>Wednesday</v>
      </c>
      <c r="D1569" s="6" t="str">
        <f t="shared" si="121"/>
        <v>April</v>
      </c>
      <c r="E1569" s="6" t="str">
        <f t="shared" si="122"/>
        <v>2019</v>
      </c>
      <c r="F1569" s="6">
        <f t="shared" si="123"/>
        <v>16</v>
      </c>
      <c r="G1569" s="6" t="str">
        <f>VLOOKUP(B:B, _holidays!A:C, 2, FALSE)</f>
        <v>N</v>
      </c>
      <c r="H1569" s="6" t="str">
        <f>VLOOKUP(B:B, _holidays!A:C, 3, FALSE)</f>
        <v>N</v>
      </c>
      <c r="I1569" s="6">
        <v>22.1</v>
      </c>
      <c r="J1569" s="6">
        <v>30</v>
      </c>
      <c r="K1569" s="6">
        <v>12.8</v>
      </c>
      <c r="L1569" s="6">
        <v>0</v>
      </c>
      <c r="M1569" s="10">
        <v>117281.13</v>
      </c>
      <c r="N1569" s="8">
        <v>100.1096387</v>
      </c>
      <c r="O1569" s="8">
        <f t="shared" si="124"/>
        <v>11740971.550627733</v>
      </c>
    </row>
    <row r="1570" spans="2:15" x14ac:dyDescent="0.3">
      <c r="B1570" s="30">
        <v>43573</v>
      </c>
      <c r="C1570" s="6" t="str">
        <f t="shared" si="120"/>
        <v>Thursday</v>
      </c>
      <c r="D1570" s="6" t="str">
        <f t="shared" si="121"/>
        <v>April</v>
      </c>
      <c r="E1570" s="6" t="str">
        <f t="shared" si="122"/>
        <v>2019</v>
      </c>
      <c r="F1570" s="6">
        <f t="shared" si="123"/>
        <v>16</v>
      </c>
      <c r="G1570" s="6" t="str">
        <f>VLOOKUP(B:B, _holidays!A:C, 2, FALSE)</f>
        <v>N</v>
      </c>
      <c r="H1570" s="6" t="str">
        <f>VLOOKUP(B:B, _holidays!A:C, 3, FALSE)</f>
        <v>N</v>
      </c>
      <c r="I1570" s="6">
        <v>13.2</v>
      </c>
      <c r="J1570" s="6">
        <v>17.7</v>
      </c>
      <c r="K1570" s="6">
        <v>12.8</v>
      </c>
      <c r="L1570" s="6">
        <v>0</v>
      </c>
      <c r="M1570" s="10">
        <v>111360.065</v>
      </c>
      <c r="N1570" s="8">
        <v>84.833863710000003</v>
      </c>
      <c r="O1570" s="8">
        <f t="shared" si="124"/>
        <v>9447104.576946741</v>
      </c>
    </row>
    <row r="1571" spans="2:15" x14ac:dyDescent="0.3">
      <c r="B1571" s="30">
        <v>43574</v>
      </c>
      <c r="C1571" s="6" t="str">
        <f t="shared" si="120"/>
        <v>Friday</v>
      </c>
      <c r="D1571" s="6" t="str">
        <f t="shared" si="121"/>
        <v>April</v>
      </c>
      <c r="E1571" s="6" t="str">
        <f t="shared" si="122"/>
        <v>2019</v>
      </c>
      <c r="F1571" s="6">
        <f t="shared" si="123"/>
        <v>16</v>
      </c>
      <c r="G1571" s="6" t="str">
        <f>VLOOKUP(B:B, _holidays!A:C, 2, FALSE)</f>
        <v>N</v>
      </c>
      <c r="H1571" s="6" t="str">
        <f>VLOOKUP(B:B, _holidays!A:C, 3, FALSE)</f>
        <v>Y</v>
      </c>
      <c r="I1571" s="6">
        <v>8.6</v>
      </c>
      <c r="J1571" s="6">
        <v>22.1</v>
      </c>
      <c r="K1571" s="6">
        <v>14</v>
      </c>
      <c r="L1571" s="6">
        <v>0</v>
      </c>
      <c r="M1571" s="10">
        <v>95967.404999999999</v>
      </c>
      <c r="N1571" s="8">
        <v>78.14244558</v>
      </c>
      <c r="O1571" s="8">
        <f t="shared" si="124"/>
        <v>7499127.7226663195</v>
      </c>
    </row>
    <row r="1572" spans="2:15" x14ac:dyDescent="0.3">
      <c r="B1572" s="30">
        <v>43575</v>
      </c>
      <c r="C1572" s="6" t="str">
        <f t="shared" si="120"/>
        <v>Saturday</v>
      </c>
      <c r="D1572" s="6" t="str">
        <f t="shared" si="121"/>
        <v>April</v>
      </c>
      <c r="E1572" s="6" t="str">
        <f t="shared" si="122"/>
        <v>2019</v>
      </c>
      <c r="F1572" s="6">
        <f t="shared" si="123"/>
        <v>16</v>
      </c>
      <c r="G1572" s="6" t="str">
        <f>VLOOKUP(B:B, _holidays!A:C, 2, FALSE)</f>
        <v>N</v>
      </c>
      <c r="H1572" s="6" t="str">
        <f>VLOOKUP(B:B, _holidays!A:C, 3, FALSE)</f>
        <v>Y</v>
      </c>
      <c r="I1572" s="6">
        <v>10.199999999999999</v>
      </c>
      <c r="J1572" s="6">
        <v>30.2</v>
      </c>
      <c r="K1572" s="6">
        <v>13.9</v>
      </c>
      <c r="L1572" s="6">
        <v>0</v>
      </c>
      <c r="M1572" s="10">
        <v>95654.36</v>
      </c>
      <c r="N1572" s="8">
        <v>66.874813889999999</v>
      </c>
      <c r="O1572" s="8">
        <f t="shared" si="124"/>
        <v>6396867.5227670604</v>
      </c>
    </row>
    <row r="1573" spans="2:15" x14ac:dyDescent="0.3">
      <c r="B1573" s="30">
        <v>43576</v>
      </c>
      <c r="C1573" s="6" t="str">
        <f t="shared" si="120"/>
        <v>Sunday</v>
      </c>
      <c r="D1573" s="6" t="str">
        <f t="shared" si="121"/>
        <v>April</v>
      </c>
      <c r="E1573" s="6" t="str">
        <f t="shared" si="122"/>
        <v>2019</v>
      </c>
      <c r="F1573" s="6">
        <f t="shared" si="123"/>
        <v>17</v>
      </c>
      <c r="G1573" s="6" t="str">
        <f>VLOOKUP(B:B, _holidays!A:C, 2, FALSE)</f>
        <v>N</v>
      </c>
      <c r="H1573" s="6" t="str">
        <f>VLOOKUP(B:B, _holidays!A:C, 3, FALSE)</f>
        <v>Y</v>
      </c>
      <c r="I1573" s="6">
        <v>14.8</v>
      </c>
      <c r="J1573" s="6">
        <v>27</v>
      </c>
      <c r="K1573" s="6">
        <v>7.5</v>
      </c>
      <c r="L1573" s="6">
        <v>0</v>
      </c>
      <c r="M1573" s="10">
        <v>94810.664999999994</v>
      </c>
      <c r="N1573" s="8">
        <v>80.076258480000007</v>
      </c>
      <c r="O1573" s="8">
        <f t="shared" si="124"/>
        <v>7592083.3172006896</v>
      </c>
    </row>
    <row r="1574" spans="2:15" x14ac:dyDescent="0.3">
      <c r="B1574" s="30">
        <v>43577</v>
      </c>
      <c r="C1574" s="6" t="str">
        <f t="shared" si="120"/>
        <v>Monday</v>
      </c>
      <c r="D1574" s="6" t="str">
        <f t="shared" si="121"/>
        <v>April</v>
      </c>
      <c r="E1574" s="6" t="str">
        <f t="shared" si="122"/>
        <v>2019</v>
      </c>
      <c r="F1574" s="6">
        <f t="shared" si="123"/>
        <v>17</v>
      </c>
      <c r="G1574" s="6" t="str">
        <f>VLOOKUP(B:B, _holidays!A:C, 2, FALSE)</f>
        <v>N</v>
      </c>
      <c r="H1574" s="6" t="str">
        <f>VLOOKUP(B:B, _holidays!A:C, 3, FALSE)</f>
        <v>Y</v>
      </c>
      <c r="I1574" s="6">
        <v>13.7</v>
      </c>
      <c r="J1574" s="6">
        <v>17.600000000000001</v>
      </c>
      <c r="K1574" s="6">
        <v>6</v>
      </c>
      <c r="L1574" s="6">
        <v>0.8</v>
      </c>
      <c r="M1574" s="10">
        <v>100246.51</v>
      </c>
      <c r="N1574" s="8">
        <v>95.107386919999996</v>
      </c>
      <c r="O1574" s="8">
        <f t="shared" si="124"/>
        <v>9534183.613949649</v>
      </c>
    </row>
    <row r="1575" spans="2:15" x14ac:dyDescent="0.3">
      <c r="B1575" s="30">
        <v>43578</v>
      </c>
      <c r="C1575" s="6" t="str">
        <f t="shared" si="120"/>
        <v>Tuesday</v>
      </c>
      <c r="D1575" s="6" t="str">
        <f t="shared" si="121"/>
        <v>April</v>
      </c>
      <c r="E1575" s="6" t="str">
        <f t="shared" si="122"/>
        <v>2019</v>
      </c>
      <c r="F1575" s="6">
        <f t="shared" si="123"/>
        <v>17</v>
      </c>
      <c r="G1575" s="6" t="str">
        <f>VLOOKUP(B:B, _holidays!A:C, 2, FALSE)</f>
        <v>N</v>
      </c>
      <c r="H1575" s="6" t="str">
        <f>VLOOKUP(B:B, _holidays!A:C, 3, FALSE)</f>
        <v>N</v>
      </c>
      <c r="I1575" s="6">
        <v>11.1</v>
      </c>
      <c r="J1575" s="6">
        <v>18.5</v>
      </c>
      <c r="K1575" s="6">
        <v>8</v>
      </c>
      <c r="L1575" s="6">
        <v>0</v>
      </c>
      <c r="M1575" s="10">
        <v>114240.88499999999</v>
      </c>
      <c r="N1575" s="8">
        <v>89.628985839999999</v>
      </c>
      <c r="O1575" s="8">
        <f t="shared" si="124"/>
        <v>10239294.664014068</v>
      </c>
    </row>
    <row r="1576" spans="2:15" x14ac:dyDescent="0.3">
      <c r="B1576" s="30">
        <v>43579</v>
      </c>
      <c r="C1576" s="6" t="str">
        <f t="shared" si="120"/>
        <v>Wednesday</v>
      </c>
      <c r="D1576" s="6" t="str">
        <f t="shared" si="121"/>
        <v>April</v>
      </c>
      <c r="E1576" s="6" t="str">
        <f t="shared" si="122"/>
        <v>2019</v>
      </c>
      <c r="F1576" s="6">
        <f t="shared" si="123"/>
        <v>17</v>
      </c>
      <c r="G1576" s="6" t="str">
        <f>VLOOKUP(B:B, _holidays!A:C, 2, FALSE)</f>
        <v>Y</v>
      </c>
      <c r="H1576" s="6" t="str">
        <f>VLOOKUP(B:B, _holidays!A:C, 3, FALSE)</f>
        <v>N</v>
      </c>
      <c r="I1576" s="6">
        <v>14.6</v>
      </c>
      <c r="J1576" s="6">
        <v>23.2</v>
      </c>
      <c r="K1576" s="6">
        <v>8.1999999999999993</v>
      </c>
      <c r="L1576" s="6">
        <v>0</v>
      </c>
      <c r="M1576" s="10">
        <v>113264.23</v>
      </c>
      <c r="N1576" s="8">
        <v>86.749292839999995</v>
      </c>
      <c r="O1576" s="8">
        <f t="shared" si="124"/>
        <v>9825591.8565671127</v>
      </c>
    </row>
    <row r="1577" spans="2:15" x14ac:dyDescent="0.3">
      <c r="B1577" s="30">
        <v>43580</v>
      </c>
      <c r="C1577" s="6" t="str">
        <f t="shared" si="120"/>
        <v>Thursday</v>
      </c>
      <c r="D1577" s="6" t="str">
        <f t="shared" si="121"/>
        <v>April</v>
      </c>
      <c r="E1577" s="6" t="str">
        <f t="shared" si="122"/>
        <v>2019</v>
      </c>
      <c r="F1577" s="6">
        <f t="shared" si="123"/>
        <v>17</v>
      </c>
      <c r="G1577" s="6" t="str">
        <f>VLOOKUP(B:B, _holidays!A:C, 2, FALSE)</f>
        <v>Y</v>
      </c>
      <c r="H1577" s="6" t="str">
        <f>VLOOKUP(B:B, _holidays!A:C, 3, FALSE)</f>
        <v>Y</v>
      </c>
      <c r="I1577" s="6">
        <v>10.199999999999999</v>
      </c>
      <c r="J1577" s="6">
        <v>21.5</v>
      </c>
      <c r="K1577" s="6">
        <v>10.6</v>
      </c>
      <c r="L1577" s="6">
        <v>0</v>
      </c>
      <c r="M1577" s="10">
        <v>98112.464999999997</v>
      </c>
      <c r="N1577" s="8">
        <v>62.60573067</v>
      </c>
      <c r="O1577" s="8">
        <f t="shared" si="124"/>
        <v>6142402.5591598013</v>
      </c>
    </row>
    <row r="1578" spans="2:15" x14ac:dyDescent="0.3">
      <c r="B1578" s="30">
        <v>43581</v>
      </c>
      <c r="C1578" s="6" t="str">
        <f t="shared" si="120"/>
        <v>Friday</v>
      </c>
      <c r="D1578" s="6" t="str">
        <f t="shared" si="121"/>
        <v>April</v>
      </c>
      <c r="E1578" s="6" t="str">
        <f t="shared" si="122"/>
        <v>2019</v>
      </c>
      <c r="F1578" s="6">
        <f t="shared" si="123"/>
        <v>17</v>
      </c>
      <c r="G1578" s="6" t="str">
        <f>VLOOKUP(B:B, _holidays!A:C, 2, FALSE)</f>
        <v>Y</v>
      </c>
      <c r="H1578" s="6" t="str">
        <f>VLOOKUP(B:B, _holidays!A:C, 3, FALSE)</f>
        <v>N</v>
      </c>
      <c r="I1578" s="6">
        <v>11.9</v>
      </c>
      <c r="J1578" s="6">
        <v>15.8</v>
      </c>
      <c r="K1578" s="6">
        <v>6.9</v>
      </c>
      <c r="L1578" s="6">
        <v>3</v>
      </c>
      <c r="M1578" s="10">
        <v>107226.59</v>
      </c>
      <c r="N1578" s="8">
        <v>60.918382540000003</v>
      </c>
      <c r="O1578" s="8">
        <f t="shared" si="124"/>
        <v>6532070.4280797383</v>
      </c>
    </row>
    <row r="1579" spans="2:15" x14ac:dyDescent="0.3">
      <c r="B1579" s="30">
        <v>43582</v>
      </c>
      <c r="C1579" s="6" t="str">
        <f t="shared" si="120"/>
        <v>Saturday</v>
      </c>
      <c r="D1579" s="6" t="str">
        <f t="shared" si="121"/>
        <v>April</v>
      </c>
      <c r="E1579" s="6" t="str">
        <f t="shared" si="122"/>
        <v>2019</v>
      </c>
      <c r="F1579" s="6">
        <f t="shared" si="123"/>
        <v>17</v>
      </c>
      <c r="G1579" s="6" t="str">
        <f>VLOOKUP(B:B, _holidays!A:C, 2, FALSE)</f>
        <v>Y</v>
      </c>
      <c r="H1579" s="6" t="str">
        <f>VLOOKUP(B:B, _holidays!A:C, 3, FALSE)</f>
        <v>N</v>
      </c>
      <c r="I1579" s="6">
        <v>8.6999999999999993</v>
      </c>
      <c r="J1579" s="6">
        <v>16.2</v>
      </c>
      <c r="K1579" s="6">
        <v>8.5</v>
      </c>
      <c r="L1579" s="6">
        <v>0</v>
      </c>
      <c r="M1579" s="10">
        <v>105374.93</v>
      </c>
      <c r="N1579" s="8">
        <v>79.620085979999999</v>
      </c>
      <c r="O1579" s="8">
        <f t="shared" si="124"/>
        <v>8389960.9867364801</v>
      </c>
    </row>
    <row r="1580" spans="2:15" x14ac:dyDescent="0.3">
      <c r="B1580" s="30">
        <v>43583</v>
      </c>
      <c r="C1580" s="6" t="str">
        <f t="shared" si="120"/>
        <v>Sunday</v>
      </c>
      <c r="D1580" s="6" t="str">
        <f t="shared" si="121"/>
        <v>April</v>
      </c>
      <c r="E1580" s="6" t="str">
        <f t="shared" si="122"/>
        <v>2019</v>
      </c>
      <c r="F1580" s="6">
        <f t="shared" si="123"/>
        <v>18</v>
      </c>
      <c r="G1580" s="6" t="str">
        <f>VLOOKUP(B:B, _holidays!A:C, 2, FALSE)</f>
        <v>Y</v>
      </c>
      <c r="H1580" s="6" t="str">
        <f>VLOOKUP(B:B, _holidays!A:C, 3, FALSE)</f>
        <v>N</v>
      </c>
      <c r="I1580" s="6">
        <v>12.4</v>
      </c>
      <c r="J1580" s="6">
        <v>17.399999999999999</v>
      </c>
      <c r="K1580" s="6">
        <v>5.2</v>
      </c>
      <c r="L1580" s="6">
        <v>0</v>
      </c>
      <c r="M1580" s="10">
        <v>101057.43</v>
      </c>
      <c r="N1580" s="8">
        <v>86.022860620000003</v>
      </c>
      <c r="O1580" s="8">
        <f t="shared" si="124"/>
        <v>8693249.2155054063</v>
      </c>
    </row>
    <row r="1581" spans="2:15" x14ac:dyDescent="0.3">
      <c r="B1581" s="30">
        <v>43584</v>
      </c>
      <c r="C1581" s="6" t="str">
        <f t="shared" si="120"/>
        <v>Monday</v>
      </c>
      <c r="D1581" s="6" t="str">
        <f t="shared" si="121"/>
        <v>April</v>
      </c>
      <c r="E1581" s="6" t="str">
        <f t="shared" si="122"/>
        <v>2019</v>
      </c>
      <c r="F1581" s="6">
        <f t="shared" si="123"/>
        <v>18</v>
      </c>
      <c r="G1581" s="6" t="str">
        <f>VLOOKUP(B:B, _holidays!A:C, 2, FALSE)</f>
        <v>Y</v>
      </c>
      <c r="H1581" s="6" t="str">
        <f>VLOOKUP(B:B, _holidays!A:C, 3, FALSE)</f>
        <v>N</v>
      </c>
      <c r="I1581" s="6">
        <v>11.5</v>
      </c>
      <c r="J1581" s="6">
        <v>18.100000000000001</v>
      </c>
      <c r="K1581" s="6">
        <v>8.4</v>
      </c>
      <c r="L1581" s="6">
        <v>0</v>
      </c>
      <c r="M1581" s="10">
        <v>118307.52499999999</v>
      </c>
      <c r="N1581" s="8">
        <v>121.0296417</v>
      </c>
      <c r="O1581" s="8">
        <f t="shared" si="124"/>
        <v>14318717.361163791</v>
      </c>
    </row>
    <row r="1582" spans="2:15" x14ac:dyDescent="0.3">
      <c r="B1582" s="30">
        <v>43585</v>
      </c>
      <c r="C1582" s="6" t="str">
        <f t="shared" si="120"/>
        <v>Tuesday</v>
      </c>
      <c r="D1582" s="6" t="str">
        <f t="shared" si="121"/>
        <v>April</v>
      </c>
      <c r="E1582" s="6" t="str">
        <f t="shared" si="122"/>
        <v>2019</v>
      </c>
      <c r="F1582" s="6">
        <f t="shared" si="123"/>
        <v>18</v>
      </c>
      <c r="G1582" s="6" t="str">
        <f>VLOOKUP(B:B, _holidays!A:C, 2, FALSE)</f>
        <v>Y</v>
      </c>
      <c r="H1582" s="6" t="str">
        <f>VLOOKUP(B:B, _holidays!A:C, 3, FALSE)</f>
        <v>N</v>
      </c>
      <c r="I1582" s="6">
        <v>7.9</v>
      </c>
      <c r="J1582" s="6">
        <v>23.1</v>
      </c>
      <c r="K1582" s="6">
        <v>11.7</v>
      </c>
      <c r="L1582" s="6">
        <v>0</v>
      </c>
      <c r="M1582" s="10">
        <v>110515.6</v>
      </c>
      <c r="N1582" s="8">
        <v>96.951705770000004</v>
      </c>
      <c r="O1582" s="8">
        <f t="shared" si="124"/>
        <v>10714675.934195014</v>
      </c>
    </row>
    <row r="1583" spans="2:15" x14ac:dyDescent="0.3">
      <c r="B1583" s="30">
        <v>43586</v>
      </c>
      <c r="C1583" s="6" t="str">
        <f t="shared" si="120"/>
        <v>Wednesday</v>
      </c>
      <c r="D1583" s="6" t="str">
        <f t="shared" si="121"/>
        <v>May</v>
      </c>
      <c r="E1583" s="6" t="str">
        <f t="shared" si="122"/>
        <v>2019</v>
      </c>
      <c r="F1583" s="6">
        <f t="shared" si="123"/>
        <v>18</v>
      </c>
      <c r="G1583" s="6" t="str">
        <f>VLOOKUP(B:B, _holidays!A:C, 2, FALSE)</f>
        <v>Y</v>
      </c>
      <c r="H1583" s="6" t="str">
        <f>VLOOKUP(B:B, _holidays!A:C, 3, FALSE)</f>
        <v>N</v>
      </c>
      <c r="I1583" s="6">
        <v>15.6</v>
      </c>
      <c r="J1583" s="6">
        <v>22.8</v>
      </c>
      <c r="K1583" s="6">
        <v>7.8</v>
      </c>
      <c r="L1583" s="6">
        <v>0</v>
      </c>
      <c r="M1583" s="10">
        <v>111462.38499999999</v>
      </c>
      <c r="N1583" s="8">
        <v>90.563836899999998</v>
      </c>
      <c r="O1583" s="8">
        <f t="shared" si="124"/>
        <v>10094461.255625006</v>
      </c>
    </row>
    <row r="1584" spans="2:15" x14ac:dyDescent="0.3">
      <c r="B1584" s="30">
        <v>43587</v>
      </c>
      <c r="C1584" s="6" t="str">
        <f t="shared" si="120"/>
        <v>Thursday</v>
      </c>
      <c r="D1584" s="6" t="str">
        <f t="shared" si="121"/>
        <v>May</v>
      </c>
      <c r="E1584" s="6" t="str">
        <f t="shared" si="122"/>
        <v>2019</v>
      </c>
      <c r="F1584" s="6">
        <f t="shared" si="123"/>
        <v>18</v>
      </c>
      <c r="G1584" s="6" t="str">
        <f>VLOOKUP(B:B, _holidays!A:C, 2, FALSE)</f>
        <v>Y</v>
      </c>
      <c r="H1584" s="6" t="str">
        <f>VLOOKUP(B:B, _holidays!A:C, 3, FALSE)</f>
        <v>N</v>
      </c>
      <c r="I1584" s="6">
        <v>17.100000000000001</v>
      </c>
      <c r="J1584" s="6">
        <v>20.2</v>
      </c>
      <c r="K1584" s="6">
        <v>6.2</v>
      </c>
      <c r="L1584" s="6">
        <v>3.6</v>
      </c>
      <c r="M1584" s="10">
        <v>112948.4</v>
      </c>
      <c r="N1584" s="8">
        <v>103.58661480000001</v>
      </c>
      <c r="O1584" s="8">
        <f t="shared" si="124"/>
        <v>11699942.403076321</v>
      </c>
    </row>
    <row r="1585" spans="2:15" x14ac:dyDescent="0.3">
      <c r="B1585" s="30">
        <v>43588</v>
      </c>
      <c r="C1585" s="6" t="str">
        <f t="shared" si="120"/>
        <v>Friday</v>
      </c>
      <c r="D1585" s="6" t="str">
        <f t="shared" si="121"/>
        <v>May</v>
      </c>
      <c r="E1585" s="6" t="str">
        <f t="shared" si="122"/>
        <v>2019</v>
      </c>
      <c r="F1585" s="6">
        <f t="shared" si="123"/>
        <v>18</v>
      </c>
      <c r="G1585" s="6" t="str">
        <f>VLOOKUP(B:B, _holidays!A:C, 2, FALSE)</f>
        <v>Y</v>
      </c>
      <c r="H1585" s="6" t="str">
        <f>VLOOKUP(B:B, _holidays!A:C, 3, FALSE)</f>
        <v>N</v>
      </c>
      <c r="I1585" s="6">
        <v>11.8</v>
      </c>
      <c r="J1585" s="6">
        <v>20.7</v>
      </c>
      <c r="K1585" s="6">
        <v>9</v>
      </c>
      <c r="L1585" s="6">
        <v>0.2</v>
      </c>
      <c r="M1585" s="10">
        <v>110902.185</v>
      </c>
      <c r="N1585" s="8">
        <v>101.1629982</v>
      </c>
      <c r="O1585" s="8">
        <f t="shared" si="124"/>
        <v>11219197.541531067</v>
      </c>
    </row>
    <row r="1586" spans="2:15" x14ac:dyDescent="0.3">
      <c r="B1586" s="30">
        <v>43589</v>
      </c>
      <c r="C1586" s="6" t="str">
        <f t="shared" si="120"/>
        <v>Saturday</v>
      </c>
      <c r="D1586" s="6" t="str">
        <f t="shared" si="121"/>
        <v>May</v>
      </c>
      <c r="E1586" s="6" t="str">
        <f t="shared" si="122"/>
        <v>2019</v>
      </c>
      <c r="F1586" s="6">
        <f t="shared" si="123"/>
        <v>18</v>
      </c>
      <c r="G1586" s="6" t="str">
        <f>VLOOKUP(B:B, _holidays!A:C, 2, FALSE)</f>
        <v>Y</v>
      </c>
      <c r="H1586" s="6" t="str">
        <f>VLOOKUP(B:B, _holidays!A:C, 3, FALSE)</f>
        <v>N</v>
      </c>
      <c r="I1586" s="6">
        <v>13</v>
      </c>
      <c r="J1586" s="6">
        <v>16.399999999999999</v>
      </c>
      <c r="K1586" s="6">
        <v>8.1999999999999993</v>
      </c>
      <c r="L1586" s="6">
        <v>0.2</v>
      </c>
      <c r="M1586" s="10">
        <v>103616.145</v>
      </c>
      <c r="N1586" s="8">
        <v>103.38349669999999</v>
      </c>
      <c r="O1586" s="8">
        <f t="shared" si="124"/>
        <v>10712199.384674221</v>
      </c>
    </row>
    <row r="1587" spans="2:15" x14ac:dyDescent="0.3">
      <c r="B1587" s="30">
        <v>43590</v>
      </c>
      <c r="C1587" s="6" t="str">
        <f t="shared" si="120"/>
        <v>Sunday</v>
      </c>
      <c r="D1587" s="6" t="str">
        <f t="shared" si="121"/>
        <v>May</v>
      </c>
      <c r="E1587" s="6" t="str">
        <f t="shared" si="122"/>
        <v>2019</v>
      </c>
      <c r="F1587" s="6">
        <f t="shared" si="123"/>
        <v>19</v>
      </c>
      <c r="G1587" s="6" t="str">
        <f>VLOOKUP(B:B, _holidays!A:C, 2, FALSE)</f>
        <v>Y</v>
      </c>
      <c r="H1587" s="6" t="str">
        <f>VLOOKUP(B:B, _holidays!A:C, 3, FALSE)</f>
        <v>N</v>
      </c>
      <c r="I1587" s="6">
        <v>11.3</v>
      </c>
      <c r="J1587" s="6">
        <v>16.3</v>
      </c>
      <c r="K1587" s="6">
        <v>6.5</v>
      </c>
      <c r="L1587" s="6">
        <v>2</v>
      </c>
      <c r="M1587" s="10">
        <v>104770.705</v>
      </c>
      <c r="N1587" s="8">
        <v>108.09555589999999</v>
      </c>
      <c r="O1587" s="8">
        <f t="shared" si="124"/>
        <v>11325247.599009909</v>
      </c>
    </row>
    <row r="1588" spans="2:15" x14ac:dyDescent="0.3">
      <c r="B1588" s="30">
        <v>43591</v>
      </c>
      <c r="C1588" s="6" t="str">
        <f t="shared" si="120"/>
        <v>Monday</v>
      </c>
      <c r="D1588" s="6" t="str">
        <f t="shared" si="121"/>
        <v>May</v>
      </c>
      <c r="E1588" s="6" t="str">
        <f t="shared" si="122"/>
        <v>2019</v>
      </c>
      <c r="F1588" s="6">
        <f t="shared" si="123"/>
        <v>19</v>
      </c>
      <c r="G1588" s="6" t="str">
        <f>VLOOKUP(B:B, _holidays!A:C, 2, FALSE)</f>
        <v>Y</v>
      </c>
      <c r="H1588" s="6" t="str">
        <f>VLOOKUP(B:B, _holidays!A:C, 3, FALSE)</f>
        <v>N</v>
      </c>
      <c r="I1588" s="6">
        <v>11.7</v>
      </c>
      <c r="J1588" s="6">
        <v>16.7</v>
      </c>
      <c r="K1588" s="6">
        <v>8.5</v>
      </c>
      <c r="L1588" s="6">
        <v>0.2</v>
      </c>
      <c r="M1588" s="10">
        <v>121535.485</v>
      </c>
      <c r="N1588" s="8">
        <v>112.50558460000001</v>
      </c>
      <c r="O1588" s="8">
        <f t="shared" si="124"/>
        <v>13673420.789569532</v>
      </c>
    </row>
    <row r="1589" spans="2:15" x14ac:dyDescent="0.3">
      <c r="B1589" s="30">
        <v>43592</v>
      </c>
      <c r="C1589" s="6" t="str">
        <f t="shared" si="120"/>
        <v>Tuesday</v>
      </c>
      <c r="D1589" s="6" t="str">
        <f t="shared" si="121"/>
        <v>May</v>
      </c>
      <c r="E1589" s="6" t="str">
        <f t="shared" si="122"/>
        <v>2019</v>
      </c>
      <c r="F1589" s="6">
        <f t="shared" si="123"/>
        <v>19</v>
      </c>
      <c r="G1589" s="6" t="str">
        <f>VLOOKUP(B:B, _holidays!A:C, 2, FALSE)</f>
        <v>Y</v>
      </c>
      <c r="H1589" s="6" t="str">
        <f>VLOOKUP(B:B, _holidays!A:C, 3, FALSE)</f>
        <v>N</v>
      </c>
      <c r="I1589" s="6">
        <v>7.4</v>
      </c>
      <c r="J1589" s="6">
        <v>18.7</v>
      </c>
      <c r="K1589" s="6">
        <v>11.7</v>
      </c>
      <c r="L1589" s="6">
        <v>0</v>
      </c>
      <c r="M1589" s="10">
        <v>116318.435</v>
      </c>
      <c r="N1589" s="8">
        <v>94.753714479999999</v>
      </c>
      <c r="O1589" s="8">
        <f t="shared" si="124"/>
        <v>11021603.778750438</v>
      </c>
    </row>
    <row r="1590" spans="2:15" x14ac:dyDescent="0.3">
      <c r="B1590" s="30">
        <v>43593</v>
      </c>
      <c r="C1590" s="6" t="str">
        <f t="shared" si="120"/>
        <v>Wednesday</v>
      </c>
      <c r="D1590" s="6" t="str">
        <f t="shared" si="121"/>
        <v>May</v>
      </c>
      <c r="E1590" s="6" t="str">
        <f t="shared" si="122"/>
        <v>2019</v>
      </c>
      <c r="F1590" s="6">
        <f t="shared" si="123"/>
        <v>19</v>
      </c>
      <c r="G1590" s="6" t="str">
        <f>VLOOKUP(B:B, _holidays!A:C, 2, FALSE)</f>
        <v>Y</v>
      </c>
      <c r="H1590" s="6" t="str">
        <f>VLOOKUP(B:B, _holidays!A:C, 3, FALSE)</f>
        <v>N</v>
      </c>
      <c r="I1590" s="6">
        <v>10.3</v>
      </c>
      <c r="J1590" s="6">
        <v>17.399999999999999</v>
      </c>
      <c r="K1590" s="6">
        <v>7.3</v>
      </c>
      <c r="L1590" s="6">
        <v>5.2</v>
      </c>
      <c r="M1590" s="10">
        <v>118801.84</v>
      </c>
      <c r="N1590" s="8">
        <v>114.5284513</v>
      </c>
      <c r="O1590" s="8">
        <f t="shared" si="124"/>
        <v>13606190.746790392</v>
      </c>
    </row>
    <row r="1591" spans="2:15" x14ac:dyDescent="0.3">
      <c r="B1591" s="30">
        <v>43594</v>
      </c>
      <c r="C1591" s="6" t="str">
        <f t="shared" si="120"/>
        <v>Thursday</v>
      </c>
      <c r="D1591" s="6" t="str">
        <f t="shared" si="121"/>
        <v>May</v>
      </c>
      <c r="E1591" s="6" t="str">
        <f t="shared" si="122"/>
        <v>2019</v>
      </c>
      <c r="F1591" s="6">
        <f t="shared" si="123"/>
        <v>19</v>
      </c>
      <c r="G1591" s="6" t="str">
        <f>VLOOKUP(B:B, _holidays!A:C, 2, FALSE)</f>
        <v>Y</v>
      </c>
      <c r="H1591" s="6" t="str">
        <f>VLOOKUP(B:B, _holidays!A:C, 3, FALSE)</f>
        <v>N</v>
      </c>
      <c r="I1591" s="6">
        <v>9.6999999999999993</v>
      </c>
      <c r="J1591" s="6">
        <v>16.2</v>
      </c>
      <c r="K1591" s="6">
        <v>5.3</v>
      </c>
      <c r="L1591" s="6">
        <v>0.6</v>
      </c>
      <c r="M1591" s="10">
        <v>122003.33500000001</v>
      </c>
      <c r="N1591" s="8">
        <v>113.6303305</v>
      </c>
      <c r="O1591" s="8">
        <f t="shared" si="124"/>
        <v>13863279.278152218</v>
      </c>
    </row>
    <row r="1592" spans="2:15" x14ac:dyDescent="0.3">
      <c r="B1592" s="30">
        <v>43595</v>
      </c>
      <c r="C1592" s="6" t="str">
        <f t="shared" si="120"/>
        <v>Friday</v>
      </c>
      <c r="D1592" s="6" t="str">
        <f t="shared" si="121"/>
        <v>May</v>
      </c>
      <c r="E1592" s="6" t="str">
        <f t="shared" si="122"/>
        <v>2019</v>
      </c>
      <c r="F1592" s="6">
        <f t="shared" si="123"/>
        <v>19</v>
      </c>
      <c r="G1592" s="6" t="str">
        <f>VLOOKUP(B:B, _holidays!A:C, 2, FALSE)</f>
        <v>Y</v>
      </c>
      <c r="H1592" s="6" t="str">
        <f>VLOOKUP(B:B, _holidays!A:C, 3, FALSE)</f>
        <v>N</v>
      </c>
      <c r="I1592" s="6">
        <v>10.199999999999999</v>
      </c>
      <c r="J1592" s="6">
        <v>14.2</v>
      </c>
      <c r="K1592" s="6">
        <v>2.8</v>
      </c>
      <c r="L1592" s="6">
        <v>7.2</v>
      </c>
      <c r="M1592" s="10">
        <v>123850.86</v>
      </c>
      <c r="N1592" s="8">
        <v>93.135276869999998</v>
      </c>
      <c r="O1592" s="8">
        <f t="shared" si="124"/>
        <v>11534884.136687608</v>
      </c>
    </row>
    <row r="1593" spans="2:15" x14ac:dyDescent="0.3">
      <c r="B1593" s="30">
        <v>43596</v>
      </c>
      <c r="C1593" s="6" t="str">
        <f t="shared" si="120"/>
        <v>Saturday</v>
      </c>
      <c r="D1593" s="6" t="str">
        <f t="shared" si="121"/>
        <v>May</v>
      </c>
      <c r="E1593" s="6" t="str">
        <f t="shared" si="122"/>
        <v>2019</v>
      </c>
      <c r="F1593" s="6">
        <f t="shared" si="123"/>
        <v>19</v>
      </c>
      <c r="G1593" s="6" t="str">
        <f>VLOOKUP(B:B, _holidays!A:C, 2, FALSE)</f>
        <v>Y</v>
      </c>
      <c r="H1593" s="6" t="str">
        <f>VLOOKUP(B:B, _holidays!A:C, 3, FALSE)</f>
        <v>N</v>
      </c>
      <c r="I1593" s="6">
        <v>10.199999999999999</v>
      </c>
      <c r="J1593" s="6">
        <v>16.399999999999999</v>
      </c>
      <c r="K1593" s="6">
        <v>7.7</v>
      </c>
      <c r="L1593" s="6">
        <v>8.1999999999999993</v>
      </c>
      <c r="M1593" s="10">
        <v>113186.735</v>
      </c>
      <c r="N1593" s="8">
        <v>87.036533050000003</v>
      </c>
      <c r="O1593" s="8">
        <f t="shared" si="124"/>
        <v>9851381.0016490929</v>
      </c>
    </row>
    <row r="1594" spans="2:15" x14ac:dyDescent="0.3">
      <c r="B1594" s="30">
        <v>43597</v>
      </c>
      <c r="C1594" s="6" t="str">
        <f t="shared" si="120"/>
        <v>Sunday</v>
      </c>
      <c r="D1594" s="6" t="str">
        <f t="shared" si="121"/>
        <v>May</v>
      </c>
      <c r="E1594" s="6" t="str">
        <f t="shared" si="122"/>
        <v>2019</v>
      </c>
      <c r="F1594" s="6">
        <f t="shared" si="123"/>
        <v>20</v>
      </c>
      <c r="G1594" s="6" t="str">
        <f>VLOOKUP(B:B, _holidays!A:C, 2, FALSE)</f>
        <v>Y</v>
      </c>
      <c r="H1594" s="6" t="str">
        <f>VLOOKUP(B:B, _holidays!A:C, 3, FALSE)</f>
        <v>N</v>
      </c>
      <c r="I1594" s="6">
        <v>12.2</v>
      </c>
      <c r="J1594" s="6">
        <v>17.7</v>
      </c>
      <c r="K1594" s="6">
        <v>6.6</v>
      </c>
      <c r="L1594" s="6">
        <v>0</v>
      </c>
      <c r="M1594" s="10">
        <v>110416.88</v>
      </c>
      <c r="N1594" s="8">
        <v>87.377381740000004</v>
      </c>
      <c r="O1594" s="8">
        <f t="shared" si="124"/>
        <v>9647937.8742997721</v>
      </c>
    </row>
    <row r="1595" spans="2:15" x14ac:dyDescent="0.3">
      <c r="B1595" s="30">
        <v>43598</v>
      </c>
      <c r="C1595" s="6" t="str">
        <f t="shared" si="120"/>
        <v>Monday</v>
      </c>
      <c r="D1595" s="6" t="str">
        <f t="shared" si="121"/>
        <v>May</v>
      </c>
      <c r="E1595" s="6" t="str">
        <f t="shared" si="122"/>
        <v>2019</v>
      </c>
      <c r="F1595" s="6">
        <f t="shared" si="123"/>
        <v>20</v>
      </c>
      <c r="G1595" s="6" t="str">
        <f>VLOOKUP(B:B, _holidays!A:C, 2, FALSE)</f>
        <v>Y</v>
      </c>
      <c r="H1595" s="6" t="str">
        <f>VLOOKUP(B:B, _holidays!A:C, 3, FALSE)</f>
        <v>N</v>
      </c>
      <c r="I1595" s="6">
        <v>12.7</v>
      </c>
      <c r="J1595" s="6">
        <v>18.100000000000001</v>
      </c>
      <c r="K1595" s="6">
        <v>8.3000000000000007</v>
      </c>
      <c r="L1595" s="6">
        <v>0</v>
      </c>
      <c r="M1595" s="10">
        <v>119598.605</v>
      </c>
      <c r="N1595" s="8">
        <v>77.157376979999995</v>
      </c>
      <c r="O1595" s="8">
        <f t="shared" si="124"/>
        <v>9227914.6522671115</v>
      </c>
    </row>
    <row r="1596" spans="2:15" x14ac:dyDescent="0.3">
      <c r="B1596" s="30">
        <v>43599</v>
      </c>
      <c r="C1596" s="6" t="str">
        <f t="shared" si="120"/>
        <v>Tuesday</v>
      </c>
      <c r="D1596" s="6" t="str">
        <f t="shared" si="121"/>
        <v>May</v>
      </c>
      <c r="E1596" s="6" t="str">
        <f t="shared" si="122"/>
        <v>2019</v>
      </c>
      <c r="F1596" s="6">
        <f t="shared" si="123"/>
        <v>20</v>
      </c>
      <c r="G1596" s="6" t="str">
        <f>VLOOKUP(B:B, _holidays!A:C, 2, FALSE)</f>
        <v>Y</v>
      </c>
      <c r="H1596" s="6" t="str">
        <f>VLOOKUP(B:B, _holidays!A:C, 3, FALSE)</f>
        <v>N</v>
      </c>
      <c r="I1596" s="6">
        <v>11.3</v>
      </c>
      <c r="J1596" s="6">
        <v>20.2</v>
      </c>
      <c r="K1596" s="6">
        <v>9</v>
      </c>
      <c r="L1596" s="6">
        <v>0</v>
      </c>
      <c r="M1596" s="10">
        <v>123005.31</v>
      </c>
      <c r="N1596" s="8">
        <v>89.82269178</v>
      </c>
      <c r="O1596" s="8">
        <f t="shared" si="124"/>
        <v>11048668.047433352</v>
      </c>
    </row>
    <row r="1597" spans="2:15" x14ac:dyDescent="0.3">
      <c r="B1597" s="30">
        <v>43600</v>
      </c>
      <c r="C1597" s="6" t="str">
        <f t="shared" si="120"/>
        <v>Wednesday</v>
      </c>
      <c r="D1597" s="6" t="str">
        <f t="shared" si="121"/>
        <v>May</v>
      </c>
      <c r="E1597" s="6" t="str">
        <f t="shared" si="122"/>
        <v>2019</v>
      </c>
      <c r="F1597" s="6">
        <f t="shared" si="123"/>
        <v>20</v>
      </c>
      <c r="G1597" s="6" t="str">
        <f>VLOOKUP(B:B, _holidays!A:C, 2, FALSE)</f>
        <v>Y</v>
      </c>
      <c r="H1597" s="6" t="str">
        <f>VLOOKUP(B:B, _holidays!A:C, 3, FALSE)</f>
        <v>N</v>
      </c>
      <c r="I1597" s="6">
        <v>12</v>
      </c>
      <c r="J1597" s="6">
        <v>15.8</v>
      </c>
      <c r="K1597" s="6">
        <v>8</v>
      </c>
      <c r="L1597" s="6">
        <v>0</v>
      </c>
      <c r="M1597" s="10">
        <v>126264.77499999999</v>
      </c>
      <c r="N1597" s="8">
        <v>100.6447738</v>
      </c>
      <c r="O1597" s="8">
        <f t="shared" si="124"/>
        <v>12707889.718782894</v>
      </c>
    </row>
    <row r="1598" spans="2:15" x14ac:dyDescent="0.3">
      <c r="B1598" s="30">
        <v>43601</v>
      </c>
      <c r="C1598" s="6" t="str">
        <f t="shared" si="120"/>
        <v>Thursday</v>
      </c>
      <c r="D1598" s="6" t="str">
        <f t="shared" si="121"/>
        <v>May</v>
      </c>
      <c r="E1598" s="6" t="str">
        <f t="shared" si="122"/>
        <v>2019</v>
      </c>
      <c r="F1598" s="6">
        <f t="shared" si="123"/>
        <v>20</v>
      </c>
      <c r="G1598" s="6" t="str">
        <f>VLOOKUP(B:B, _holidays!A:C, 2, FALSE)</f>
        <v>Y</v>
      </c>
      <c r="H1598" s="6" t="str">
        <f>VLOOKUP(B:B, _holidays!A:C, 3, FALSE)</f>
        <v>N</v>
      </c>
      <c r="I1598" s="6">
        <v>10.5</v>
      </c>
      <c r="J1598" s="6">
        <v>16.100000000000001</v>
      </c>
      <c r="K1598" s="6">
        <v>9.8000000000000007</v>
      </c>
      <c r="L1598" s="6">
        <v>0</v>
      </c>
      <c r="M1598" s="10">
        <v>127389.485</v>
      </c>
      <c r="N1598" s="8">
        <v>98.942964329999995</v>
      </c>
      <c r="O1598" s="8">
        <f t="shared" si="124"/>
        <v>12604293.27037207</v>
      </c>
    </row>
    <row r="1599" spans="2:15" x14ac:dyDescent="0.3">
      <c r="B1599" s="30">
        <v>43602</v>
      </c>
      <c r="C1599" s="6" t="str">
        <f t="shared" si="120"/>
        <v>Friday</v>
      </c>
      <c r="D1599" s="6" t="str">
        <f t="shared" si="121"/>
        <v>May</v>
      </c>
      <c r="E1599" s="6" t="str">
        <f t="shared" si="122"/>
        <v>2019</v>
      </c>
      <c r="F1599" s="6">
        <f t="shared" si="123"/>
        <v>20</v>
      </c>
      <c r="G1599" s="6" t="str">
        <f>VLOOKUP(B:B, _holidays!A:C, 2, FALSE)</f>
        <v>Y</v>
      </c>
      <c r="H1599" s="6" t="str">
        <f>VLOOKUP(B:B, _holidays!A:C, 3, FALSE)</f>
        <v>N</v>
      </c>
      <c r="I1599" s="6">
        <v>6.5</v>
      </c>
      <c r="J1599" s="6">
        <v>18.600000000000001</v>
      </c>
      <c r="K1599" s="6">
        <v>10.7</v>
      </c>
      <c r="L1599" s="6">
        <v>0</v>
      </c>
      <c r="M1599" s="10">
        <v>126934.24</v>
      </c>
      <c r="N1599" s="8">
        <v>96.783858859999995</v>
      </c>
      <c r="O1599" s="8">
        <f t="shared" si="124"/>
        <v>12285185.568661366</v>
      </c>
    </row>
    <row r="1600" spans="2:15" x14ac:dyDescent="0.3">
      <c r="B1600" s="30">
        <v>43603</v>
      </c>
      <c r="C1600" s="6" t="str">
        <f t="shared" si="120"/>
        <v>Saturday</v>
      </c>
      <c r="D1600" s="6" t="str">
        <f t="shared" si="121"/>
        <v>May</v>
      </c>
      <c r="E1600" s="6" t="str">
        <f t="shared" si="122"/>
        <v>2019</v>
      </c>
      <c r="F1600" s="6">
        <f t="shared" si="123"/>
        <v>20</v>
      </c>
      <c r="G1600" s="6" t="str">
        <f>VLOOKUP(B:B, _holidays!A:C, 2, FALSE)</f>
        <v>Y</v>
      </c>
      <c r="H1600" s="6" t="str">
        <f>VLOOKUP(B:B, _holidays!A:C, 3, FALSE)</f>
        <v>N</v>
      </c>
      <c r="I1600" s="6">
        <v>6.2</v>
      </c>
      <c r="J1600" s="6">
        <v>21.5</v>
      </c>
      <c r="K1600" s="6">
        <v>10.6</v>
      </c>
      <c r="L1600" s="6">
        <v>0</v>
      </c>
      <c r="M1600" s="10">
        <v>112990.63499999999</v>
      </c>
      <c r="N1600" s="8">
        <v>86.441785100000004</v>
      </c>
      <c r="O1600" s="8">
        <f t="shared" si="124"/>
        <v>9767112.1889825389</v>
      </c>
    </row>
    <row r="1601" spans="2:15" x14ac:dyDescent="0.3">
      <c r="B1601" s="30">
        <v>43604</v>
      </c>
      <c r="C1601" s="6" t="str">
        <f t="shared" si="120"/>
        <v>Sunday</v>
      </c>
      <c r="D1601" s="6" t="str">
        <f t="shared" si="121"/>
        <v>May</v>
      </c>
      <c r="E1601" s="6" t="str">
        <f t="shared" si="122"/>
        <v>2019</v>
      </c>
      <c r="F1601" s="6">
        <f t="shared" si="123"/>
        <v>21</v>
      </c>
      <c r="G1601" s="6" t="str">
        <f>VLOOKUP(B:B, _holidays!A:C, 2, FALSE)</f>
        <v>Y</v>
      </c>
      <c r="H1601" s="6" t="str">
        <f>VLOOKUP(B:B, _holidays!A:C, 3, FALSE)</f>
        <v>N</v>
      </c>
      <c r="I1601" s="6">
        <v>8.9</v>
      </c>
      <c r="J1601" s="6">
        <v>21.8</v>
      </c>
      <c r="K1601" s="6">
        <v>10</v>
      </c>
      <c r="L1601" s="6">
        <v>0.2</v>
      </c>
      <c r="M1601" s="10">
        <v>104054.85</v>
      </c>
      <c r="N1601" s="8">
        <v>76.294168089999999</v>
      </c>
      <c r="O1601" s="8">
        <f t="shared" si="124"/>
        <v>7938778.2164797373</v>
      </c>
    </row>
    <row r="1602" spans="2:15" x14ac:dyDescent="0.3">
      <c r="B1602" s="30">
        <v>43605</v>
      </c>
      <c r="C1602" s="6" t="str">
        <f t="shared" ref="C1602:C1665" si="125">TEXT(B1602,"dddd")</f>
        <v>Monday</v>
      </c>
      <c r="D1602" s="6" t="str">
        <f t="shared" ref="D1602:D1665" si="126">TEXT(B1602,"mmmm")</f>
        <v>May</v>
      </c>
      <c r="E1602" s="6" t="str">
        <f t="shared" ref="E1602:E1665" si="127">TEXT(B1602,"yyyy")</f>
        <v>2019</v>
      </c>
      <c r="F1602" s="6">
        <f t="shared" ref="F1602:F1665" si="128">WEEKNUM(B1602,1)</f>
        <v>21</v>
      </c>
      <c r="G1602" s="6" t="str">
        <f>VLOOKUP(B:B, _holidays!A:C, 2, FALSE)</f>
        <v>Y</v>
      </c>
      <c r="H1602" s="6" t="str">
        <f>VLOOKUP(B:B, _holidays!A:C, 3, FALSE)</f>
        <v>N</v>
      </c>
      <c r="I1602" s="6">
        <v>12</v>
      </c>
      <c r="J1602" s="6">
        <v>19.600000000000001</v>
      </c>
      <c r="K1602" s="6">
        <v>3.1</v>
      </c>
      <c r="L1602" s="6">
        <v>0.4</v>
      </c>
      <c r="M1602" s="10">
        <v>118733.42</v>
      </c>
      <c r="N1602" s="8">
        <v>93.344364299999995</v>
      </c>
      <c r="O1602" s="8">
        <f t="shared" ref="O1602:O1665" si="129">M1602*N1602</f>
        <v>11083095.611064905</v>
      </c>
    </row>
    <row r="1603" spans="2:15" x14ac:dyDescent="0.3">
      <c r="B1603" s="30">
        <v>43606</v>
      </c>
      <c r="C1603" s="6" t="str">
        <f t="shared" si="125"/>
        <v>Tuesday</v>
      </c>
      <c r="D1603" s="6" t="str">
        <f t="shared" si="126"/>
        <v>May</v>
      </c>
      <c r="E1603" s="6" t="str">
        <f t="shared" si="127"/>
        <v>2019</v>
      </c>
      <c r="F1603" s="6">
        <f t="shared" si="128"/>
        <v>21</v>
      </c>
      <c r="G1603" s="6" t="str">
        <f>VLOOKUP(B:B, _holidays!A:C, 2, FALSE)</f>
        <v>Y</v>
      </c>
      <c r="H1603" s="6" t="str">
        <f>VLOOKUP(B:B, _holidays!A:C, 3, FALSE)</f>
        <v>N</v>
      </c>
      <c r="I1603" s="6">
        <v>11.1</v>
      </c>
      <c r="J1603" s="6">
        <v>20.399999999999999</v>
      </c>
      <c r="K1603" s="6">
        <v>6.9</v>
      </c>
      <c r="L1603" s="6">
        <v>0.4</v>
      </c>
      <c r="M1603" s="10">
        <v>121766.77</v>
      </c>
      <c r="N1603" s="8">
        <v>104.5578083</v>
      </c>
      <c r="O1603" s="8">
        <f t="shared" si="129"/>
        <v>12731666.594970193</v>
      </c>
    </row>
    <row r="1604" spans="2:15" x14ac:dyDescent="0.3">
      <c r="B1604" s="30">
        <v>43607</v>
      </c>
      <c r="C1604" s="6" t="str">
        <f t="shared" si="125"/>
        <v>Wednesday</v>
      </c>
      <c r="D1604" s="6" t="str">
        <f t="shared" si="126"/>
        <v>May</v>
      </c>
      <c r="E1604" s="6" t="str">
        <f t="shared" si="127"/>
        <v>2019</v>
      </c>
      <c r="F1604" s="6">
        <f t="shared" si="128"/>
        <v>21</v>
      </c>
      <c r="G1604" s="6" t="str">
        <f>VLOOKUP(B:B, _holidays!A:C, 2, FALSE)</f>
        <v>Y</v>
      </c>
      <c r="H1604" s="6" t="str">
        <f>VLOOKUP(B:B, _holidays!A:C, 3, FALSE)</f>
        <v>N</v>
      </c>
      <c r="I1604" s="6">
        <v>10.7</v>
      </c>
      <c r="J1604" s="6">
        <v>22.3</v>
      </c>
      <c r="K1604" s="6">
        <v>10.3</v>
      </c>
      <c r="L1604" s="6">
        <v>0</v>
      </c>
      <c r="M1604" s="10">
        <v>122015.59</v>
      </c>
      <c r="N1604" s="8">
        <v>115.8944559</v>
      </c>
      <c r="O1604" s="8">
        <f t="shared" si="129"/>
        <v>14140930.41436748</v>
      </c>
    </row>
    <row r="1605" spans="2:15" x14ac:dyDescent="0.3">
      <c r="B1605" s="30">
        <v>43608</v>
      </c>
      <c r="C1605" s="6" t="str">
        <f t="shared" si="125"/>
        <v>Thursday</v>
      </c>
      <c r="D1605" s="6" t="str">
        <f t="shared" si="126"/>
        <v>May</v>
      </c>
      <c r="E1605" s="6" t="str">
        <f t="shared" si="127"/>
        <v>2019</v>
      </c>
      <c r="F1605" s="6">
        <f t="shared" si="128"/>
        <v>21</v>
      </c>
      <c r="G1605" s="6" t="str">
        <f>VLOOKUP(B:B, _holidays!A:C, 2, FALSE)</f>
        <v>Y</v>
      </c>
      <c r="H1605" s="6" t="str">
        <f>VLOOKUP(B:B, _holidays!A:C, 3, FALSE)</f>
        <v>N</v>
      </c>
      <c r="I1605" s="6">
        <v>9.9</v>
      </c>
      <c r="J1605" s="6">
        <v>21.3</v>
      </c>
      <c r="K1605" s="6">
        <v>10.199999999999999</v>
      </c>
      <c r="L1605" s="6">
        <v>0</v>
      </c>
      <c r="M1605" s="10">
        <v>119118.11</v>
      </c>
      <c r="N1605" s="8">
        <v>88.387136190000007</v>
      </c>
      <c r="O1605" s="8">
        <f t="shared" si="129"/>
        <v>10528508.611265402</v>
      </c>
    </row>
    <row r="1606" spans="2:15" x14ac:dyDescent="0.3">
      <c r="B1606" s="30">
        <v>43609</v>
      </c>
      <c r="C1606" s="6" t="str">
        <f t="shared" si="125"/>
        <v>Friday</v>
      </c>
      <c r="D1606" s="6" t="str">
        <f t="shared" si="126"/>
        <v>May</v>
      </c>
      <c r="E1606" s="6" t="str">
        <f t="shared" si="127"/>
        <v>2019</v>
      </c>
      <c r="F1606" s="6">
        <f t="shared" si="128"/>
        <v>21</v>
      </c>
      <c r="G1606" s="6" t="str">
        <f>VLOOKUP(B:B, _holidays!A:C, 2, FALSE)</f>
        <v>Y</v>
      </c>
      <c r="H1606" s="6" t="str">
        <f>VLOOKUP(B:B, _holidays!A:C, 3, FALSE)</f>
        <v>N</v>
      </c>
      <c r="I1606" s="6">
        <v>13.8</v>
      </c>
      <c r="J1606" s="6">
        <v>20.2</v>
      </c>
      <c r="K1606" s="6">
        <v>4.4000000000000004</v>
      </c>
      <c r="L1606" s="6">
        <v>0</v>
      </c>
      <c r="M1606" s="10">
        <v>118924.765</v>
      </c>
      <c r="N1606" s="8">
        <v>91.547124490000002</v>
      </c>
      <c r="O1606" s="8">
        <f t="shared" si="129"/>
        <v>10887220.266398994</v>
      </c>
    </row>
    <row r="1607" spans="2:15" x14ac:dyDescent="0.3">
      <c r="B1607" s="30">
        <v>43610</v>
      </c>
      <c r="C1607" s="6" t="str">
        <f t="shared" si="125"/>
        <v>Saturday</v>
      </c>
      <c r="D1607" s="6" t="str">
        <f t="shared" si="126"/>
        <v>May</v>
      </c>
      <c r="E1607" s="6" t="str">
        <f t="shared" si="127"/>
        <v>2019</v>
      </c>
      <c r="F1607" s="6">
        <f t="shared" si="128"/>
        <v>21</v>
      </c>
      <c r="G1607" s="6" t="str">
        <f>VLOOKUP(B:B, _holidays!A:C, 2, FALSE)</f>
        <v>Y</v>
      </c>
      <c r="H1607" s="6" t="str">
        <f>VLOOKUP(B:B, _holidays!A:C, 3, FALSE)</f>
        <v>N</v>
      </c>
      <c r="I1607" s="6">
        <v>13.7</v>
      </c>
      <c r="J1607" s="6">
        <v>19.8</v>
      </c>
      <c r="K1607" s="6">
        <v>9.1</v>
      </c>
      <c r="L1607" s="6">
        <v>1.6</v>
      </c>
      <c r="M1607" s="10">
        <v>104949.95</v>
      </c>
      <c r="N1607" s="8">
        <v>74.262935119999995</v>
      </c>
      <c r="O1607" s="8">
        <f t="shared" si="129"/>
        <v>7793891.3276972435</v>
      </c>
    </row>
    <row r="1608" spans="2:15" x14ac:dyDescent="0.3">
      <c r="B1608" s="30">
        <v>43611</v>
      </c>
      <c r="C1608" s="6" t="str">
        <f t="shared" si="125"/>
        <v>Sunday</v>
      </c>
      <c r="D1608" s="6" t="str">
        <f t="shared" si="126"/>
        <v>May</v>
      </c>
      <c r="E1608" s="6" t="str">
        <f t="shared" si="127"/>
        <v>2019</v>
      </c>
      <c r="F1608" s="6">
        <f t="shared" si="128"/>
        <v>22</v>
      </c>
      <c r="G1608" s="6" t="str">
        <f>VLOOKUP(B:B, _holidays!A:C, 2, FALSE)</f>
        <v>Y</v>
      </c>
      <c r="H1608" s="6" t="str">
        <f>VLOOKUP(B:B, _holidays!A:C, 3, FALSE)</f>
        <v>N</v>
      </c>
      <c r="I1608" s="6">
        <v>9.5</v>
      </c>
      <c r="J1608" s="6">
        <v>15.1</v>
      </c>
      <c r="K1608" s="6">
        <v>8.6</v>
      </c>
      <c r="L1608" s="6">
        <v>6.6</v>
      </c>
      <c r="M1608" s="10">
        <v>106153.43</v>
      </c>
      <c r="N1608" s="8">
        <v>63.903082140000002</v>
      </c>
      <c r="O1608" s="8">
        <f t="shared" si="129"/>
        <v>6783531.3567327401</v>
      </c>
    </row>
    <row r="1609" spans="2:15" x14ac:dyDescent="0.3">
      <c r="B1609" s="30">
        <v>43612</v>
      </c>
      <c r="C1609" s="6" t="str">
        <f t="shared" si="125"/>
        <v>Monday</v>
      </c>
      <c r="D1609" s="6" t="str">
        <f t="shared" si="126"/>
        <v>May</v>
      </c>
      <c r="E1609" s="6" t="str">
        <f t="shared" si="127"/>
        <v>2019</v>
      </c>
      <c r="F1609" s="6">
        <f t="shared" si="128"/>
        <v>22</v>
      </c>
      <c r="G1609" s="6" t="str">
        <f>VLOOKUP(B:B, _holidays!A:C, 2, FALSE)</f>
        <v>Y</v>
      </c>
      <c r="H1609" s="6" t="str">
        <f>VLOOKUP(B:B, _holidays!A:C, 3, FALSE)</f>
        <v>N</v>
      </c>
      <c r="I1609" s="6">
        <v>7.8</v>
      </c>
      <c r="J1609" s="6">
        <v>14</v>
      </c>
      <c r="K1609" s="6">
        <v>7.2</v>
      </c>
      <c r="L1609" s="6">
        <v>8.1999999999999993</v>
      </c>
      <c r="M1609" s="10">
        <v>130229.295</v>
      </c>
      <c r="N1609" s="8">
        <v>87.611014030000007</v>
      </c>
      <c r="O1609" s="8">
        <f t="shared" si="129"/>
        <v>11409520.591362009</v>
      </c>
    </row>
    <row r="1610" spans="2:15" x14ac:dyDescent="0.3">
      <c r="B1610" s="30">
        <v>43613</v>
      </c>
      <c r="C1610" s="6" t="str">
        <f t="shared" si="125"/>
        <v>Tuesday</v>
      </c>
      <c r="D1610" s="6" t="str">
        <f t="shared" si="126"/>
        <v>May</v>
      </c>
      <c r="E1610" s="6" t="str">
        <f t="shared" si="127"/>
        <v>2019</v>
      </c>
      <c r="F1610" s="6">
        <f t="shared" si="128"/>
        <v>22</v>
      </c>
      <c r="G1610" s="6" t="str">
        <f>VLOOKUP(B:B, _holidays!A:C, 2, FALSE)</f>
        <v>Y</v>
      </c>
      <c r="H1610" s="6" t="str">
        <f>VLOOKUP(B:B, _holidays!A:C, 3, FALSE)</f>
        <v>N</v>
      </c>
      <c r="I1610" s="6">
        <v>8.1999999999999993</v>
      </c>
      <c r="J1610" s="6">
        <v>15.7</v>
      </c>
      <c r="K1610" s="6">
        <v>3.3</v>
      </c>
      <c r="L1610" s="6">
        <v>0.2</v>
      </c>
      <c r="M1610" s="10">
        <v>133799.655</v>
      </c>
      <c r="N1610" s="8">
        <v>79.964774539999993</v>
      </c>
      <c r="O1610" s="8">
        <f t="shared" si="129"/>
        <v>10699259.245604783</v>
      </c>
    </row>
    <row r="1611" spans="2:15" x14ac:dyDescent="0.3">
      <c r="B1611" s="30">
        <v>43614</v>
      </c>
      <c r="C1611" s="6" t="str">
        <f t="shared" si="125"/>
        <v>Wednesday</v>
      </c>
      <c r="D1611" s="6" t="str">
        <f t="shared" si="126"/>
        <v>May</v>
      </c>
      <c r="E1611" s="6" t="str">
        <f t="shared" si="127"/>
        <v>2019</v>
      </c>
      <c r="F1611" s="6">
        <f t="shared" si="128"/>
        <v>22</v>
      </c>
      <c r="G1611" s="6" t="str">
        <f>VLOOKUP(B:B, _holidays!A:C, 2, FALSE)</f>
        <v>Y</v>
      </c>
      <c r="H1611" s="6" t="str">
        <f>VLOOKUP(B:B, _holidays!A:C, 3, FALSE)</f>
        <v>N</v>
      </c>
      <c r="I1611" s="6">
        <v>8.6999999999999993</v>
      </c>
      <c r="J1611" s="6">
        <v>10.6</v>
      </c>
      <c r="K1611" s="6">
        <v>7.9</v>
      </c>
      <c r="L1611" s="6">
        <v>1.2</v>
      </c>
      <c r="M1611" s="10">
        <v>136301.49</v>
      </c>
      <c r="N1611" s="8">
        <v>85.003942199999997</v>
      </c>
      <c r="O1611" s="8">
        <f t="shared" si="129"/>
        <v>11586163.977733877</v>
      </c>
    </row>
    <row r="1612" spans="2:15" x14ac:dyDescent="0.3">
      <c r="B1612" s="30">
        <v>43615</v>
      </c>
      <c r="C1612" s="6" t="str">
        <f t="shared" si="125"/>
        <v>Thursday</v>
      </c>
      <c r="D1612" s="6" t="str">
        <f t="shared" si="126"/>
        <v>May</v>
      </c>
      <c r="E1612" s="6" t="str">
        <f t="shared" si="127"/>
        <v>2019</v>
      </c>
      <c r="F1612" s="6">
        <f t="shared" si="128"/>
        <v>22</v>
      </c>
      <c r="G1612" s="6" t="str">
        <f>VLOOKUP(B:B, _holidays!A:C, 2, FALSE)</f>
        <v>Y</v>
      </c>
      <c r="H1612" s="6" t="str">
        <f>VLOOKUP(B:B, _holidays!A:C, 3, FALSE)</f>
        <v>N</v>
      </c>
      <c r="I1612" s="6">
        <v>6.7</v>
      </c>
      <c r="J1612" s="6">
        <v>13.3</v>
      </c>
      <c r="K1612" s="6">
        <v>5.8</v>
      </c>
      <c r="L1612" s="6">
        <v>5.8</v>
      </c>
      <c r="M1612" s="10">
        <v>138857.13500000001</v>
      </c>
      <c r="N1612" s="8">
        <v>100.0150103</v>
      </c>
      <c r="O1612" s="8">
        <f t="shared" si="129"/>
        <v>13887797.787253492</v>
      </c>
    </row>
    <row r="1613" spans="2:15" x14ac:dyDescent="0.3">
      <c r="B1613" s="30">
        <v>43616</v>
      </c>
      <c r="C1613" s="6" t="str">
        <f t="shared" si="125"/>
        <v>Friday</v>
      </c>
      <c r="D1613" s="6" t="str">
        <f t="shared" si="126"/>
        <v>May</v>
      </c>
      <c r="E1613" s="6" t="str">
        <f t="shared" si="127"/>
        <v>2019</v>
      </c>
      <c r="F1613" s="6">
        <f t="shared" si="128"/>
        <v>22</v>
      </c>
      <c r="G1613" s="6" t="str">
        <f>VLOOKUP(B:B, _holidays!A:C, 2, FALSE)</f>
        <v>Y</v>
      </c>
      <c r="H1613" s="6" t="str">
        <f>VLOOKUP(B:B, _holidays!A:C, 3, FALSE)</f>
        <v>N</v>
      </c>
      <c r="I1613" s="6">
        <v>8.5</v>
      </c>
      <c r="J1613" s="6">
        <v>14.3</v>
      </c>
      <c r="K1613" s="6">
        <v>5.7</v>
      </c>
      <c r="L1613" s="6">
        <v>1.4</v>
      </c>
      <c r="M1613" s="10">
        <v>133869.14000000001</v>
      </c>
      <c r="N1613" s="8">
        <v>100.7077503</v>
      </c>
      <c r="O1613" s="8">
        <f t="shared" si="129"/>
        <v>13481659.923995743</v>
      </c>
    </row>
    <row r="1614" spans="2:15" x14ac:dyDescent="0.3">
      <c r="B1614" s="30">
        <v>43617</v>
      </c>
      <c r="C1614" s="6" t="str">
        <f t="shared" si="125"/>
        <v>Saturday</v>
      </c>
      <c r="D1614" s="6" t="str">
        <f t="shared" si="126"/>
        <v>June</v>
      </c>
      <c r="E1614" s="6" t="str">
        <f t="shared" si="127"/>
        <v>2019</v>
      </c>
      <c r="F1614" s="6">
        <f t="shared" si="128"/>
        <v>22</v>
      </c>
      <c r="G1614" s="6" t="str">
        <f>VLOOKUP(B:B, _holidays!A:C, 2, FALSE)</f>
        <v>Y</v>
      </c>
      <c r="H1614" s="6" t="str">
        <f>VLOOKUP(B:B, _holidays!A:C, 3, FALSE)</f>
        <v>N</v>
      </c>
      <c r="I1614" s="6">
        <v>11.7</v>
      </c>
      <c r="J1614" s="6">
        <v>14.6</v>
      </c>
      <c r="K1614" s="6">
        <v>5.8</v>
      </c>
      <c r="L1614" s="6">
        <v>2.4</v>
      </c>
      <c r="M1614" s="10">
        <v>120653.435</v>
      </c>
      <c r="N1614" s="8">
        <v>113.2446372</v>
      </c>
      <c r="O1614" s="8">
        <f t="shared" si="129"/>
        <v>13663354.473508781</v>
      </c>
    </row>
    <row r="1615" spans="2:15" x14ac:dyDescent="0.3">
      <c r="B1615" s="30">
        <v>43618</v>
      </c>
      <c r="C1615" s="6" t="str">
        <f t="shared" si="125"/>
        <v>Sunday</v>
      </c>
      <c r="D1615" s="6" t="str">
        <f t="shared" si="126"/>
        <v>June</v>
      </c>
      <c r="E1615" s="6" t="str">
        <f t="shared" si="127"/>
        <v>2019</v>
      </c>
      <c r="F1615" s="6">
        <f t="shared" si="128"/>
        <v>23</v>
      </c>
      <c r="G1615" s="6" t="str">
        <f>VLOOKUP(B:B, _holidays!A:C, 2, FALSE)</f>
        <v>Y</v>
      </c>
      <c r="H1615" s="6" t="str">
        <f>VLOOKUP(B:B, _holidays!A:C, 3, FALSE)</f>
        <v>N</v>
      </c>
      <c r="I1615" s="6">
        <v>11</v>
      </c>
      <c r="J1615" s="6">
        <v>14.5</v>
      </c>
      <c r="K1615" s="6">
        <v>6.7</v>
      </c>
      <c r="L1615" s="6">
        <v>0</v>
      </c>
      <c r="M1615" s="10">
        <v>118086.93</v>
      </c>
      <c r="N1615" s="8">
        <v>108.9225857</v>
      </c>
      <c r="O1615" s="8">
        <f t="shared" si="129"/>
        <v>12862333.752974899</v>
      </c>
    </row>
    <row r="1616" spans="2:15" x14ac:dyDescent="0.3">
      <c r="B1616" s="30">
        <v>43619</v>
      </c>
      <c r="C1616" s="6" t="str">
        <f t="shared" si="125"/>
        <v>Monday</v>
      </c>
      <c r="D1616" s="6" t="str">
        <f t="shared" si="126"/>
        <v>June</v>
      </c>
      <c r="E1616" s="6" t="str">
        <f t="shared" si="127"/>
        <v>2019</v>
      </c>
      <c r="F1616" s="6">
        <f t="shared" si="128"/>
        <v>23</v>
      </c>
      <c r="G1616" s="6" t="str">
        <f>VLOOKUP(B:B, _holidays!A:C, 2, FALSE)</f>
        <v>Y</v>
      </c>
      <c r="H1616" s="6" t="str">
        <f>VLOOKUP(B:B, _holidays!A:C, 3, FALSE)</f>
        <v>N</v>
      </c>
      <c r="I1616" s="6">
        <v>8.1999999999999993</v>
      </c>
      <c r="J1616" s="6">
        <v>12</v>
      </c>
      <c r="K1616" s="6">
        <v>3.8</v>
      </c>
      <c r="L1616" s="6">
        <v>15.4</v>
      </c>
      <c r="M1616" s="10">
        <v>135437.85</v>
      </c>
      <c r="N1616" s="8">
        <v>115.7252699</v>
      </c>
      <c r="O1616" s="8">
        <f t="shared" si="129"/>
        <v>15673581.745925715</v>
      </c>
    </row>
    <row r="1617" spans="2:15" x14ac:dyDescent="0.3">
      <c r="B1617" s="30">
        <v>43620</v>
      </c>
      <c r="C1617" s="6" t="str">
        <f t="shared" si="125"/>
        <v>Tuesday</v>
      </c>
      <c r="D1617" s="6" t="str">
        <f t="shared" si="126"/>
        <v>June</v>
      </c>
      <c r="E1617" s="6" t="str">
        <f t="shared" si="127"/>
        <v>2019</v>
      </c>
      <c r="F1617" s="6">
        <f t="shared" si="128"/>
        <v>23</v>
      </c>
      <c r="G1617" s="6" t="str">
        <f>VLOOKUP(B:B, _holidays!A:C, 2, FALSE)</f>
        <v>Y</v>
      </c>
      <c r="H1617" s="6" t="str">
        <f>VLOOKUP(B:B, _holidays!A:C, 3, FALSE)</f>
        <v>N</v>
      </c>
      <c r="I1617" s="6">
        <v>8.4</v>
      </c>
      <c r="J1617" s="6">
        <v>12.9</v>
      </c>
      <c r="K1617" s="6">
        <v>7.9</v>
      </c>
      <c r="L1617" s="6">
        <v>3.2</v>
      </c>
      <c r="M1617" s="10">
        <v>136149.125</v>
      </c>
      <c r="N1617" s="8">
        <v>149.11844379999999</v>
      </c>
      <c r="O1617" s="8">
        <f t="shared" si="129"/>
        <v>20302345.644731674</v>
      </c>
    </row>
    <row r="1618" spans="2:15" x14ac:dyDescent="0.3">
      <c r="B1618" s="30">
        <v>43621</v>
      </c>
      <c r="C1618" s="6" t="str">
        <f t="shared" si="125"/>
        <v>Wednesday</v>
      </c>
      <c r="D1618" s="6" t="str">
        <f t="shared" si="126"/>
        <v>June</v>
      </c>
      <c r="E1618" s="6" t="str">
        <f t="shared" si="127"/>
        <v>2019</v>
      </c>
      <c r="F1618" s="6">
        <f t="shared" si="128"/>
        <v>23</v>
      </c>
      <c r="G1618" s="6" t="str">
        <f>VLOOKUP(B:B, _holidays!A:C, 2, FALSE)</f>
        <v>Y</v>
      </c>
      <c r="H1618" s="6" t="str">
        <f>VLOOKUP(B:B, _holidays!A:C, 3, FALSE)</f>
        <v>N</v>
      </c>
      <c r="I1618" s="6">
        <v>8.6</v>
      </c>
      <c r="J1618" s="6">
        <v>13</v>
      </c>
      <c r="K1618" s="6">
        <v>5.7</v>
      </c>
      <c r="L1618" s="6">
        <v>0</v>
      </c>
      <c r="M1618" s="10">
        <v>137844.815</v>
      </c>
      <c r="N1618" s="8">
        <v>155.98832920000001</v>
      </c>
      <c r="O1618" s="8">
        <f t="shared" si="129"/>
        <v>21502182.380733099</v>
      </c>
    </row>
    <row r="1619" spans="2:15" x14ac:dyDescent="0.3">
      <c r="B1619" s="30">
        <v>43622</v>
      </c>
      <c r="C1619" s="6" t="str">
        <f t="shared" si="125"/>
        <v>Thursday</v>
      </c>
      <c r="D1619" s="6" t="str">
        <f t="shared" si="126"/>
        <v>June</v>
      </c>
      <c r="E1619" s="6" t="str">
        <f t="shared" si="127"/>
        <v>2019</v>
      </c>
      <c r="F1619" s="6">
        <f t="shared" si="128"/>
        <v>23</v>
      </c>
      <c r="G1619" s="6" t="str">
        <f>VLOOKUP(B:B, _holidays!A:C, 2, FALSE)</f>
        <v>Y</v>
      </c>
      <c r="H1619" s="6" t="str">
        <f>VLOOKUP(B:B, _holidays!A:C, 3, FALSE)</f>
        <v>N</v>
      </c>
      <c r="I1619" s="6">
        <v>10.199999999999999</v>
      </c>
      <c r="J1619" s="6">
        <v>14.8</v>
      </c>
      <c r="K1619" s="6">
        <v>7.9</v>
      </c>
      <c r="L1619" s="6">
        <v>0</v>
      </c>
      <c r="M1619" s="10">
        <v>134971.77499999999</v>
      </c>
      <c r="N1619" s="8">
        <v>162.49199490000001</v>
      </c>
      <c r="O1619" s="8">
        <f t="shared" si="129"/>
        <v>21931832.974943947</v>
      </c>
    </row>
    <row r="1620" spans="2:15" x14ac:dyDescent="0.3">
      <c r="B1620" s="30">
        <v>43623</v>
      </c>
      <c r="C1620" s="6" t="str">
        <f t="shared" si="125"/>
        <v>Friday</v>
      </c>
      <c r="D1620" s="6" t="str">
        <f t="shared" si="126"/>
        <v>June</v>
      </c>
      <c r="E1620" s="6" t="str">
        <f t="shared" si="127"/>
        <v>2019</v>
      </c>
      <c r="F1620" s="6">
        <f t="shared" si="128"/>
        <v>23</v>
      </c>
      <c r="G1620" s="6" t="str">
        <f>VLOOKUP(B:B, _holidays!A:C, 2, FALSE)</f>
        <v>Y</v>
      </c>
      <c r="H1620" s="6" t="str">
        <f>VLOOKUP(B:B, _holidays!A:C, 3, FALSE)</f>
        <v>N</v>
      </c>
      <c r="I1620" s="6">
        <v>11.7</v>
      </c>
      <c r="J1620" s="6">
        <v>16.600000000000001</v>
      </c>
      <c r="K1620" s="6">
        <v>8</v>
      </c>
      <c r="L1620" s="6">
        <v>0</v>
      </c>
      <c r="M1620" s="10">
        <v>132003.44</v>
      </c>
      <c r="N1620" s="8">
        <v>139.20081619999999</v>
      </c>
      <c r="O1620" s="8">
        <f t="shared" si="129"/>
        <v>18374986.589207727</v>
      </c>
    </row>
    <row r="1621" spans="2:15" x14ac:dyDescent="0.3">
      <c r="B1621" s="30">
        <v>43624</v>
      </c>
      <c r="C1621" s="6" t="str">
        <f t="shared" si="125"/>
        <v>Saturday</v>
      </c>
      <c r="D1621" s="6" t="str">
        <f t="shared" si="126"/>
        <v>June</v>
      </c>
      <c r="E1621" s="6" t="str">
        <f t="shared" si="127"/>
        <v>2019</v>
      </c>
      <c r="F1621" s="6">
        <f t="shared" si="128"/>
        <v>23</v>
      </c>
      <c r="G1621" s="6" t="str">
        <f>VLOOKUP(B:B, _holidays!A:C, 2, FALSE)</f>
        <v>Y</v>
      </c>
      <c r="H1621" s="6" t="str">
        <f>VLOOKUP(B:B, _holidays!A:C, 3, FALSE)</f>
        <v>N</v>
      </c>
      <c r="I1621" s="6">
        <v>6.7</v>
      </c>
      <c r="J1621" s="6">
        <v>18.7</v>
      </c>
      <c r="K1621" s="6">
        <v>9.3000000000000007</v>
      </c>
      <c r="L1621" s="6">
        <v>0</v>
      </c>
      <c r="M1621" s="10">
        <v>117243.63</v>
      </c>
      <c r="N1621" s="8">
        <v>102.4160856</v>
      </c>
      <c r="O1621" s="8">
        <f t="shared" si="129"/>
        <v>12007633.646134729</v>
      </c>
    </row>
    <row r="1622" spans="2:15" x14ac:dyDescent="0.3">
      <c r="B1622" s="30">
        <v>43625</v>
      </c>
      <c r="C1622" s="6" t="str">
        <f t="shared" si="125"/>
        <v>Sunday</v>
      </c>
      <c r="D1622" s="6" t="str">
        <f t="shared" si="126"/>
        <v>June</v>
      </c>
      <c r="E1622" s="6" t="str">
        <f t="shared" si="127"/>
        <v>2019</v>
      </c>
      <c r="F1622" s="6">
        <f t="shared" si="128"/>
        <v>24</v>
      </c>
      <c r="G1622" s="6" t="str">
        <f>VLOOKUP(B:B, _holidays!A:C, 2, FALSE)</f>
        <v>Y</v>
      </c>
      <c r="H1622" s="6" t="str">
        <f>VLOOKUP(B:B, _holidays!A:C, 3, FALSE)</f>
        <v>N</v>
      </c>
      <c r="I1622" s="6">
        <v>7.8</v>
      </c>
      <c r="J1622" s="6">
        <v>18</v>
      </c>
      <c r="K1622" s="6">
        <v>8</v>
      </c>
      <c r="L1622" s="6">
        <v>0</v>
      </c>
      <c r="M1622" s="10">
        <v>110669.42</v>
      </c>
      <c r="N1622" s="8">
        <v>69.561305970000006</v>
      </c>
      <c r="O1622" s="8">
        <f t="shared" si="129"/>
        <v>7698309.3861424383</v>
      </c>
    </row>
    <row r="1623" spans="2:15" x14ac:dyDescent="0.3">
      <c r="B1623" s="30">
        <v>43626</v>
      </c>
      <c r="C1623" s="6" t="str">
        <f t="shared" si="125"/>
        <v>Monday</v>
      </c>
      <c r="D1623" s="6" t="str">
        <f t="shared" si="126"/>
        <v>June</v>
      </c>
      <c r="E1623" s="6" t="str">
        <f t="shared" si="127"/>
        <v>2019</v>
      </c>
      <c r="F1623" s="6">
        <f t="shared" si="128"/>
        <v>24</v>
      </c>
      <c r="G1623" s="6" t="str">
        <f>VLOOKUP(B:B, _holidays!A:C, 2, FALSE)</f>
        <v>Y</v>
      </c>
      <c r="H1623" s="6" t="str">
        <f>VLOOKUP(B:B, _holidays!A:C, 3, FALSE)</f>
        <v>Y</v>
      </c>
      <c r="I1623" s="6">
        <v>12</v>
      </c>
      <c r="J1623" s="6">
        <v>19.2</v>
      </c>
      <c r="K1623" s="6">
        <v>7.6</v>
      </c>
      <c r="L1623" s="6">
        <v>3</v>
      </c>
      <c r="M1623" s="10">
        <v>108133.03</v>
      </c>
      <c r="N1623" s="8">
        <v>47.487874040000001</v>
      </c>
      <c r="O1623" s="8">
        <f t="shared" si="129"/>
        <v>5135007.7082035411</v>
      </c>
    </row>
    <row r="1624" spans="2:15" x14ac:dyDescent="0.3">
      <c r="B1624" s="30">
        <v>43627</v>
      </c>
      <c r="C1624" s="6" t="str">
        <f t="shared" si="125"/>
        <v>Tuesday</v>
      </c>
      <c r="D1624" s="6" t="str">
        <f t="shared" si="126"/>
        <v>June</v>
      </c>
      <c r="E1624" s="6" t="str">
        <f t="shared" si="127"/>
        <v>2019</v>
      </c>
      <c r="F1624" s="6">
        <f t="shared" si="128"/>
        <v>24</v>
      </c>
      <c r="G1624" s="6" t="str">
        <f>VLOOKUP(B:B, _holidays!A:C, 2, FALSE)</f>
        <v>Y</v>
      </c>
      <c r="H1624" s="6" t="str">
        <f>VLOOKUP(B:B, _holidays!A:C, 3, FALSE)</f>
        <v>N</v>
      </c>
      <c r="I1624" s="6">
        <v>9.6</v>
      </c>
      <c r="J1624" s="6">
        <v>17.899999999999999</v>
      </c>
      <c r="K1624" s="6">
        <v>9.1999999999999993</v>
      </c>
      <c r="L1624" s="6">
        <v>0</v>
      </c>
      <c r="M1624" s="10">
        <v>122760.92</v>
      </c>
      <c r="N1624" s="8">
        <v>73.078081710000006</v>
      </c>
      <c r="O1624" s="8">
        <f t="shared" si="129"/>
        <v>8971132.5425547734</v>
      </c>
    </row>
    <row r="1625" spans="2:15" x14ac:dyDescent="0.3">
      <c r="B1625" s="30">
        <v>43628</v>
      </c>
      <c r="C1625" s="6" t="str">
        <f t="shared" si="125"/>
        <v>Wednesday</v>
      </c>
      <c r="D1625" s="6" t="str">
        <f t="shared" si="126"/>
        <v>June</v>
      </c>
      <c r="E1625" s="6" t="str">
        <f t="shared" si="127"/>
        <v>2019</v>
      </c>
      <c r="F1625" s="6">
        <f t="shared" si="128"/>
        <v>24</v>
      </c>
      <c r="G1625" s="6" t="str">
        <f>VLOOKUP(B:B, _holidays!A:C, 2, FALSE)</f>
        <v>Y</v>
      </c>
      <c r="H1625" s="6" t="str">
        <f>VLOOKUP(B:B, _holidays!A:C, 3, FALSE)</f>
        <v>N</v>
      </c>
      <c r="I1625" s="6">
        <v>11.9</v>
      </c>
      <c r="J1625" s="6">
        <v>16.5</v>
      </c>
      <c r="K1625" s="6">
        <v>1.3</v>
      </c>
      <c r="L1625" s="6">
        <v>0.6</v>
      </c>
      <c r="M1625" s="10">
        <v>128127.75</v>
      </c>
      <c r="N1625" s="8">
        <v>85.792690070000006</v>
      </c>
      <c r="O1625" s="8">
        <f t="shared" si="129"/>
        <v>10992424.345116444</v>
      </c>
    </row>
    <row r="1626" spans="2:15" x14ac:dyDescent="0.3">
      <c r="B1626" s="30">
        <v>43629</v>
      </c>
      <c r="C1626" s="6" t="str">
        <f t="shared" si="125"/>
        <v>Thursday</v>
      </c>
      <c r="D1626" s="6" t="str">
        <f t="shared" si="126"/>
        <v>June</v>
      </c>
      <c r="E1626" s="6" t="str">
        <f t="shared" si="127"/>
        <v>2019</v>
      </c>
      <c r="F1626" s="6">
        <f t="shared" si="128"/>
        <v>24</v>
      </c>
      <c r="G1626" s="6" t="str">
        <f>VLOOKUP(B:B, _holidays!A:C, 2, FALSE)</f>
        <v>Y</v>
      </c>
      <c r="H1626" s="6" t="str">
        <f>VLOOKUP(B:B, _holidays!A:C, 3, FALSE)</f>
        <v>N</v>
      </c>
      <c r="I1626" s="6">
        <v>8.8000000000000007</v>
      </c>
      <c r="J1626" s="6">
        <v>17.399999999999999</v>
      </c>
      <c r="K1626" s="6">
        <v>8.9</v>
      </c>
      <c r="L1626" s="6">
        <v>2.6</v>
      </c>
      <c r="M1626" s="10">
        <v>128535.19</v>
      </c>
      <c r="N1626" s="8">
        <v>79.516251400000002</v>
      </c>
      <c r="O1626" s="8">
        <f t="shared" si="129"/>
        <v>10220636.481786767</v>
      </c>
    </row>
    <row r="1627" spans="2:15" x14ac:dyDescent="0.3">
      <c r="B1627" s="30">
        <v>43630</v>
      </c>
      <c r="C1627" s="6" t="str">
        <f t="shared" si="125"/>
        <v>Friday</v>
      </c>
      <c r="D1627" s="6" t="str">
        <f t="shared" si="126"/>
        <v>June</v>
      </c>
      <c r="E1627" s="6" t="str">
        <f t="shared" si="127"/>
        <v>2019</v>
      </c>
      <c r="F1627" s="6">
        <f t="shared" si="128"/>
        <v>24</v>
      </c>
      <c r="G1627" s="6" t="str">
        <f>VLOOKUP(B:B, _holidays!A:C, 2, FALSE)</f>
        <v>Y</v>
      </c>
      <c r="H1627" s="6" t="str">
        <f>VLOOKUP(B:B, _holidays!A:C, 3, FALSE)</f>
        <v>N</v>
      </c>
      <c r="I1627" s="6">
        <v>10</v>
      </c>
      <c r="J1627" s="6">
        <v>17.3</v>
      </c>
      <c r="K1627" s="6">
        <v>7</v>
      </c>
      <c r="L1627" s="6">
        <v>2.2000000000000002</v>
      </c>
      <c r="M1627" s="10">
        <v>128153.19500000001</v>
      </c>
      <c r="N1627" s="8">
        <v>86.655464210000005</v>
      </c>
      <c r="O1627" s="8">
        <f t="shared" si="129"/>
        <v>11105174.602719652</v>
      </c>
    </row>
    <row r="1628" spans="2:15" x14ac:dyDescent="0.3">
      <c r="B1628" s="30">
        <v>43631</v>
      </c>
      <c r="C1628" s="6" t="str">
        <f t="shared" si="125"/>
        <v>Saturday</v>
      </c>
      <c r="D1628" s="6" t="str">
        <f t="shared" si="126"/>
        <v>June</v>
      </c>
      <c r="E1628" s="6" t="str">
        <f t="shared" si="127"/>
        <v>2019</v>
      </c>
      <c r="F1628" s="6">
        <f t="shared" si="128"/>
        <v>24</v>
      </c>
      <c r="G1628" s="6" t="str">
        <f>VLOOKUP(B:B, _holidays!A:C, 2, FALSE)</f>
        <v>Y</v>
      </c>
      <c r="H1628" s="6" t="str">
        <f>VLOOKUP(B:B, _holidays!A:C, 3, FALSE)</f>
        <v>N</v>
      </c>
      <c r="I1628" s="6">
        <v>9</v>
      </c>
      <c r="J1628" s="6">
        <v>15.2</v>
      </c>
      <c r="K1628" s="6">
        <v>6.4</v>
      </c>
      <c r="L1628" s="6">
        <v>2.6</v>
      </c>
      <c r="M1628" s="10">
        <v>121097.845</v>
      </c>
      <c r="N1628" s="8">
        <v>104.43185029999999</v>
      </c>
      <c r="O1628" s="8">
        <f t="shared" si="129"/>
        <v>12646472.020692604</v>
      </c>
    </row>
    <row r="1629" spans="2:15" x14ac:dyDescent="0.3">
      <c r="B1629" s="30">
        <v>43632</v>
      </c>
      <c r="C1629" s="6" t="str">
        <f t="shared" si="125"/>
        <v>Sunday</v>
      </c>
      <c r="D1629" s="6" t="str">
        <f t="shared" si="126"/>
        <v>June</v>
      </c>
      <c r="E1629" s="6" t="str">
        <f t="shared" si="127"/>
        <v>2019</v>
      </c>
      <c r="F1629" s="6">
        <f t="shared" si="128"/>
        <v>25</v>
      </c>
      <c r="G1629" s="6" t="str">
        <f>VLOOKUP(B:B, _holidays!A:C, 2, FALSE)</f>
        <v>Y</v>
      </c>
      <c r="H1629" s="6" t="str">
        <f>VLOOKUP(B:B, _holidays!A:C, 3, FALSE)</f>
        <v>N</v>
      </c>
      <c r="I1629" s="6">
        <v>8.6</v>
      </c>
      <c r="J1629" s="6">
        <v>16.7</v>
      </c>
      <c r="K1629" s="6">
        <v>7.5</v>
      </c>
      <c r="L1629" s="6">
        <v>0</v>
      </c>
      <c r="M1629" s="10">
        <v>116811.39</v>
      </c>
      <c r="N1629" s="8">
        <v>111.2767338</v>
      </c>
      <c r="O1629" s="8">
        <f t="shared" si="129"/>
        <v>12998389.949837983</v>
      </c>
    </row>
    <row r="1630" spans="2:15" x14ac:dyDescent="0.3">
      <c r="B1630" s="30">
        <v>43633</v>
      </c>
      <c r="C1630" s="6" t="str">
        <f t="shared" si="125"/>
        <v>Monday</v>
      </c>
      <c r="D1630" s="6" t="str">
        <f t="shared" si="126"/>
        <v>June</v>
      </c>
      <c r="E1630" s="6" t="str">
        <f t="shared" si="127"/>
        <v>2019</v>
      </c>
      <c r="F1630" s="6">
        <f t="shared" si="128"/>
        <v>25</v>
      </c>
      <c r="G1630" s="6" t="str">
        <f>VLOOKUP(B:B, _holidays!A:C, 2, FALSE)</f>
        <v>Y</v>
      </c>
      <c r="H1630" s="6" t="str">
        <f>VLOOKUP(B:B, _holidays!A:C, 3, FALSE)</f>
        <v>N</v>
      </c>
      <c r="I1630" s="6">
        <v>6.3</v>
      </c>
      <c r="J1630" s="6">
        <v>17.899999999999999</v>
      </c>
      <c r="K1630" s="6">
        <v>8.6</v>
      </c>
      <c r="L1630" s="6">
        <v>3.4</v>
      </c>
      <c r="M1630" s="10">
        <v>129972.91499999999</v>
      </c>
      <c r="N1630" s="8">
        <v>108.7466958</v>
      </c>
      <c r="O1630" s="8">
        <f t="shared" si="129"/>
        <v>14134125.049744256</v>
      </c>
    </row>
    <row r="1631" spans="2:15" x14ac:dyDescent="0.3">
      <c r="B1631" s="30">
        <v>43634</v>
      </c>
      <c r="C1631" s="6" t="str">
        <f t="shared" si="125"/>
        <v>Tuesday</v>
      </c>
      <c r="D1631" s="6" t="str">
        <f t="shared" si="126"/>
        <v>June</v>
      </c>
      <c r="E1631" s="6" t="str">
        <f t="shared" si="127"/>
        <v>2019</v>
      </c>
      <c r="F1631" s="6">
        <f t="shared" si="128"/>
        <v>25</v>
      </c>
      <c r="G1631" s="6" t="str">
        <f>VLOOKUP(B:B, _holidays!A:C, 2, FALSE)</f>
        <v>Y</v>
      </c>
      <c r="H1631" s="6" t="str">
        <f>VLOOKUP(B:B, _holidays!A:C, 3, FALSE)</f>
        <v>N</v>
      </c>
      <c r="I1631" s="6">
        <v>8</v>
      </c>
      <c r="J1631" s="6">
        <v>13.7</v>
      </c>
      <c r="K1631" s="6">
        <v>5.2</v>
      </c>
      <c r="L1631" s="6">
        <v>0</v>
      </c>
      <c r="M1631" s="10">
        <v>137922.22</v>
      </c>
      <c r="N1631" s="8">
        <v>101.3953781</v>
      </c>
      <c r="O1631" s="8">
        <f t="shared" si="129"/>
        <v>13984675.645291382</v>
      </c>
    </row>
    <row r="1632" spans="2:15" x14ac:dyDescent="0.3">
      <c r="B1632" s="30">
        <v>43635</v>
      </c>
      <c r="C1632" s="6" t="str">
        <f t="shared" si="125"/>
        <v>Wednesday</v>
      </c>
      <c r="D1632" s="6" t="str">
        <f t="shared" si="126"/>
        <v>June</v>
      </c>
      <c r="E1632" s="6" t="str">
        <f t="shared" si="127"/>
        <v>2019</v>
      </c>
      <c r="F1632" s="6">
        <f t="shared" si="128"/>
        <v>25</v>
      </c>
      <c r="G1632" s="6" t="str">
        <f>VLOOKUP(B:B, _holidays!A:C, 2, FALSE)</f>
        <v>Y</v>
      </c>
      <c r="H1632" s="6" t="str">
        <f>VLOOKUP(B:B, _holidays!A:C, 3, FALSE)</f>
        <v>N</v>
      </c>
      <c r="I1632" s="6">
        <v>6.6</v>
      </c>
      <c r="J1632" s="6">
        <v>11.9</v>
      </c>
      <c r="K1632" s="6">
        <v>7</v>
      </c>
      <c r="L1632" s="6">
        <v>0.8</v>
      </c>
      <c r="M1632" s="10">
        <v>144737.12</v>
      </c>
      <c r="N1632" s="8">
        <v>157.02604099999999</v>
      </c>
      <c r="O1632" s="8">
        <f t="shared" si="129"/>
        <v>22727496.939341918</v>
      </c>
    </row>
    <row r="1633" spans="2:15" x14ac:dyDescent="0.3">
      <c r="B1633" s="30">
        <v>43636</v>
      </c>
      <c r="C1633" s="6" t="str">
        <f t="shared" si="125"/>
        <v>Thursday</v>
      </c>
      <c r="D1633" s="6" t="str">
        <f t="shared" si="126"/>
        <v>June</v>
      </c>
      <c r="E1633" s="6" t="str">
        <f t="shared" si="127"/>
        <v>2019</v>
      </c>
      <c r="F1633" s="6">
        <f t="shared" si="128"/>
        <v>25</v>
      </c>
      <c r="G1633" s="6" t="str">
        <f>VLOOKUP(B:B, _holidays!A:C, 2, FALSE)</f>
        <v>Y</v>
      </c>
      <c r="H1633" s="6" t="str">
        <f>VLOOKUP(B:B, _holidays!A:C, 3, FALSE)</f>
        <v>N</v>
      </c>
      <c r="I1633" s="6">
        <v>6.4</v>
      </c>
      <c r="J1633" s="6">
        <v>11.3</v>
      </c>
      <c r="K1633" s="6">
        <v>6.4</v>
      </c>
      <c r="L1633" s="6">
        <v>1.6</v>
      </c>
      <c r="M1633" s="10">
        <v>148609.595</v>
      </c>
      <c r="N1633" s="8">
        <v>141.97958589999999</v>
      </c>
      <c r="O1633" s="8">
        <f t="shared" si="129"/>
        <v>21099528.758866709</v>
      </c>
    </row>
    <row r="1634" spans="2:15" x14ac:dyDescent="0.3">
      <c r="B1634" s="30">
        <v>43637</v>
      </c>
      <c r="C1634" s="6" t="str">
        <f t="shared" si="125"/>
        <v>Friday</v>
      </c>
      <c r="D1634" s="6" t="str">
        <f t="shared" si="126"/>
        <v>June</v>
      </c>
      <c r="E1634" s="6" t="str">
        <f t="shared" si="127"/>
        <v>2019</v>
      </c>
      <c r="F1634" s="6">
        <f t="shared" si="128"/>
        <v>25</v>
      </c>
      <c r="G1634" s="6" t="str">
        <f>VLOOKUP(B:B, _holidays!A:C, 2, FALSE)</f>
        <v>Y</v>
      </c>
      <c r="H1634" s="6" t="str">
        <f>VLOOKUP(B:B, _holidays!A:C, 3, FALSE)</f>
        <v>N</v>
      </c>
      <c r="I1634" s="6">
        <v>6.5</v>
      </c>
      <c r="J1634" s="6">
        <v>12.6</v>
      </c>
      <c r="K1634" s="6">
        <v>8.5</v>
      </c>
      <c r="L1634" s="6">
        <v>3</v>
      </c>
      <c r="M1634" s="10">
        <v>144504.32999999999</v>
      </c>
      <c r="N1634" s="8">
        <v>123.80971169999999</v>
      </c>
      <c r="O1634" s="8">
        <f t="shared" si="129"/>
        <v>17891039.436701659</v>
      </c>
    </row>
    <row r="1635" spans="2:15" x14ac:dyDescent="0.3">
      <c r="B1635" s="30">
        <v>43638</v>
      </c>
      <c r="C1635" s="6" t="str">
        <f t="shared" si="125"/>
        <v>Saturday</v>
      </c>
      <c r="D1635" s="6" t="str">
        <f t="shared" si="126"/>
        <v>June</v>
      </c>
      <c r="E1635" s="6" t="str">
        <f t="shared" si="127"/>
        <v>2019</v>
      </c>
      <c r="F1635" s="6">
        <f t="shared" si="128"/>
        <v>25</v>
      </c>
      <c r="G1635" s="6" t="str">
        <f>VLOOKUP(B:B, _holidays!A:C, 2, FALSE)</f>
        <v>Y</v>
      </c>
      <c r="H1635" s="6" t="str">
        <f>VLOOKUP(B:B, _holidays!A:C, 3, FALSE)</f>
        <v>N</v>
      </c>
      <c r="I1635" s="6">
        <v>6.8</v>
      </c>
      <c r="J1635" s="6">
        <v>11.8</v>
      </c>
      <c r="K1635" s="6">
        <v>7.3</v>
      </c>
      <c r="L1635" s="6">
        <v>0.4</v>
      </c>
      <c r="M1635" s="10">
        <v>132829.29</v>
      </c>
      <c r="N1635" s="8">
        <v>111.60986149999999</v>
      </c>
      <c r="O1635" s="8">
        <f t="shared" si="129"/>
        <v>14825058.660043335</v>
      </c>
    </row>
    <row r="1636" spans="2:15" x14ac:dyDescent="0.3">
      <c r="B1636" s="30">
        <v>43639</v>
      </c>
      <c r="C1636" s="6" t="str">
        <f t="shared" si="125"/>
        <v>Sunday</v>
      </c>
      <c r="D1636" s="6" t="str">
        <f t="shared" si="126"/>
        <v>June</v>
      </c>
      <c r="E1636" s="6" t="str">
        <f t="shared" si="127"/>
        <v>2019</v>
      </c>
      <c r="F1636" s="6">
        <f t="shared" si="128"/>
        <v>26</v>
      </c>
      <c r="G1636" s="6" t="str">
        <f>VLOOKUP(B:B, _holidays!A:C, 2, FALSE)</f>
        <v>Y</v>
      </c>
      <c r="H1636" s="6" t="str">
        <f>VLOOKUP(B:B, _holidays!A:C, 3, FALSE)</f>
        <v>N</v>
      </c>
      <c r="I1636" s="6">
        <v>3.6</v>
      </c>
      <c r="J1636" s="6">
        <v>9.6</v>
      </c>
      <c r="K1636" s="6">
        <v>5.9</v>
      </c>
      <c r="L1636" s="6">
        <v>1.2</v>
      </c>
      <c r="M1636" s="10">
        <v>133525.32</v>
      </c>
      <c r="N1636" s="8">
        <v>127.6019028</v>
      </c>
      <c r="O1636" s="8">
        <f t="shared" si="129"/>
        <v>17038084.903978899</v>
      </c>
    </row>
    <row r="1637" spans="2:15" x14ac:dyDescent="0.3">
      <c r="B1637" s="30">
        <v>43640</v>
      </c>
      <c r="C1637" s="6" t="str">
        <f t="shared" si="125"/>
        <v>Monday</v>
      </c>
      <c r="D1637" s="6" t="str">
        <f t="shared" si="126"/>
        <v>June</v>
      </c>
      <c r="E1637" s="6" t="str">
        <f t="shared" si="127"/>
        <v>2019</v>
      </c>
      <c r="F1637" s="6">
        <f t="shared" si="128"/>
        <v>26</v>
      </c>
      <c r="G1637" s="6" t="str">
        <f>VLOOKUP(B:B, _holidays!A:C, 2, FALSE)</f>
        <v>Y</v>
      </c>
      <c r="H1637" s="6" t="str">
        <f>VLOOKUP(B:B, _holidays!A:C, 3, FALSE)</f>
        <v>N</v>
      </c>
      <c r="I1637" s="6">
        <v>4.2</v>
      </c>
      <c r="J1637" s="6">
        <v>16</v>
      </c>
      <c r="K1637" s="6">
        <v>9</v>
      </c>
      <c r="L1637" s="6">
        <v>0</v>
      </c>
      <c r="M1637" s="10">
        <v>146856.79999999999</v>
      </c>
      <c r="N1637" s="8">
        <v>117.51896069999999</v>
      </c>
      <c r="O1637" s="8">
        <f t="shared" si="129"/>
        <v>17258458.507727757</v>
      </c>
    </row>
    <row r="1638" spans="2:15" x14ac:dyDescent="0.3">
      <c r="B1638" s="30">
        <v>43641</v>
      </c>
      <c r="C1638" s="6" t="str">
        <f t="shared" si="125"/>
        <v>Tuesday</v>
      </c>
      <c r="D1638" s="6" t="str">
        <f t="shared" si="126"/>
        <v>June</v>
      </c>
      <c r="E1638" s="6" t="str">
        <f t="shared" si="127"/>
        <v>2019</v>
      </c>
      <c r="F1638" s="6">
        <f t="shared" si="128"/>
        <v>26</v>
      </c>
      <c r="G1638" s="6" t="str">
        <f>VLOOKUP(B:B, _holidays!A:C, 2, FALSE)</f>
        <v>Y</v>
      </c>
      <c r="H1638" s="6" t="str">
        <f>VLOOKUP(B:B, _holidays!A:C, 3, FALSE)</f>
        <v>N</v>
      </c>
      <c r="I1638" s="6">
        <v>3.5</v>
      </c>
      <c r="J1638" s="6">
        <v>17</v>
      </c>
      <c r="K1638" s="6">
        <v>8.9</v>
      </c>
      <c r="L1638" s="6">
        <v>0</v>
      </c>
      <c r="M1638" s="10">
        <v>145807.25</v>
      </c>
      <c r="N1638" s="8">
        <v>124.05127779999999</v>
      </c>
      <c r="O1638" s="8">
        <f t="shared" si="129"/>
        <v>18087575.67500405</v>
      </c>
    </row>
    <row r="1639" spans="2:15" x14ac:dyDescent="0.3">
      <c r="B1639" s="30">
        <v>43642</v>
      </c>
      <c r="C1639" s="6" t="str">
        <f t="shared" si="125"/>
        <v>Wednesday</v>
      </c>
      <c r="D1639" s="6" t="str">
        <f t="shared" si="126"/>
        <v>June</v>
      </c>
      <c r="E1639" s="6" t="str">
        <f t="shared" si="127"/>
        <v>2019</v>
      </c>
      <c r="F1639" s="6">
        <f t="shared" si="128"/>
        <v>26</v>
      </c>
      <c r="G1639" s="6" t="str">
        <f>VLOOKUP(B:B, _holidays!A:C, 2, FALSE)</f>
        <v>Y</v>
      </c>
      <c r="H1639" s="6" t="str">
        <f>VLOOKUP(B:B, _holidays!A:C, 3, FALSE)</f>
        <v>N</v>
      </c>
      <c r="I1639" s="6">
        <v>4.5999999999999996</v>
      </c>
      <c r="J1639" s="6">
        <v>18</v>
      </c>
      <c r="K1639" s="6">
        <v>9.1999999999999993</v>
      </c>
      <c r="L1639" s="6">
        <v>0.2</v>
      </c>
      <c r="M1639" s="10">
        <v>139351.56</v>
      </c>
      <c r="N1639" s="8">
        <v>106.19914</v>
      </c>
      <c r="O1639" s="8">
        <f t="shared" si="129"/>
        <v>14799015.8296584</v>
      </c>
    </row>
    <row r="1640" spans="2:15" x14ac:dyDescent="0.3">
      <c r="B1640" s="30">
        <v>43643</v>
      </c>
      <c r="C1640" s="6" t="str">
        <f t="shared" si="125"/>
        <v>Thursday</v>
      </c>
      <c r="D1640" s="6" t="str">
        <f t="shared" si="126"/>
        <v>June</v>
      </c>
      <c r="E1640" s="6" t="str">
        <f t="shared" si="127"/>
        <v>2019</v>
      </c>
      <c r="F1640" s="6">
        <f t="shared" si="128"/>
        <v>26</v>
      </c>
      <c r="G1640" s="6" t="str">
        <f>VLOOKUP(B:B, _holidays!A:C, 2, FALSE)</f>
        <v>Y</v>
      </c>
      <c r="H1640" s="6" t="str">
        <f>VLOOKUP(B:B, _holidays!A:C, 3, FALSE)</f>
        <v>N</v>
      </c>
      <c r="I1640" s="6">
        <v>5.9</v>
      </c>
      <c r="J1640" s="6">
        <v>17.5</v>
      </c>
      <c r="K1640" s="6">
        <v>9.1999999999999993</v>
      </c>
      <c r="L1640" s="6">
        <v>0</v>
      </c>
      <c r="M1640" s="10">
        <v>131023.66</v>
      </c>
      <c r="N1640" s="8">
        <v>77.671129440000001</v>
      </c>
      <c r="O1640" s="8">
        <f t="shared" si="129"/>
        <v>10176755.655562552</v>
      </c>
    </row>
    <row r="1641" spans="2:15" x14ac:dyDescent="0.3">
      <c r="B1641" s="30">
        <v>43644</v>
      </c>
      <c r="C1641" s="6" t="str">
        <f t="shared" si="125"/>
        <v>Friday</v>
      </c>
      <c r="D1641" s="6" t="str">
        <f t="shared" si="126"/>
        <v>June</v>
      </c>
      <c r="E1641" s="6" t="str">
        <f t="shared" si="127"/>
        <v>2019</v>
      </c>
      <c r="F1641" s="6">
        <f t="shared" si="128"/>
        <v>26</v>
      </c>
      <c r="G1641" s="6" t="str">
        <f>VLOOKUP(B:B, _holidays!A:C, 2, FALSE)</f>
        <v>N</v>
      </c>
      <c r="H1641" s="6" t="str">
        <f>VLOOKUP(B:B, _holidays!A:C, 3, FALSE)</f>
        <v>N</v>
      </c>
      <c r="I1641" s="6">
        <v>10.7</v>
      </c>
      <c r="J1641" s="6">
        <v>19.5</v>
      </c>
      <c r="K1641" s="6">
        <v>9.1999999999999993</v>
      </c>
      <c r="L1641" s="6">
        <v>0</v>
      </c>
      <c r="M1641" s="10">
        <v>123546.62</v>
      </c>
      <c r="N1641" s="8">
        <v>61.815155930000003</v>
      </c>
      <c r="O1641" s="8">
        <f t="shared" si="129"/>
        <v>7637053.5799244568</v>
      </c>
    </row>
    <row r="1642" spans="2:15" x14ac:dyDescent="0.3">
      <c r="B1642" s="30">
        <v>43645</v>
      </c>
      <c r="C1642" s="6" t="str">
        <f t="shared" si="125"/>
        <v>Saturday</v>
      </c>
      <c r="D1642" s="6" t="str">
        <f t="shared" si="126"/>
        <v>June</v>
      </c>
      <c r="E1642" s="6" t="str">
        <f t="shared" si="127"/>
        <v>2019</v>
      </c>
      <c r="F1642" s="6">
        <f t="shared" si="128"/>
        <v>26</v>
      </c>
      <c r="G1642" s="6" t="str">
        <f>VLOOKUP(B:B, _holidays!A:C, 2, FALSE)</f>
        <v>N</v>
      </c>
      <c r="H1642" s="6" t="str">
        <f>VLOOKUP(B:B, _holidays!A:C, 3, FALSE)</f>
        <v>N</v>
      </c>
      <c r="I1642" s="6">
        <v>13</v>
      </c>
      <c r="J1642" s="6">
        <v>17.600000000000001</v>
      </c>
      <c r="K1642" s="6">
        <v>2.6</v>
      </c>
      <c r="L1642" s="6">
        <v>0.8</v>
      </c>
      <c r="M1642" s="10">
        <v>117924.13</v>
      </c>
      <c r="N1642" s="8">
        <v>52.91240414</v>
      </c>
      <c r="O1642" s="8">
        <f t="shared" si="129"/>
        <v>6239649.2244178988</v>
      </c>
    </row>
    <row r="1643" spans="2:15" x14ac:dyDescent="0.3">
      <c r="B1643" s="30">
        <v>43646</v>
      </c>
      <c r="C1643" s="6" t="str">
        <f t="shared" si="125"/>
        <v>Sunday</v>
      </c>
      <c r="D1643" s="6" t="str">
        <f t="shared" si="126"/>
        <v>June</v>
      </c>
      <c r="E1643" s="6" t="str">
        <f t="shared" si="127"/>
        <v>2019</v>
      </c>
      <c r="F1643" s="6">
        <f t="shared" si="128"/>
        <v>27</v>
      </c>
      <c r="G1643" s="6" t="str">
        <f>VLOOKUP(B:B, _holidays!A:C, 2, FALSE)</f>
        <v>N</v>
      </c>
      <c r="H1643" s="6" t="str">
        <f>VLOOKUP(B:B, _holidays!A:C, 3, FALSE)</f>
        <v>N</v>
      </c>
      <c r="I1643" s="6">
        <v>8.1</v>
      </c>
      <c r="J1643" s="6">
        <v>14.5</v>
      </c>
      <c r="K1643" s="6">
        <v>8.5</v>
      </c>
      <c r="L1643" s="6">
        <v>6.4</v>
      </c>
      <c r="M1643" s="10">
        <v>116150.91499999999</v>
      </c>
      <c r="N1643" s="8">
        <v>51.901149879999998</v>
      </c>
      <c r="O1643" s="8">
        <f t="shared" si="129"/>
        <v>6028366.0481141396</v>
      </c>
    </row>
    <row r="1644" spans="2:15" x14ac:dyDescent="0.3">
      <c r="B1644" s="30">
        <v>43647</v>
      </c>
      <c r="C1644" s="6" t="str">
        <f t="shared" si="125"/>
        <v>Monday</v>
      </c>
      <c r="D1644" s="6" t="str">
        <f t="shared" si="126"/>
        <v>July</v>
      </c>
      <c r="E1644" s="6" t="str">
        <f t="shared" si="127"/>
        <v>2019</v>
      </c>
      <c r="F1644" s="6">
        <f t="shared" si="128"/>
        <v>27</v>
      </c>
      <c r="G1644" s="6" t="str">
        <f>VLOOKUP(B:B, _holidays!A:C, 2, FALSE)</f>
        <v>N</v>
      </c>
      <c r="H1644" s="6" t="str">
        <f>VLOOKUP(B:B, _holidays!A:C, 3, FALSE)</f>
        <v>N</v>
      </c>
      <c r="I1644" s="6">
        <v>9.5</v>
      </c>
      <c r="J1644" s="6">
        <v>14.1</v>
      </c>
      <c r="K1644" s="6">
        <v>8.3000000000000007</v>
      </c>
      <c r="L1644" s="6">
        <v>0</v>
      </c>
      <c r="M1644" s="10">
        <v>130565.58</v>
      </c>
      <c r="N1644" s="8">
        <v>67.195464610000002</v>
      </c>
      <c r="O1644" s="8">
        <f t="shared" si="129"/>
        <v>8773414.8101741243</v>
      </c>
    </row>
    <row r="1645" spans="2:15" x14ac:dyDescent="0.3">
      <c r="B1645" s="30">
        <v>43648</v>
      </c>
      <c r="C1645" s="6" t="str">
        <f t="shared" si="125"/>
        <v>Tuesday</v>
      </c>
      <c r="D1645" s="6" t="str">
        <f t="shared" si="126"/>
        <v>July</v>
      </c>
      <c r="E1645" s="6" t="str">
        <f t="shared" si="127"/>
        <v>2019</v>
      </c>
      <c r="F1645" s="6">
        <f t="shared" si="128"/>
        <v>27</v>
      </c>
      <c r="G1645" s="6" t="str">
        <f>VLOOKUP(B:B, _holidays!A:C, 2, FALSE)</f>
        <v>N</v>
      </c>
      <c r="H1645" s="6" t="str">
        <f>VLOOKUP(B:B, _holidays!A:C, 3, FALSE)</f>
        <v>N</v>
      </c>
      <c r="I1645" s="6">
        <v>8.6</v>
      </c>
      <c r="J1645" s="6">
        <v>15.9</v>
      </c>
      <c r="K1645" s="6">
        <v>6.6</v>
      </c>
      <c r="L1645" s="6">
        <v>0</v>
      </c>
      <c r="M1645" s="10">
        <v>135866.75</v>
      </c>
      <c r="N1645" s="8">
        <v>93.110674299999999</v>
      </c>
      <c r="O1645" s="8">
        <f t="shared" si="129"/>
        <v>12650644.707449526</v>
      </c>
    </row>
    <row r="1646" spans="2:15" x14ac:dyDescent="0.3">
      <c r="B1646" s="30">
        <v>43649</v>
      </c>
      <c r="C1646" s="6" t="str">
        <f t="shared" si="125"/>
        <v>Wednesday</v>
      </c>
      <c r="D1646" s="6" t="str">
        <f t="shared" si="126"/>
        <v>July</v>
      </c>
      <c r="E1646" s="6" t="str">
        <f t="shared" si="127"/>
        <v>2019</v>
      </c>
      <c r="F1646" s="6">
        <f t="shared" si="128"/>
        <v>27</v>
      </c>
      <c r="G1646" s="6" t="str">
        <f>VLOOKUP(B:B, _holidays!A:C, 2, FALSE)</f>
        <v>N</v>
      </c>
      <c r="H1646" s="6" t="str">
        <f>VLOOKUP(B:B, _holidays!A:C, 3, FALSE)</f>
        <v>N</v>
      </c>
      <c r="I1646" s="6">
        <v>8.1999999999999993</v>
      </c>
      <c r="J1646" s="6">
        <v>13.7</v>
      </c>
      <c r="K1646" s="6">
        <v>7.5</v>
      </c>
      <c r="L1646" s="6">
        <v>0</v>
      </c>
      <c r="M1646" s="10">
        <v>137327.70000000001</v>
      </c>
      <c r="N1646" s="8">
        <v>97.287999810000002</v>
      </c>
      <c r="O1646" s="8">
        <f t="shared" si="129"/>
        <v>13360337.251507739</v>
      </c>
    </row>
    <row r="1647" spans="2:15" x14ac:dyDescent="0.3">
      <c r="B1647" s="30">
        <v>43650</v>
      </c>
      <c r="C1647" s="6" t="str">
        <f t="shared" si="125"/>
        <v>Thursday</v>
      </c>
      <c r="D1647" s="6" t="str">
        <f t="shared" si="126"/>
        <v>July</v>
      </c>
      <c r="E1647" s="6" t="str">
        <f t="shared" si="127"/>
        <v>2019</v>
      </c>
      <c r="F1647" s="6">
        <f t="shared" si="128"/>
        <v>27</v>
      </c>
      <c r="G1647" s="6" t="str">
        <f>VLOOKUP(B:B, _holidays!A:C, 2, FALSE)</f>
        <v>N</v>
      </c>
      <c r="H1647" s="6" t="str">
        <f>VLOOKUP(B:B, _holidays!A:C, 3, FALSE)</f>
        <v>N</v>
      </c>
      <c r="I1647" s="6">
        <v>5.3</v>
      </c>
      <c r="J1647" s="6">
        <v>13.5</v>
      </c>
      <c r="K1647" s="6">
        <v>6.9</v>
      </c>
      <c r="L1647" s="6">
        <v>0</v>
      </c>
      <c r="M1647" s="10">
        <v>135182.72500000001</v>
      </c>
      <c r="N1647" s="8">
        <v>85.901782639999993</v>
      </c>
      <c r="O1647" s="8">
        <f t="shared" si="129"/>
        <v>11612437.059632894</v>
      </c>
    </row>
    <row r="1648" spans="2:15" x14ac:dyDescent="0.3">
      <c r="B1648" s="30">
        <v>43651</v>
      </c>
      <c r="C1648" s="6" t="str">
        <f t="shared" si="125"/>
        <v>Friday</v>
      </c>
      <c r="D1648" s="6" t="str">
        <f t="shared" si="126"/>
        <v>July</v>
      </c>
      <c r="E1648" s="6" t="str">
        <f t="shared" si="127"/>
        <v>2019</v>
      </c>
      <c r="F1648" s="6">
        <f t="shared" si="128"/>
        <v>27</v>
      </c>
      <c r="G1648" s="6" t="str">
        <f>VLOOKUP(B:B, _holidays!A:C, 2, FALSE)</f>
        <v>N</v>
      </c>
      <c r="H1648" s="6" t="str">
        <f>VLOOKUP(B:B, _holidays!A:C, 3, FALSE)</f>
        <v>N</v>
      </c>
      <c r="I1648" s="6">
        <v>3.5</v>
      </c>
      <c r="J1648" s="6">
        <v>19.100000000000001</v>
      </c>
      <c r="K1648" s="6">
        <v>9</v>
      </c>
      <c r="L1648" s="6">
        <v>0</v>
      </c>
      <c r="M1648" s="10">
        <v>132774.29500000001</v>
      </c>
      <c r="N1648" s="8">
        <v>78.719066029999993</v>
      </c>
      <c r="O1648" s="8">
        <f t="shared" si="129"/>
        <v>10451868.495191699</v>
      </c>
    </row>
    <row r="1649" spans="2:15" x14ac:dyDescent="0.3">
      <c r="B1649" s="30">
        <v>43652</v>
      </c>
      <c r="C1649" s="6" t="str">
        <f t="shared" si="125"/>
        <v>Saturday</v>
      </c>
      <c r="D1649" s="6" t="str">
        <f t="shared" si="126"/>
        <v>July</v>
      </c>
      <c r="E1649" s="6" t="str">
        <f t="shared" si="127"/>
        <v>2019</v>
      </c>
      <c r="F1649" s="6">
        <f t="shared" si="128"/>
        <v>27</v>
      </c>
      <c r="G1649" s="6" t="str">
        <f>VLOOKUP(B:B, _holidays!A:C, 2, FALSE)</f>
        <v>N</v>
      </c>
      <c r="H1649" s="6" t="str">
        <f>VLOOKUP(B:B, _holidays!A:C, 3, FALSE)</f>
        <v>N</v>
      </c>
      <c r="I1649" s="6">
        <v>6</v>
      </c>
      <c r="J1649" s="6">
        <v>19.399999999999999</v>
      </c>
      <c r="K1649" s="6">
        <v>9.3000000000000007</v>
      </c>
      <c r="L1649" s="6">
        <v>0</v>
      </c>
      <c r="M1649" s="10">
        <v>114660.9</v>
      </c>
      <c r="N1649" s="8">
        <v>64.992904050000007</v>
      </c>
      <c r="O1649" s="8">
        <f t="shared" si="129"/>
        <v>7452144.8719866453</v>
      </c>
    </row>
    <row r="1650" spans="2:15" x14ac:dyDescent="0.3">
      <c r="B1650" s="30">
        <v>43653</v>
      </c>
      <c r="C1650" s="6" t="str">
        <f t="shared" si="125"/>
        <v>Sunday</v>
      </c>
      <c r="D1650" s="6" t="str">
        <f t="shared" si="126"/>
        <v>July</v>
      </c>
      <c r="E1650" s="6" t="str">
        <f t="shared" si="127"/>
        <v>2019</v>
      </c>
      <c r="F1650" s="6">
        <f t="shared" si="128"/>
        <v>28</v>
      </c>
      <c r="G1650" s="6" t="str">
        <f>VLOOKUP(B:B, _holidays!A:C, 2, FALSE)</f>
        <v>N</v>
      </c>
      <c r="H1650" s="6" t="str">
        <f>VLOOKUP(B:B, _holidays!A:C, 3, FALSE)</f>
        <v>N</v>
      </c>
      <c r="I1650" s="6">
        <v>9</v>
      </c>
      <c r="J1650" s="6">
        <v>18.2</v>
      </c>
      <c r="K1650" s="6">
        <v>6.1</v>
      </c>
      <c r="L1650" s="6">
        <v>0.2</v>
      </c>
      <c r="M1650" s="10">
        <v>114469.88</v>
      </c>
      <c r="N1650" s="8">
        <v>87.747186549999995</v>
      </c>
      <c r="O1650" s="8">
        <f t="shared" si="129"/>
        <v>10044409.914716113</v>
      </c>
    </row>
    <row r="1651" spans="2:15" x14ac:dyDescent="0.3">
      <c r="B1651" s="30">
        <v>43654</v>
      </c>
      <c r="C1651" s="6" t="str">
        <f t="shared" si="125"/>
        <v>Monday</v>
      </c>
      <c r="D1651" s="6" t="str">
        <f t="shared" si="126"/>
        <v>July</v>
      </c>
      <c r="E1651" s="6" t="str">
        <f t="shared" si="127"/>
        <v>2019</v>
      </c>
      <c r="F1651" s="6">
        <f t="shared" si="128"/>
        <v>28</v>
      </c>
      <c r="G1651" s="6" t="str">
        <f>VLOOKUP(B:B, _holidays!A:C, 2, FALSE)</f>
        <v>N</v>
      </c>
      <c r="H1651" s="6" t="str">
        <f>VLOOKUP(B:B, _holidays!A:C, 3, FALSE)</f>
        <v>N</v>
      </c>
      <c r="I1651" s="6">
        <v>11</v>
      </c>
      <c r="J1651" s="6">
        <v>16</v>
      </c>
      <c r="K1651" s="6">
        <v>8.1999999999999993</v>
      </c>
      <c r="L1651" s="6">
        <v>5.2</v>
      </c>
      <c r="M1651" s="10">
        <v>127307.26</v>
      </c>
      <c r="N1651" s="8">
        <v>101.94417129999999</v>
      </c>
      <c r="O1651" s="8">
        <f t="shared" si="129"/>
        <v>12978233.121173637</v>
      </c>
    </row>
    <row r="1652" spans="2:15" x14ac:dyDescent="0.3">
      <c r="B1652" s="30">
        <v>43655</v>
      </c>
      <c r="C1652" s="6" t="str">
        <f t="shared" si="125"/>
        <v>Tuesday</v>
      </c>
      <c r="D1652" s="6" t="str">
        <f t="shared" si="126"/>
        <v>July</v>
      </c>
      <c r="E1652" s="6" t="str">
        <f t="shared" si="127"/>
        <v>2019</v>
      </c>
      <c r="F1652" s="6">
        <f t="shared" si="128"/>
        <v>28</v>
      </c>
      <c r="G1652" s="6" t="str">
        <f>VLOOKUP(B:B, _holidays!A:C, 2, FALSE)</f>
        <v>N</v>
      </c>
      <c r="H1652" s="6" t="str">
        <f>VLOOKUP(B:B, _holidays!A:C, 3, FALSE)</f>
        <v>N</v>
      </c>
      <c r="I1652" s="6">
        <v>6.8</v>
      </c>
      <c r="J1652" s="6">
        <v>15</v>
      </c>
      <c r="K1652" s="6">
        <v>7.2</v>
      </c>
      <c r="L1652" s="6">
        <v>0.2</v>
      </c>
      <c r="M1652" s="10">
        <v>133803.98499999999</v>
      </c>
      <c r="N1652" s="8">
        <v>125.0990315</v>
      </c>
      <c r="O1652" s="8">
        <f t="shared" si="129"/>
        <v>16738748.934340525</v>
      </c>
    </row>
    <row r="1653" spans="2:15" x14ac:dyDescent="0.3">
      <c r="B1653" s="30">
        <v>43656</v>
      </c>
      <c r="C1653" s="6" t="str">
        <f t="shared" si="125"/>
        <v>Wednesday</v>
      </c>
      <c r="D1653" s="6" t="str">
        <f t="shared" si="126"/>
        <v>July</v>
      </c>
      <c r="E1653" s="6" t="str">
        <f t="shared" si="127"/>
        <v>2019</v>
      </c>
      <c r="F1653" s="6">
        <f t="shared" si="128"/>
        <v>28</v>
      </c>
      <c r="G1653" s="6" t="str">
        <f>VLOOKUP(B:B, _holidays!A:C, 2, FALSE)</f>
        <v>N</v>
      </c>
      <c r="H1653" s="6" t="str">
        <f>VLOOKUP(B:B, _holidays!A:C, 3, FALSE)</f>
        <v>N</v>
      </c>
      <c r="I1653" s="6">
        <v>9.5</v>
      </c>
      <c r="J1653" s="6">
        <v>15.4</v>
      </c>
      <c r="K1653" s="6">
        <v>6.7</v>
      </c>
      <c r="L1653" s="6">
        <v>0.2</v>
      </c>
      <c r="M1653" s="10">
        <v>127092.715</v>
      </c>
      <c r="N1653" s="8">
        <v>84.780694909999994</v>
      </c>
      <c r="O1653" s="8">
        <f t="shared" si="129"/>
        <v>10775008.69569858</v>
      </c>
    </row>
    <row r="1654" spans="2:15" x14ac:dyDescent="0.3">
      <c r="B1654" s="30">
        <v>43657</v>
      </c>
      <c r="C1654" s="6" t="str">
        <f t="shared" si="125"/>
        <v>Thursday</v>
      </c>
      <c r="D1654" s="6" t="str">
        <f t="shared" si="126"/>
        <v>July</v>
      </c>
      <c r="E1654" s="6" t="str">
        <f t="shared" si="127"/>
        <v>2019</v>
      </c>
      <c r="F1654" s="6">
        <f t="shared" si="128"/>
        <v>28</v>
      </c>
      <c r="G1654" s="6" t="str">
        <f>VLOOKUP(B:B, _holidays!A:C, 2, FALSE)</f>
        <v>N</v>
      </c>
      <c r="H1654" s="6" t="str">
        <f>VLOOKUP(B:B, _holidays!A:C, 3, FALSE)</f>
        <v>N</v>
      </c>
      <c r="I1654" s="6">
        <v>7.8</v>
      </c>
      <c r="J1654" s="6">
        <v>14.3</v>
      </c>
      <c r="K1654" s="6">
        <v>4.5999999999999996</v>
      </c>
      <c r="L1654" s="6">
        <v>6.4</v>
      </c>
      <c r="M1654" s="10">
        <v>133131.51999999999</v>
      </c>
      <c r="N1654" s="8">
        <v>89.217705280000004</v>
      </c>
      <c r="O1654" s="8">
        <f t="shared" si="129"/>
        <v>11877688.714838425</v>
      </c>
    </row>
    <row r="1655" spans="2:15" x14ac:dyDescent="0.3">
      <c r="B1655" s="30">
        <v>43658</v>
      </c>
      <c r="C1655" s="6" t="str">
        <f t="shared" si="125"/>
        <v>Friday</v>
      </c>
      <c r="D1655" s="6" t="str">
        <f t="shared" si="126"/>
        <v>July</v>
      </c>
      <c r="E1655" s="6" t="str">
        <f t="shared" si="127"/>
        <v>2019</v>
      </c>
      <c r="F1655" s="6">
        <f t="shared" si="128"/>
        <v>28</v>
      </c>
      <c r="G1655" s="6" t="str">
        <f>VLOOKUP(B:B, _holidays!A:C, 2, FALSE)</f>
        <v>N</v>
      </c>
      <c r="H1655" s="6" t="str">
        <f>VLOOKUP(B:B, _holidays!A:C, 3, FALSE)</f>
        <v>N</v>
      </c>
      <c r="I1655" s="6">
        <v>10.1</v>
      </c>
      <c r="J1655" s="6">
        <v>15.7</v>
      </c>
      <c r="K1655" s="6">
        <v>6.2</v>
      </c>
      <c r="L1655" s="6">
        <v>2.4</v>
      </c>
      <c r="M1655" s="10">
        <v>128384.14</v>
      </c>
      <c r="N1655" s="8">
        <v>90.969699500000004</v>
      </c>
      <c r="O1655" s="8">
        <f t="shared" si="129"/>
        <v>11679066.63636593</v>
      </c>
    </row>
    <row r="1656" spans="2:15" x14ac:dyDescent="0.3">
      <c r="B1656" s="30">
        <v>43659</v>
      </c>
      <c r="C1656" s="6" t="str">
        <f t="shared" si="125"/>
        <v>Saturday</v>
      </c>
      <c r="D1656" s="6" t="str">
        <f t="shared" si="126"/>
        <v>July</v>
      </c>
      <c r="E1656" s="6" t="str">
        <f t="shared" si="127"/>
        <v>2019</v>
      </c>
      <c r="F1656" s="6">
        <f t="shared" si="128"/>
        <v>28</v>
      </c>
      <c r="G1656" s="6" t="str">
        <f>VLOOKUP(B:B, _holidays!A:C, 2, FALSE)</f>
        <v>N</v>
      </c>
      <c r="H1656" s="6" t="str">
        <f>VLOOKUP(B:B, _holidays!A:C, 3, FALSE)</f>
        <v>N</v>
      </c>
      <c r="I1656" s="6">
        <v>7</v>
      </c>
      <c r="J1656" s="6">
        <v>12</v>
      </c>
      <c r="K1656" s="6">
        <v>8.3000000000000007</v>
      </c>
      <c r="L1656" s="6">
        <v>4.4000000000000004</v>
      </c>
      <c r="M1656" s="10">
        <v>123954.31</v>
      </c>
      <c r="N1656" s="8">
        <v>82.190068789999998</v>
      </c>
      <c r="O1656" s="8">
        <f t="shared" si="129"/>
        <v>10187813.265716985</v>
      </c>
    </row>
    <row r="1657" spans="2:15" x14ac:dyDescent="0.3">
      <c r="B1657" s="30">
        <v>43660</v>
      </c>
      <c r="C1657" s="6" t="str">
        <f t="shared" si="125"/>
        <v>Sunday</v>
      </c>
      <c r="D1657" s="6" t="str">
        <f t="shared" si="126"/>
        <v>July</v>
      </c>
      <c r="E1657" s="6" t="str">
        <f t="shared" si="127"/>
        <v>2019</v>
      </c>
      <c r="F1657" s="6">
        <f t="shared" si="128"/>
        <v>29</v>
      </c>
      <c r="G1657" s="6" t="str">
        <f>VLOOKUP(B:B, _holidays!A:C, 2, FALSE)</f>
        <v>N</v>
      </c>
      <c r="H1657" s="6" t="str">
        <f>VLOOKUP(B:B, _holidays!A:C, 3, FALSE)</f>
        <v>N</v>
      </c>
      <c r="I1657" s="6">
        <v>7.1</v>
      </c>
      <c r="J1657" s="6">
        <v>13.1</v>
      </c>
      <c r="K1657" s="6">
        <v>3.8</v>
      </c>
      <c r="L1657" s="6">
        <v>0.8</v>
      </c>
      <c r="M1657" s="10">
        <v>123740.265</v>
      </c>
      <c r="N1657" s="8">
        <v>81.784996430000007</v>
      </c>
      <c r="O1657" s="8">
        <f t="shared" si="129"/>
        <v>10120097.131272255</v>
      </c>
    </row>
    <row r="1658" spans="2:15" x14ac:dyDescent="0.3">
      <c r="B1658" s="30">
        <v>43661</v>
      </c>
      <c r="C1658" s="6" t="str">
        <f t="shared" si="125"/>
        <v>Monday</v>
      </c>
      <c r="D1658" s="6" t="str">
        <f t="shared" si="126"/>
        <v>July</v>
      </c>
      <c r="E1658" s="6" t="str">
        <f t="shared" si="127"/>
        <v>2019</v>
      </c>
      <c r="F1658" s="6">
        <f t="shared" si="128"/>
        <v>29</v>
      </c>
      <c r="G1658" s="6" t="str">
        <f>VLOOKUP(B:B, _holidays!A:C, 2, FALSE)</f>
        <v>N</v>
      </c>
      <c r="H1658" s="6" t="str">
        <f>VLOOKUP(B:B, _holidays!A:C, 3, FALSE)</f>
        <v>N</v>
      </c>
      <c r="I1658" s="6">
        <v>8.9</v>
      </c>
      <c r="J1658" s="6">
        <v>14.3</v>
      </c>
      <c r="K1658" s="6">
        <v>7.6</v>
      </c>
      <c r="L1658" s="6">
        <v>4.4000000000000004</v>
      </c>
      <c r="M1658" s="10">
        <v>131739.20000000001</v>
      </c>
      <c r="N1658" s="8">
        <v>92.269993139999997</v>
      </c>
      <c r="O1658" s="8">
        <f t="shared" si="129"/>
        <v>12155575.080269089</v>
      </c>
    </row>
    <row r="1659" spans="2:15" x14ac:dyDescent="0.3">
      <c r="B1659" s="30">
        <v>43662</v>
      </c>
      <c r="C1659" s="6" t="str">
        <f t="shared" si="125"/>
        <v>Tuesday</v>
      </c>
      <c r="D1659" s="6" t="str">
        <f t="shared" si="126"/>
        <v>July</v>
      </c>
      <c r="E1659" s="6" t="str">
        <f t="shared" si="127"/>
        <v>2019</v>
      </c>
      <c r="F1659" s="6">
        <f t="shared" si="128"/>
        <v>29</v>
      </c>
      <c r="G1659" s="6" t="str">
        <f>VLOOKUP(B:B, _holidays!A:C, 2, FALSE)</f>
        <v>Y</v>
      </c>
      <c r="H1659" s="6" t="str">
        <f>VLOOKUP(B:B, _holidays!A:C, 3, FALSE)</f>
        <v>N</v>
      </c>
      <c r="I1659" s="6">
        <v>9.9</v>
      </c>
      <c r="J1659" s="6">
        <v>13.9</v>
      </c>
      <c r="K1659" s="6">
        <v>6.4</v>
      </c>
      <c r="L1659" s="6">
        <v>1.8</v>
      </c>
      <c r="M1659" s="10">
        <v>132941.76999999999</v>
      </c>
      <c r="N1659" s="8">
        <v>114.6004499</v>
      </c>
      <c r="O1659" s="8">
        <f t="shared" si="129"/>
        <v>15235186.652502323</v>
      </c>
    </row>
    <row r="1660" spans="2:15" x14ac:dyDescent="0.3">
      <c r="B1660" s="30">
        <v>43663</v>
      </c>
      <c r="C1660" s="6" t="str">
        <f t="shared" si="125"/>
        <v>Wednesday</v>
      </c>
      <c r="D1660" s="6" t="str">
        <f t="shared" si="126"/>
        <v>July</v>
      </c>
      <c r="E1660" s="6" t="str">
        <f t="shared" si="127"/>
        <v>2019</v>
      </c>
      <c r="F1660" s="6">
        <f t="shared" si="128"/>
        <v>29</v>
      </c>
      <c r="G1660" s="6" t="str">
        <f>VLOOKUP(B:B, _holidays!A:C, 2, FALSE)</f>
        <v>Y</v>
      </c>
      <c r="H1660" s="6" t="str">
        <f>VLOOKUP(B:B, _holidays!A:C, 3, FALSE)</f>
        <v>N</v>
      </c>
      <c r="I1660" s="6">
        <v>9.6999999999999993</v>
      </c>
      <c r="J1660" s="6">
        <v>13.7</v>
      </c>
      <c r="K1660" s="6">
        <v>3.6</v>
      </c>
      <c r="L1660" s="6">
        <v>0</v>
      </c>
      <c r="M1660" s="10">
        <v>135339.82</v>
      </c>
      <c r="N1660" s="8">
        <v>91.545886449999998</v>
      </c>
      <c r="O1660" s="8">
        <f t="shared" si="129"/>
        <v>12389803.793883439</v>
      </c>
    </row>
    <row r="1661" spans="2:15" x14ac:dyDescent="0.3">
      <c r="B1661" s="30">
        <v>43664</v>
      </c>
      <c r="C1661" s="6" t="str">
        <f t="shared" si="125"/>
        <v>Thursday</v>
      </c>
      <c r="D1661" s="6" t="str">
        <f t="shared" si="126"/>
        <v>July</v>
      </c>
      <c r="E1661" s="6" t="str">
        <f t="shared" si="127"/>
        <v>2019</v>
      </c>
      <c r="F1661" s="6">
        <f t="shared" si="128"/>
        <v>29</v>
      </c>
      <c r="G1661" s="6" t="str">
        <f>VLOOKUP(B:B, _holidays!A:C, 2, FALSE)</f>
        <v>Y</v>
      </c>
      <c r="H1661" s="6" t="str">
        <f>VLOOKUP(B:B, _holidays!A:C, 3, FALSE)</f>
        <v>N</v>
      </c>
      <c r="I1661" s="6">
        <v>9</v>
      </c>
      <c r="J1661" s="6">
        <v>14.3</v>
      </c>
      <c r="K1661" s="6">
        <v>7.9</v>
      </c>
      <c r="L1661" s="6">
        <v>0.4</v>
      </c>
      <c r="M1661" s="10">
        <v>134119.14000000001</v>
      </c>
      <c r="N1661" s="8">
        <v>85.918878829999997</v>
      </c>
      <c r="O1661" s="8">
        <f t="shared" si="129"/>
        <v>11523366.138443807</v>
      </c>
    </row>
    <row r="1662" spans="2:15" x14ac:dyDescent="0.3">
      <c r="B1662" s="30">
        <v>43665</v>
      </c>
      <c r="C1662" s="6" t="str">
        <f t="shared" si="125"/>
        <v>Friday</v>
      </c>
      <c r="D1662" s="6" t="str">
        <f t="shared" si="126"/>
        <v>July</v>
      </c>
      <c r="E1662" s="6" t="str">
        <f t="shared" si="127"/>
        <v>2019</v>
      </c>
      <c r="F1662" s="6">
        <f t="shared" si="128"/>
        <v>29</v>
      </c>
      <c r="G1662" s="6" t="str">
        <f>VLOOKUP(B:B, _holidays!A:C, 2, FALSE)</f>
        <v>Y</v>
      </c>
      <c r="H1662" s="6" t="str">
        <f>VLOOKUP(B:B, _holidays!A:C, 3, FALSE)</f>
        <v>N</v>
      </c>
      <c r="I1662" s="6">
        <v>7.5</v>
      </c>
      <c r="J1662" s="6">
        <v>15.7</v>
      </c>
      <c r="K1662" s="6">
        <v>9.6</v>
      </c>
      <c r="L1662" s="6">
        <v>1.6</v>
      </c>
      <c r="M1662" s="10">
        <v>132101.85999999999</v>
      </c>
      <c r="N1662" s="8">
        <v>101.5731984</v>
      </c>
      <c r="O1662" s="8">
        <f t="shared" si="129"/>
        <v>13418008.434789022</v>
      </c>
    </row>
    <row r="1663" spans="2:15" x14ac:dyDescent="0.3">
      <c r="B1663" s="30">
        <v>43666</v>
      </c>
      <c r="C1663" s="6" t="str">
        <f t="shared" si="125"/>
        <v>Saturday</v>
      </c>
      <c r="D1663" s="6" t="str">
        <f t="shared" si="126"/>
        <v>July</v>
      </c>
      <c r="E1663" s="6" t="str">
        <f t="shared" si="127"/>
        <v>2019</v>
      </c>
      <c r="F1663" s="6">
        <f t="shared" si="128"/>
        <v>29</v>
      </c>
      <c r="G1663" s="6" t="str">
        <f>VLOOKUP(B:B, _holidays!A:C, 2, FALSE)</f>
        <v>Y</v>
      </c>
      <c r="H1663" s="6" t="str">
        <f>VLOOKUP(B:B, _holidays!A:C, 3, FALSE)</f>
        <v>N</v>
      </c>
      <c r="I1663" s="6">
        <v>8</v>
      </c>
      <c r="J1663" s="6">
        <v>17.100000000000001</v>
      </c>
      <c r="K1663" s="6">
        <v>10.3</v>
      </c>
      <c r="L1663" s="6">
        <v>0</v>
      </c>
      <c r="M1663" s="10">
        <v>111288.905</v>
      </c>
      <c r="N1663" s="8">
        <v>52.5253199</v>
      </c>
      <c r="O1663" s="8">
        <f t="shared" si="129"/>
        <v>5845485.3364457097</v>
      </c>
    </row>
    <row r="1664" spans="2:15" x14ac:dyDescent="0.3">
      <c r="B1664" s="30">
        <v>43667</v>
      </c>
      <c r="C1664" s="6" t="str">
        <f t="shared" si="125"/>
        <v>Sunday</v>
      </c>
      <c r="D1664" s="6" t="str">
        <f t="shared" si="126"/>
        <v>July</v>
      </c>
      <c r="E1664" s="6" t="str">
        <f t="shared" si="127"/>
        <v>2019</v>
      </c>
      <c r="F1664" s="6">
        <f t="shared" si="128"/>
        <v>30</v>
      </c>
      <c r="G1664" s="6" t="str">
        <f>VLOOKUP(B:B, _holidays!A:C, 2, FALSE)</f>
        <v>Y</v>
      </c>
      <c r="H1664" s="6" t="str">
        <f>VLOOKUP(B:B, _holidays!A:C, 3, FALSE)</f>
        <v>N</v>
      </c>
      <c r="I1664" s="6">
        <v>11.3</v>
      </c>
      <c r="J1664" s="6">
        <v>16.600000000000001</v>
      </c>
      <c r="K1664" s="6">
        <v>8.1</v>
      </c>
      <c r="L1664" s="6">
        <v>0</v>
      </c>
      <c r="M1664" s="10">
        <v>111293.15</v>
      </c>
      <c r="N1664" s="8">
        <v>60.156590430000001</v>
      </c>
      <c r="O1664" s="8">
        <f t="shared" si="129"/>
        <v>6695016.4422145542</v>
      </c>
    </row>
    <row r="1665" spans="2:15" x14ac:dyDescent="0.3">
      <c r="B1665" s="30">
        <v>43668</v>
      </c>
      <c r="C1665" s="6" t="str">
        <f t="shared" si="125"/>
        <v>Monday</v>
      </c>
      <c r="D1665" s="6" t="str">
        <f t="shared" si="126"/>
        <v>July</v>
      </c>
      <c r="E1665" s="6" t="str">
        <f t="shared" si="127"/>
        <v>2019</v>
      </c>
      <c r="F1665" s="6">
        <f t="shared" si="128"/>
        <v>30</v>
      </c>
      <c r="G1665" s="6" t="str">
        <f>VLOOKUP(B:B, _holidays!A:C, 2, FALSE)</f>
        <v>Y</v>
      </c>
      <c r="H1665" s="6" t="str">
        <f>VLOOKUP(B:B, _holidays!A:C, 3, FALSE)</f>
        <v>N</v>
      </c>
      <c r="I1665" s="6">
        <v>7.9</v>
      </c>
      <c r="J1665" s="6">
        <v>15.6</v>
      </c>
      <c r="K1665" s="6">
        <v>10.6</v>
      </c>
      <c r="L1665" s="6">
        <v>0</v>
      </c>
      <c r="M1665" s="10">
        <v>123618.42</v>
      </c>
      <c r="N1665" s="8">
        <v>64.585343089999995</v>
      </c>
      <c r="O1665" s="8">
        <f t="shared" si="129"/>
        <v>7983938.0679437174</v>
      </c>
    </row>
    <row r="1666" spans="2:15" x14ac:dyDescent="0.3">
      <c r="B1666" s="30">
        <v>43669</v>
      </c>
      <c r="C1666" s="6" t="str">
        <f t="shared" ref="C1666:C1729" si="130">TEXT(B1666,"dddd")</f>
        <v>Tuesday</v>
      </c>
      <c r="D1666" s="6" t="str">
        <f t="shared" ref="D1666:D1729" si="131">TEXT(B1666,"mmmm")</f>
        <v>July</v>
      </c>
      <c r="E1666" s="6" t="str">
        <f t="shared" ref="E1666:E1729" si="132">TEXT(B1666,"yyyy")</f>
        <v>2019</v>
      </c>
      <c r="F1666" s="6">
        <f t="shared" ref="F1666:F1729" si="133">WEEKNUM(B1666,1)</f>
        <v>30</v>
      </c>
      <c r="G1666" s="6" t="str">
        <f>VLOOKUP(B:B, _holidays!A:C, 2, FALSE)</f>
        <v>Y</v>
      </c>
      <c r="H1666" s="6" t="str">
        <f>VLOOKUP(B:B, _holidays!A:C, 3, FALSE)</f>
        <v>N</v>
      </c>
      <c r="I1666" s="6">
        <v>9.9</v>
      </c>
      <c r="J1666" s="6">
        <v>15.2</v>
      </c>
      <c r="K1666" s="6">
        <v>8.1999999999999993</v>
      </c>
      <c r="L1666" s="6">
        <v>1.6</v>
      </c>
      <c r="M1666" s="10">
        <v>129008.62</v>
      </c>
      <c r="N1666" s="8">
        <v>69.864795830000006</v>
      </c>
      <c r="O1666" s="8">
        <f t="shared" ref="O1666:O1729" si="134">M1666*N1666</f>
        <v>9013160.8966100551</v>
      </c>
    </row>
    <row r="1667" spans="2:15" x14ac:dyDescent="0.3">
      <c r="B1667" s="30">
        <v>43670</v>
      </c>
      <c r="C1667" s="6" t="str">
        <f t="shared" si="130"/>
        <v>Wednesday</v>
      </c>
      <c r="D1667" s="6" t="str">
        <f t="shared" si="131"/>
        <v>July</v>
      </c>
      <c r="E1667" s="6" t="str">
        <f t="shared" si="132"/>
        <v>2019</v>
      </c>
      <c r="F1667" s="6">
        <f t="shared" si="133"/>
        <v>30</v>
      </c>
      <c r="G1667" s="6" t="str">
        <f>VLOOKUP(B:B, _holidays!A:C, 2, FALSE)</f>
        <v>Y</v>
      </c>
      <c r="H1667" s="6" t="str">
        <f>VLOOKUP(B:B, _holidays!A:C, 3, FALSE)</f>
        <v>N</v>
      </c>
      <c r="I1667" s="6">
        <v>7</v>
      </c>
      <c r="J1667" s="6">
        <v>14.4</v>
      </c>
      <c r="K1667" s="6">
        <v>7.8</v>
      </c>
      <c r="L1667" s="6">
        <v>8</v>
      </c>
      <c r="M1667" s="10">
        <v>135782.54500000001</v>
      </c>
      <c r="N1667" s="8">
        <v>87.256299299999995</v>
      </c>
      <c r="O1667" s="8">
        <f t="shared" si="134"/>
        <v>11847882.38623572</v>
      </c>
    </row>
    <row r="1668" spans="2:15" x14ac:dyDescent="0.3">
      <c r="B1668" s="30">
        <v>43671</v>
      </c>
      <c r="C1668" s="6" t="str">
        <f t="shared" si="130"/>
        <v>Thursday</v>
      </c>
      <c r="D1668" s="6" t="str">
        <f t="shared" si="131"/>
        <v>July</v>
      </c>
      <c r="E1668" s="6" t="str">
        <f t="shared" si="132"/>
        <v>2019</v>
      </c>
      <c r="F1668" s="6">
        <f t="shared" si="133"/>
        <v>30</v>
      </c>
      <c r="G1668" s="6" t="str">
        <f>VLOOKUP(B:B, _holidays!A:C, 2, FALSE)</f>
        <v>Y</v>
      </c>
      <c r="H1668" s="6" t="str">
        <f>VLOOKUP(B:B, _holidays!A:C, 3, FALSE)</f>
        <v>N</v>
      </c>
      <c r="I1668" s="6">
        <v>9.1999999999999993</v>
      </c>
      <c r="J1668" s="6">
        <v>14.8</v>
      </c>
      <c r="K1668" s="6">
        <v>5.2</v>
      </c>
      <c r="L1668" s="6">
        <v>0</v>
      </c>
      <c r="M1668" s="10">
        <v>132940.63</v>
      </c>
      <c r="N1668" s="8">
        <v>84.076210110000005</v>
      </c>
      <c r="O1668" s="8">
        <f t="shared" si="134"/>
        <v>11177144.34003577</v>
      </c>
    </row>
    <row r="1669" spans="2:15" x14ac:dyDescent="0.3">
      <c r="B1669" s="30">
        <v>43672</v>
      </c>
      <c r="C1669" s="6" t="str">
        <f t="shared" si="130"/>
        <v>Friday</v>
      </c>
      <c r="D1669" s="6" t="str">
        <f t="shared" si="131"/>
        <v>July</v>
      </c>
      <c r="E1669" s="6" t="str">
        <f t="shared" si="132"/>
        <v>2019</v>
      </c>
      <c r="F1669" s="6">
        <f t="shared" si="133"/>
        <v>30</v>
      </c>
      <c r="G1669" s="6" t="str">
        <f>VLOOKUP(B:B, _holidays!A:C, 2, FALSE)</f>
        <v>Y</v>
      </c>
      <c r="H1669" s="6" t="str">
        <f>VLOOKUP(B:B, _holidays!A:C, 3, FALSE)</f>
        <v>N</v>
      </c>
      <c r="I1669" s="6">
        <v>11</v>
      </c>
      <c r="J1669" s="6">
        <v>14</v>
      </c>
      <c r="K1669" s="6">
        <v>5.9</v>
      </c>
      <c r="L1669" s="6">
        <v>0</v>
      </c>
      <c r="M1669" s="10">
        <v>136493.13</v>
      </c>
      <c r="N1669" s="8">
        <v>95.233217850000003</v>
      </c>
      <c r="O1669" s="8">
        <f t="shared" si="134"/>
        <v>12998679.984318372</v>
      </c>
    </row>
    <row r="1670" spans="2:15" x14ac:dyDescent="0.3">
      <c r="B1670" s="30">
        <v>43673</v>
      </c>
      <c r="C1670" s="6" t="str">
        <f t="shared" si="130"/>
        <v>Saturday</v>
      </c>
      <c r="D1670" s="6" t="str">
        <f t="shared" si="131"/>
        <v>July</v>
      </c>
      <c r="E1670" s="6" t="str">
        <f t="shared" si="132"/>
        <v>2019</v>
      </c>
      <c r="F1670" s="6">
        <f t="shared" si="133"/>
        <v>30</v>
      </c>
      <c r="G1670" s="6" t="str">
        <f>VLOOKUP(B:B, _holidays!A:C, 2, FALSE)</f>
        <v>Y</v>
      </c>
      <c r="H1670" s="6" t="str">
        <f>VLOOKUP(B:B, _holidays!A:C, 3, FALSE)</f>
        <v>N</v>
      </c>
      <c r="I1670" s="6">
        <v>9.8000000000000007</v>
      </c>
      <c r="J1670" s="6">
        <v>15.3</v>
      </c>
      <c r="K1670" s="6">
        <v>8.6999999999999993</v>
      </c>
      <c r="L1670" s="6">
        <v>6.8</v>
      </c>
      <c r="M1670" s="10">
        <v>121958.69</v>
      </c>
      <c r="N1670" s="8">
        <v>94.375867150000005</v>
      </c>
      <c r="O1670" s="8">
        <f t="shared" si="134"/>
        <v>11509957.125228034</v>
      </c>
    </row>
    <row r="1671" spans="2:15" x14ac:dyDescent="0.3">
      <c r="B1671" s="30">
        <v>43674</v>
      </c>
      <c r="C1671" s="6" t="str">
        <f t="shared" si="130"/>
        <v>Sunday</v>
      </c>
      <c r="D1671" s="6" t="str">
        <f t="shared" si="131"/>
        <v>July</v>
      </c>
      <c r="E1671" s="6" t="str">
        <f t="shared" si="132"/>
        <v>2019</v>
      </c>
      <c r="F1671" s="6">
        <f t="shared" si="133"/>
        <v>31</v>
      </c>
      <c r="G1671" s="6" t="str">
        <f>VLOOKUP(B:B, _holidays!A:C, 2, FALSE)</f>
        <v>Y</v>
      </c>
      <c r="H1671" s="6" t="str">
        <f>VLOOKUP(B:B, _holidays!A:C, 3, FALSE)</f>
        <v>N</v>
      </c>
      <c r="I1671" s="6">
        <v>6.6</v>
      </c>
      <c r="J1671" s="6">
        <v>15.1</v>
      </c>
      <c r="K1671" s="6">
        <v>10.199999999999999</v>
      </c>
      <c r="L1671" s="6">
        <v>0</v>
      </c>
      <c r="M1671" s="10">
        <v>118413.13499999999</v>
      </c>
      <c r="N1671" s="8">
        <v>85.712073040000007</v>
      </c>
      <c r="O1671" s="8">
        <f t="shared" si="134"/>
        <v>10149435.27601538</v>
      </c>
    </row>
    <row r="1672" spans="2:15" x14ac:dyDescent="0.3">
      <c r="B1672" s="30">
        <v>43675</v>
      </c>
      <c r="C1672" s="6" t="str">
        <f t="shared" si="130"/>
        <v>Monday</v>
      </c>
      <c r="D1672" s="6" t="str">
        <f t="shared" si="131"/>
        <v>July</v>
      </c>
      <c r="E1672" s="6" t="str">
        <f t="shared" si="132"/>
        <v>2019</v>
      </c>
      <c r="F1672" s="6">
        <f t="shared" si="133"/>
        <v>31</v>
      </c>
      <c r="G1672" s="6" t="str">
        <f>VLOOKUP(B:B, _holidays!A:C, 2, FALSE)</f>
        <v>Y</v>
      </c>
      <c r="H1672" s="6" t="str">
        <f>VLOOKUP(B:B, _holidays!A:C, 3, FALSE)</f>
        <v>N</v>
      </c>
      <c r="I1672" s="6">
        <v>8.9</v>
      </c>
      <c r="J1672" s="6">
        <v>14.6</v>
      </c>
      <c r="K1672" s="6">
        <v>9.9</v>
      </c>
      <c r="L1672" s="6">
        <v>0</v>
      </c>
      <c r="M1672" s="10">
        <v>133205.18</v>
      </c>
      <c r="N1672" s="8">
        <v>95.873752800000005</v>
      </c>
      <c r="O1672" s="8">
        <f t="shared" si="134"/>
        <v>12770880.498999504</v>
      </c>
    </row>
    <row r="1673" spans="2:15" x14ac:dyDescent="0.3">
      <c r="B1673" s="30">
        <v>43676</v>
      </c>
      <c r="C1673" s="6" t="str">
        <f t="shared" si="130"/>
        <v>Tuesday</v>
      </c>
      <c r="D1673" s="6" t="str">
        <f t="shared" si="131"/>
        <v>July</v>
      </c>
      <c r="E1673" s="6" t="str">
        <f t="shared" si="132"/>
        <v>2019</v>
      </c>
      <c r="F1673" s="6">
        <f t="shared" si="133"/>
        <v>31</v>
      </c>
      <c r="G1673" s="6" t="str">
        <f>VLOOKUP(B:B, _holidays!A:C, 2, FALSE)</f>
        <v>Y</v>
      </c>
      <c r="H1673" s="6" t="str">
        <f>VLOOKUP(B:B, _holidays!A:C, 3, FALSE)</f>
        <v>N</v>
      </c>
      <c r="I1673" s="6">
        <v>7.9</v>
      </c>
      <c r="J1673" s="6">
        <v>12.5</v>
      </c>
      <c r="K1673" s="6">
        <v>8.6999999999999993</v>
      </c>
      <c r="L1673" s="6">
        <v>0.8</v>
      </c>
      <c r="M1673" s="10">
        <v>138858.04500000001</v>
      </c>
      <c r="N1673" s="8">
        <v>110.4700594</v>
      </c>
      <c r="O1673" s="8">
        <f t="shared" si="134"/>
        <v>15339656.479317874</v>
      </c>
    </row>
    <row r="1674" spans="2:15" x14ac:dyDescent="0.3">
      <c r="B1674" s="30">
        <v>43677</v>
      </c>
      <c r="C1674" s="6" t="str">
        <f t="shared" si="130"/>
        <v>Wednesday</v>
      </c>
      <c r="D1674" s="6" t="str">
        <f t="shared" si="131"/>
        <v>July</v>
      </c>
      <c r="E1674" s="6" t="str">
        <f t="shared" si="132"/>
        <v>2019</v>
      </c>
      <c r="F1674" s="6">
        <f t="shared" si="133"/>
        <v>31</v>
      </c>
      <c r="G1674" s="6" t="str">
        <f>VLOOKUP(B:B, _holidays!A:C, 2, FALSE)</f>
        <v>Y</v>
      </c>
      <c r="H1674" s="6" t="str">
        <f>VLOOKUP(B:B, _holidays!A:C, 3, FALSE)</f>
        <v>N</v>
      </c>
      <c r="I1674" s="6">
        <v>3</v>
      </c>
      <c r="J1674" s="6">
        <v>12.5</v>
      </c>
      <c r="K1674" s="6">
        <v>11.3</v>
      </c>
      <c r="L1674" s="6">
        <v>0</v>
      </c>
      <c r="M1674" s="10">
        <v>140275.82999999999</v>
      </c>
      <c r="N1674" s="8">
        <v>153.26684940000001</v>
      </c>
      <c r="O1674" s="8">
        <f t="shared" si="134"/>
        <v>21499634.511070002</v>
      </c>
    </row>
    <row r="1675" spans="2:15" x14ac:dyDescent="0.3">
      <c r="B1675" s="30">
        <v>43678</v>
      </c>
      <c r="C1675" s="6" t="str">
        <f t="shared" si="130"/>
        <v>Thursday</v>
      </c>
      <c r="D1675" s="6" t="str">
        <f t="shared" si="131"/>
        <v>August</v>
      </c>
      <c r="E1675" s="6" t="str">
        <f t="shared" si="132"/>
        <v>2019</v>
      </c>
      <c r="F1675" s="6">
        <f t="shared" si="133"/>
        <v>31</v>
      </c>
      <c r="G1675" s="6" t="str">
        <f>VLOOKUP(B:B, _holidays!A:C, 2, FALSE)</f>
        <v>Y</v>
      </c>
      <c r="H1675" s="6" t="str">
        <f>VLOOKUP(B:B, _holidays!A:C, 3, FALSE)</f>
        <v>N</v>
      </c>
      <c r="I1675" s="6">
        <v>5.8</v>
      </c>
      <c r="J1675" s="6">
        <v>13.8</v>
      </c>
      <c r="K1675" s="6">
        <v>8.6</v>
      </c>
      <c r="L1675" s="6">
        <v>0</v>
      </c>
      <c r="M1675" s="10">
        <v>137651.13500000001</v>
      </c>
      <c r="N1675" s="8">
        <v>98.967005540000002</v>
      </c>
      <c r="O1675" s="8">
        <f t="shared" si="134"/>
        <v>13622920.640132289</v>
      </c>
    </row>
    <row r="1676" spans="2:15" x14ac:dyDescent="0.3">
      <c r="B1676" s="30">
        <v>43679</v>
      </c>
      <c r="C1676" s="6" t="str">
        <f t="shared" si="130"/>
        <v>Friday</v>
      </c>
      <c r="D1676" s="6" t="str">
        <f t="shared" si="131"/>
        <v>August</v>
      </c>
      <c r="E1676" s="6" t="str">
        <f t="shared" si="132"/>
        <v>2019</v>
      </c>
      <c r="F1676" s="6">
        <f t="shared" si="133"/>
        <v>31</v>
      </c>
      <c r="G1676" s="6" t="str">
        <f>VLOOKUP(B:B, _holidays!A:C, 2, FALSE)</f>
        <v>Y</v>
      </c>
      <c r="H1676" s="6" t="str">
        <f>VLOOKUP(B:B, _holidays!A:C, 3, FALSE)</f>
        <v>N</v>
      </c>
      <c r="I1676" s="6">
        <v>9.6999999999999993</v>
      </c>
      <c r="J1676" s="6">
        <v>12.7</v>
      </c>
      <c r="K1676" s="6">
        <v>7.4</v>
      </c>
      <c r="L1676" s="6">
        <v>0.4</v>
      </c>
      <c r="M1676" s="10">
        <v>135633.89000000001</v>
      </c>
      <c r="N1676" s="8">
        <v>106.56821669999999</v>
      </c>
      <c r="O1676" s="8">
        <f t="shared" si="134"/>
        <v>14454261.781383963</v>
      </c>
    </row>
    <row r="1677" spans="2:15" x14ac:dyDescent="0.3">
      <c r="B1677" s="30">
        <v>43680</v>
      </c>
      <c r="C1677" s="6" t="str">
        <f t="shared" si="130"/>
        <v>Saturday</v>
      </c>
      <c r="D1677" s="6" t="str">
        <f t="shared" si="131"/>
        <v>August</v>
      </c>
      <c r="E1677" s="6" t="str">
        <f t="shared" si="132"/>
        <v>2019</v>
      </c>
      <c r="F1677" s="6">
        <f t="shared" si="133"/>
        <v>31</v>
      </c>
      <c r="G1677" s="6" t="str">
        <f>VLOOKUP(B:B, _holidays!A:C, 2, FALSE)</f>
        <v>Y</v>
      </c>
      <c r="H1677" s="6" t="str">
        <f>VLOOKUP(B:B, _holidays!A:C, 3, FALSE)</f>
        <v>N</v>
      </c>
      <c r="I1677" s="6">
        <v>10</v>
      </c>
      <c r="J1677" s="6">
        <v>13.9</v>
      </c>
      <c r="K1677" s="6">
        <v>6.2</v>
      </c>
      <c r="L1677" s="6">
        <v>0</v>
      </c>
      <c r="M1677" s="10">
        <v>119933.7</v>
      </c>
      <c r="N1677" s="8">
        <v>121.53235650000001</v>
      </c>
      <c r="O1677" s="8">
        <f t="shared" si="134"/>
        <v>14575825.18476405</v>
      </c>
    </row>
    <row r="1678" spans="2:15" x14ac:dyDescent="0.3">
      <c r="B1678" s="30">
        <v>43681</v>
      </c>
      <c r="C1678" s="6" t="str">
        <f t="shared" si="130"/>
        <v>Sunday</v>
      </c>
      <c r="D1678" s="6" t="str">
        <f t="shared" si="131"/>
        <v>August</v>
      </c>
      <c r="E1678" s="6" t="str">
        <f t="shared" si="132"/>
        <v>2019</v>
      </c>
      <c r="F1678" s="6">
        <f t="shared" si="133"/>
        <v>32</v>
      </c>
      <c r="G1678" s="6" t="str">
        <f>VLOOKUP(B:B, _holidays!A:C, 2, FALSE)</f>
        <v>Y</v>
      </c>
      <c r="H1678" s="6" t="str">
        <f>VLOOKUP(B:B, _holidays!A:C, 3, FALSE)</f>
        <v>N</v>
      </c>
      <c r="I1678" s="6">
        <v>9.1999999999999993</v>
      </c>
      <c r="J1678" s="6">
        <v>13.1</v>
      </c>
      <c r="K1678" s="6">
        <v>7.2</v>
      </c>
      <c r="L1678" s="6">
        <v>1</v>
      </c>
      <c r="M1678" s="10">
        <v>120350.215</v>
      </c>
      <c r="N1678" s="8">
        <v>127.8811699</v>
      </c>
      <c r="O1678" s="8">
        <f t="shared" si="134"/>
        <v>15390526.291916529</v>
      </c>
    </row>
    <row r="1679" spans="2:15" x14ac:dyDescent="0.3">
      <c r="B1679" s="30">
        <v>43682</v>
      </c>
      <c r="C1679" s="6" t="str">
        <f t="shared" si="130"/>
        <v>Monday</v>
      </c>
      <c r="D1679" s="6" t="str">
        <f t="shared" si="131"/>
        <v>August</v>
      </c>
      <c r="E1679" s="6" t="str">
        <f t="shared" si="132"/>
        <v>2019</v>
      </c>
      <c r="F1679" s="6">
        <f t="shared" si="133"/>
        <v>32</v>
      </c>
      <c r="G1679" s="6" t="str">
        <f>VLOOKUP(B:B, _holidays!A:C, 2, FALSE)</f>
        <v>Y</v>
      </c>
      <c r="H1679" s="6" t="str">
        <f>VLOOKUP(B:B, _holidays!A:C, 3, FALSE)</f>
        <v>N</v>
      </c>
      <c r="I1679" s="6">
        <v>10</v>
      </c>
      <c r="J1679" s="6">
        <v>15.8</v>
      </c>
      <c r="K1679" s="6">
        <v>10.7</v>
      </c>
      <c r="L1679" s="6">
        <v>0</v>
      </c>
      <c r="M1679" s="10">
        <v>125652.05499999999</v>
      </c>
      <c r="N1679" s="8">
        <v>108.4969239</v>
      </c>
      <c r="O1679" s="8">
        <f t="shared" si="134"/>
        <v>13632861.449213613</v>
      </c>
    </row>
    <row r="1680" spans="2:15" x14ac:dyDescent="0.3">
      <c r="B1680" s="30">
        <v>43683</v>
      </c>
      <c r="C1680" s="6" t="str">
        <f t="shared" si="130"/>
        <v>Tuesday</v>
      </c>
      <c r="D1680" s="6" t="str">
        <f t="shared" si="131"/>
        <v>August</v>
      </c>
      <c r="E1680" s="6" t="str">
        <f t="shared" si="132"/>
        <v>2019</v>
      </c>
      <c r="F1680" s="6">
        <f t="shared" si="133"/>
        <v>32</v>
      </c>
      <c r="G1680" s="6" t="str">
        <f>VLOOKUP(B:B, _holidays!A:C, 2, FALSE)</f>
        <v>Y</v>
      </c>
      <c r="H1680" s="6" t="str">
        <f>VLOOKUP(B:B, _holidays!A:C, 3, FALSE)</f>
        <v>N</v>
      </c>
      <c r="I1680" s="6">
        <v>9.1</v>
      </c>
      <c r="J1680" s="6">
        <v>13.5</v>
      </c>
      <c r="K1680" s="6">
        <v>4.5</v>
      </c>
      <c r="L1680" s="6">
        <v>0.4</v>
      </c>
      <c r="M1680" s="10">
        <v>132120.39000000001</v>
      </c>
      <c r="N1680" s="8">
        <v>89.427805109999994</v>
      </c>
      <c r="O1680" s="8">
        <f t="shared" si="134"/>
        <v>11815236.487977194</v>
      </c>
    </row>
    <row r="1681" spans="2:15" x14ac:dyDescent="0.3">
      <c r="B1681" s="30">
        <v>43684</v>
      </c>
      <c r="C1681" s="6" t="str">
        <f t="shared" si="130"/>
        <v>Wednesday</v>
      </c>
      <c r="D1681" s="6" t="str">
        <f t="shared" si="131"/>
        <v>August</v>
      </c>
      <c r="E1681" s="6" t="str">
        <f t="shared" si="132"/>
        <v>2019</v>
      </c>
      <c r="F1681" s="6">
        <f t="shared" si="133"/>
        <v>32</v>
      </c>
      <c r="G1681" s="6" t="str">
        <f>VLOOKUP(B:B, _holidays!A:C, 2, FALSE)</f>
        <v>Y</v>
      </c>
      <c r="H1681" s="6" t="str">
        <f>VLOOKUP(B:B, _holidays!A:C, 3, FALSE)</f>
        <v>N</v>
      </c>
      <c r="I1681" s="6">
        <v>9.3000000000000007</v>
      </c>
      <c r="J1681" s="6">
        <v>14.1</v>
      </c>
      <c r="K1681" s="6">
        <v>7.5</v>
      </c>
      <c r="L1681" s="6">
        <v>0</v>
      </c>
      <c r="M1681" s="10">
        <v>136315.38</v>
      </c>
      <c r="N1681" s="8">
        <v>129.26252919999999</v>
      </c>
      <c r="O1681" s="8">
        <f t="shared" si="134"/>
        <v>17620470.787659094</v>
      </c>
    </row>
    <row r="1682" spans="2:15" x14ac:dyDescent="0.3">
      <c r="B1682" s="30">
        <v>43685</v>
      </c>
      <c r="C1682" s="6" t="str">
        <f t="shared" si="130"/>
        <v>Thursday</v>
      </c>
      <c r="D1682" s="6" t="str">
        <f t="shared" si="131"/>
        <v>August</v>
      </c>
      <c r="E1682" s="6" t="str">
        <f t="shared" si="132"/>
        <v>2019</v>
      </c>
      <c r="F1682" s="6">
        <f t="shared" si="133"/>
        <v>32</v>
      </c>
      <c r="G1682" s="6" t="str">
        <f>VLOOKUP(B:B, _holidays!A:C, 2, FALSE)</f>
        <v>Y</v>
      </c>
      <c r="H1682" s="6" t="str">
        <f>VLOOKUP(B:B, _holidays!A:C, 3, FALSE)</f>
        <v>N</v>
      </c>
      <c r="I1682" s="6">
        <v>6.7</v>
      </c>
      <c r="J1682" s="6">
        <v>13.9</v>
      </c>
      <c r="K1682" s="6">
        <v>9.6</v>
      </c>
      <c r="L1682" s="6">
        <v>10.8</v>
      </c>
      <c r="M1682" s="10">
        <v>133004.73000000001</v>
      </c>
      <c r="N1682" s="8">
        <v>95.454195279999993</v>
      </c>
      <c r="O1682" s="8">
        <f t="shared" si="134"/>
        <v>12695859.470583675</v>
      </c>
    </row>
    <row r="1683" spans="2:15" x14ac:dyDescent="0.3">
      <c r="B1683" s="30">
        <v>43686</v>
      </c>
      <c r="C1683" s="6" t="str">
        <f t="shared" si="130"/>
        <v>Friday</v>
      </c>
      <c r="D1683" s="6" t="str">
        <f t="shared" si="131"/>
        <v>August</v>
      </c>
      <c r="E1683" s="6" t="str">
        <f t="shared" si="132"/>
        <v>2019</v>
      </c>
      <c r="F1683" s="6">
        <f t="shared" si="133"/>
        <v>32</v>
      </c>
      <c r="G1683" s="6" t="str">
        <f>VLOOKUP(B:B, _holidays!A:C, 2, FALSE)</f>
        <v>Y</v>
      </c>
      <c r="H1683" s="6" t="str">
        <f>VLOOKUP(B:B, _holidays!A:C, 3, FALSE)</f>
        <v>N</v>
      </c>
      <c r="I1683" s="6">
        <v>7.8</v>
      </c>
      <c r="J1683" s="6">
        <v>10.1</v>
      </c>
      <c r="K1683" s="6">
        <v>7.3</v>
      </c>
      <c r="L1683" s="6">
        <v>2</v>
      </c>
      <c r="M1683" s="10">
        <v>142555.10500000001</v>
      </c>
      <c r="N1683" s="8">
        <v>119.9574815</v>
      </c>
      <c r="O1683" s="8">
        <f t="shared" si="134"/>
        <v>17100551.370768059</v>
      </c>
    </row>
    <row r="1684" spans="2:15" x14ac:dyDescent="0.3">
      <c r="B1684" s="30">
        <v>43687</v>
      </c>
      <c r="C1684" s="6" t="str">
        <f t="shared" si="130"/>
        <v>Saturday</v>
      </c>
      <c r="D1684" s="6" t="str">
        <f t="shared" si="131"/>
        <v>August</v>
      </c>
      <c r="E1684" s="6" t="str">
        <f t="shared" si="132"/>
        <v>2019</v>
      </c>
      <c r="F1684" s="6">
        <f t="shared" si="133"/>
        <v>32</v>
      </c>
      <c r="G1684" s="6" t="str">
        <f>VLOOKUP(B:B, _holidays!A:C, 2, FALSE)</f>
        <v>Y</v>
      </c>
      <c r="H1684" s="6" t="str">
        <f>VLOOKUP(B:B, _holidays!A:C, 3, FALSE)</f>
        <v>N</v>
      </c>
      <c r="I1684" s="6">
        <v>5.2</v>
      </c>
      <c r="J1684" s="6">
        <v>12.5</v>
      </c>
      <c r="K1684" s="6">
        <v>6.6</v>
      </c>
      <c r="L1684" s="6">
        <v>4.2</v>
      </c>
      <c r="M1684" s="10">
        <v>128554.605</v>
      </c>
      <c r="N1684" s="8">
        <v>94.668808780000006</v>
      </c>
      <c r="O1684" s="8">
        <f t="shared" si="134"/>
        <v>12170111.318533432</v>
      </c>
    </row>
    <row r="1685" spans="2:15" x14ac:dyDescent="0.3">
      <c r="B1685" s="30">
        <v>43688</v>
      </c>
      <c r="C1685" s="6" t="str">
        <f t="shared" si="130"/>
        <v>Sunday</v>
      </c>
      <c r="D1685" s="6" t="str">
        <f t="shared" si="131"/>
        <v>August</v>
      </c>
      <c r="E1685" s="6" t="str">
        <f t="shared" si="132"/>
        <v>2019</v>
      </c>
      <c r="F1685" s="6">
        <f t="shared" si="133"/>
        <v>33</v>
      </c>
      <c r="G1685" s="6" t="str">
        <f>VLOOKUP(B:B, _holidays!A:C, 2, FALSE)</f>
        <v>Y</v>
      </c>
      <c r="H1685" s="6" t="str">
        <f>VLOOKUP(B:B, _holidays!A:C, 3, FALSE)</f>
        <v>N</v>
      </c>
      <c r="I1685" s="6">
        <v>4.8</v>
      </c>
      <c r="J1685" s="6">
        <v>12.9</v>
      </c>
      <c r="K1685" s="6">
        <v>11.4</v>
      </c>
      <c r="L1685" s="6">
        <v>6</v>
      </c>
      <c r="M1685" s="10">
        <v>121028.325</v>
      </c>
      <c r="N1685" s="8">
        <v>98.101093950000006</v>
      </c>
      <c r="O1685" s="8">
        <f t="shared" si="134"/>
        <v>11873011.081436135</v>
      </c>
    </row>
    <row r="1686" spans="2:15" x14ac:dyDescent="0.3">
      <c r="B1686" s="30">
        <v>43689</v>
      </c>
      <c r="C1686" s="6" t="str">
        <f t="shared" si="130"/>
        <v>Monday</v>
      </c>
      <c r="D1686" s="6" t="str">
        <f t="shared" si="131"/>
        <v>August</v>
      </c>
      <c r="E1686" s="6" t="str">
        <f t="shared" si="132"/>
        <v>2019</v>
      </c>
      <c r="F1686" s="6">
        <f t="shared" si="133"/>
        <v>33</v>
      </c>
      <c r="G1686" s="6" t="str">
        <f>VLOOKUP(B:B, _holidays!A:C, 2, FALSE)</f>
        <v>Y</v>
      </c>
      <c r="H1686" s="6" t="str">
        <f>VLOOKUP(B:B, _holidays!A:C, 3, FALSE)</f>
        <v>N</v>
      </c>
      <c r="I1686" s="6">
        <v>6.3</v>
      </c>
      <c r="J1686" s="6">
        <v>12</v>
      </c>
      <c r="K1686" s="6">
        <v>9.9</v>
      </c>
      <c r="L1686" s="6">
        <v>8.8000000000000007</v>
      </c>
      <c r="M1686" s="10">
        <v>136683.4</v>
      </c>
      <c r="N1686" s="8">
        <v>163.36163669999999</v>
      </c>
      <c r="O1686" s="8">
        <f t="shared" si="134"/>
        <v>22328823.933720779</v>
      </c>
    </row>
    <row r="1687" spans="2:15" x14ac:dyDescent="0.3">
      <c r="B1687" s="30">
        <v>43690</v>
      </c>
      <c r="C1687" s="6" t="str">
        <f t="shared" si="130"/>
        <v>Tuesday</v>
      </c>
      <c r="D1687" s="6" t="str">
        <f t="shared" si="131"/>
        <v>August</v>
      </c>
      <c r="E1687" s="6" t="str">
        <f t="shared" si="132"/>
        <v>2019</v>
      </c>
      <c r="F1687" s="6">
        <f t="shared" si="133"/>
        <v>33</v>
      </c>
      <c r="G1687" s="6" t="str">
        <f>VLOOKUP(B:B, _holidays!A:C, 2, FALSE)</f>
        <v>Y</v>
      </c>
      <c r="H1687" s="6" t="str">
        <f>VLOOKUP(B:B, _holidays!A:C, 3, FALSE)</f>
        <v>N</v>
      </c>
      <c r="I1687" s="6">
        <v>8.8000000000000007</v>
      </c>
      <c r="J1687" s="6">
        <v>13.1</v>
      </c>
      <c r="K1687" s="6">
        <v>7</v>
      </c>
      <c r="L1687" s="6">
        <v>0</v>
      </c>
      <c r="M1687" s="10">
        <v>141474.26500000001</v>
      </c>
      <c r="N1687" s="8">
        <v>267.34764990000002</v>
      </c>
      <c r="O1687" s="8">
        <f t="shared" si="134"/>
        <v>37822812.269079827</v>
      </c>
    </row>
    <row r="1688" spans="2:15" x14ac:dyDescent="0.3">
      <c r="B1688" s="30">
        <v>43691</v>
      </c>
      <c r="C1688" s="6" t="str">
        <f t="shared" si="130"/>
        <v>Wednesday</v>
      </c>
      <c r="D1688" s="6" t="str">
        <f t="shared" si="131"/>
        <v>August</v>
      </c>
      <c r="E1688" s="6" t="str">
        <f t="shared" si="132"/>
        <v>2019</v>
      </c>
      <c r="F1688" s="6">
        <f t="shared" si="133"/>
        <v>33</v>
      </c>
      <c r="G1688" s="6" t="str">
        <f>VLOOKUP(B:B, _holidays!A:C, 2, FALSE)</f>
        <v>Y</v>
      </c>
      <c r="H1688" s="6" t="str">
        <f>VLOOKUP(B:B, _holidays!A:C, 3, FALSE)</f>
        <v>N</v>
      </c>
      <c r="I1688" s="6">
        <v>9.1</v>
      </c>
      <c r="J1688" s="6">
        <v>13.8</v>
      </c>
      <c r="K1688" s="6">
        <v>6.7</v>
      </c>
      <c r="L1688" s="6">
        <v>0.2</v>
      </c>
      <c r="M1688" s="10">
        <v>134681.435</v>
      </c>
      <c r="N1688" s="8">
        <v>123.8521422</v>
      </c>
      <c r="O1688" s="8">
        <f t="shared" si="134"/>
        <v>16680584.239320057</v>
      </c>
    </row>
    <row r="1689" spans="2:15" x14ac:dyDescent="0.3">
      <c r="B1689" s="30">
        <v>43692</v>
      </c>
      <c r="C1689" s="6" t="str">
        <f t="shared" si="130"/>
        <v>Thursday</v>
      </c>
      <c r="D1689" s="6" t="str">
        <f t="shared" si="131"/>
        <v>August</v>
      </c>
      <c r="E1689" s="6" t="str">
        <f t="shared" si="132"/>
        <v>2019</v>
      </c>
      <c r="F1689" s="6">
        <f t="shared" si="133"/>
        <v>33</v>
      </c>
      <c r="G1689" s="6" t="str">
        <f>VLOOKUP(B:B, _holidays!A:C, 2, FALSE)</f>
        <v>Y</v>
      </c>
      <c r="H1689" s="6" t="str">
        <f>VLOOKUP(B:B, _holidays!A:C, 3, FALSE)</f>
        <v>N</v>
      </c>
      <c r="I1689" s="6">
        <v>7.3</v>
      </c>
      <c r="J1689" s="6">
        <v>16.2</v>
      </c>
      <c r="K1689" s="6">
        <v>10.5</v>
      </c>
      <c r="L1689" s="6">
        <v>0</v>
      </c>
      <c r="M1689" s="10">
        <v>128119.715</v>
      </c>
      <c r="N1689" s="8">
        <v>76.350980870000001</v>
      </c>
      <c r="O1689" s="8">
        <f t="shared" si="134"/>
        <v>9782065.9090348519</v>
      </c>
    </row>
    <row r="1690" spans="2:15" x14ac:dyDescent="0.3">
      <c r="B1690" s="30">
        <v>43693</v>
      </c>
      <c r="C1690" s="6" t="str">
        <f t="shared" si="130"/>
        <v>Friday</v>
      </c>
      <c r="D1690" s="6" t="str">
        <f t="shared" si="131"/>
        <v>August</v>
      </c>
      <c r="E1690" s="6" t="str">
        <f t="shared" si="132"/>
        <v>2019</v>
      </c>
      <c r="F1690" s="6">
        <f t="shared" si="133"/>
        <v>33</v>
      </c>
      <c r="G1690" s="6" t="str">
        <f>VLOOKUP(B:B, _holidays!A:C, 2, FALSE)</f>
        <v>Y</v>
      </c>
      <c r="H1690" s="6" t="str">
        <f>VLOOKUP(B:B, _holidays!A:C, 3, FALSE)</f>
        <v>N</v>
      </c>
      <c r="I1690" s="6">
        <v>10.6</v>
      </c>
      <c r="J1690" s="6">
        <v>16.899999999999999</v>
      </c>
      <c r="K1690" s="6">
        <v>6.3</v>
      </c>
      <c r="L1690" s="6">
        <v>0</v>
      </c>
      <c r="M1690" s="10">
        <v>129781.155</v>
      </c>
      <c r="N1690" s="8">
        <v>100.0115921</v>
      </c>
      <c r="O1690" s="8">
        <f t="shared" si="134"/>
        <v>12979619.936126875</v>
      </c>
    </row>
    <row r="1691" spans="2:15" x14ac:dyDescent="0.3">
      <c r="B1691" s="30">
        <v>43694</v>
      </c>
      <c r="C1691" s="6" t="str">
        <f t="shared" si="130"/>
        <v>Saturday</v>
      </c>
      <c r="D1691" s="6" t="str">
        <f t="shared" si="131"/>
        <v>August</v>
      </c>
      <c r="E1691" s="6" t="str">
        <f t="shared" si="132"/>
        <v>2019</v>
      </c>
      <c r="F1691" s="6">
        <f t="shared" si="133"/>
        <v>33</v>
      </c>
      <c r="G1691" s="6" t="str">
        <f>VLOOKUP(B:B, _holidays!A:C, 2, FALSE)</f>
        <v>Y</v>
      </c>
      <c r="H1691" s="6" t="str">
        <f>VLOOKUP(B:B, _holidays!A:C, 3, FALSE)</f>
        <v>N</v>
      </c>
      <c r="I1691" s="6">
        <v>7</v>
      </c>
      <c r="J1691" s="6">
        <v>16.5</v>
      </c>
      <c r="K1691" s="6">
        <v>13.4</v>
      </c>
      <c r="L1691" s="6">
        <v>3.8</v>
      </c>
      <c r="M1691" s="10">
        <v>115460.6</v>
      </c>
      <c r="N1691" s="8">
        <v>75.491413320000007</v>
      </c>
      <c r="O1691" s="8">
        <f t="shared" si="134"/>
        <v>8716283.876775194</v>
      </c>
    </row>
    <row r="1692" spans="2:15" x14ac:dyDescent="0.3">
      <c r="B1692" s="30">
        <v>43695</v>
      </c>
      <c r="C1692" s="6" t="str">
        <f t="shared" si="130"/>
        <v>Sunday</v>
      </c>
      <c r="D1692" s="6" t="str">
        <f t="shared" si="131"/>
        <v>August</v>
      </c>
      <c r="E1692" s="6" t="str">
        <f t="shared" si="132"/>
        <v>2019</v>
      </c>
      <c r="F1692" s="6">
        <f t="shared" si="133"/>
        <v>34</v>
      </c>
      <c r="G1692" s="6" t="str">
        <f>VLOOKUP(B:B, _holidays!A:C, 2, FALSE)</f>
        <v>Y</v>
      </c>
      <c r="H1692" s="6" t="str">
        <f>VLOOKUP(B:B, _holidays!A:C, 3, FALSE)</f>
        <v>N</v>
      </c>
      <c r="I1692" s="6">
        <v>8.8000000000000007</v>
      </c>
      <c r="J1692" s="6">
        <v>19.399999999999999</v>
      </c>
      <c r="K1692" s="6">
        <v>9.3000000000000007</v>
      </c>
      <c r="L1692" s="6">
        <v>0</v>
      </c>
      <c r="M1692" s="10">
        <v>110816.375</v>
      </c>
      <c r="N1692" s="8">
        <v>52.024492690000002</v>
      </c>
      <c r="O1692" s="8">
        <f t="shared" si="134"/>
        <v>5765165.6911197994</v>
      </c>
    </row>
    <row r="1693" spans="2:15" x14ac:dyDescent="0.3">
      <c r="B1693" s="30">
        <v>43696</v>
      </c>
      <c r="C1693" s="6" t="str">
        <f t="shared" si="130"/>
        <v>Monday</v>
      </c>
      <c r="D1693" s="6" t="str">
        <f t="shared" si="131"/>
        <v>August</v>
      </c>
      <c r="E1693" s="6" t="str">
        <f t="shared" si="132"/>
        <v>2019</v>
      </c>
      <c r="F1693" s="6">
        <f t="shared" si="133"/>
        <v>34</v>
      </c>
      <c r="G1693" s="6" t="str">
        <f>VLOOKUP(B:B, _holidays!A:C, 2, FALSE)</f>
        <v>Y</v>
      </c>
      <c r="H1693" s="6" t="str">
        <f>VLOOKUP(B:B, _holidays!A:C, 3, FALSE)</f>
        <v>N</v>
      </c>
      <c r="I1693" s="6">
        <v>5.8</v>
      </c>
      <c r="J1693" s="6">
        <v>12.3</v>
      </c>
      <c r="K1693" s="6">
        <v>12.8</v>
      </c>
      <c r="L1693" s="6">
        <v>4</v>
      </c>
      <c r="M1693" s="10">
        <v>131067.25</v>
      </c>
      <c r="N1693" s="8">
        <v>81.723625240000004</v>
      </c>
      <c r="O1693" s="8">
        <f t="shared" si="134"/>
        <v>10711290.820237391</v>
      </c>
    </row>
    <row r="1694" spans="2:15" x14ac:dyDescent="0.3">
      <c r="B1694" s="30">
        <v>43697</v>
      </c>
      <c r="C1694" s="6" t="str">
        <f t="shared" si="130"/>
        <v>Tuesday</v>
      </c>
      <c r="D1694" s="6" t="str">
        <f t="shared" si="131"/>
        <v>August</v>
      </c>
      <c r="E1694" s="6" t="str">
        <f t="shared" si="132"/>
        <v>2019</v>
      </c>
      <c r="F1694" s="6">
        <f t="shared" si="133"/>
        <v>34</v>
      </c>
      <c r="G1694" s="6" t="str">
        <f>VLOOKUP(B:B, _holidays!A:C, 2, FALSE)</f>
        <v>Y</v>
      </c>
      <c r="H1694" s="6" t="str">
        <f>VLOOKUP(B:B, _holidays!A:C, 3, FALSE)</f>
        <v>N</v>
      </c>
      <c r="I1694" s="6">
        <v>7.6</v>
      </c>
      <c r="J1694" s="6">
        <v>17</v>
      </c>
      <c r="K1694" s="6">
        <v>7.2</v>
      </c>
      <c r="L1694" s="6">
        <v>0.4</v>
      </c>
      <c r="M1694" s="10">
        <v>131438.54999999999</v>
      </c>
      <c r="N1694" s="8">
        <v>61.926547419999999</v>
      </c>
      <c r="O1694" s="8">
        <f t="shared" si="134"/>
        <v>8139535.5993910404</v>
      </c>
    </row>
    <row r="1695" spans="2:15" x14ac:dyDescent="0.3">
      <c r="B1695" s="30">
        <v>43698</v>
      </c>
      <c r="C1695" s="6" t="str">
        <f t="shared" si="130"/>
        <v>Wednesday</v>
      </c>
      <c r="D1695" s="6" t="str">
        <f t="shared" si="131"/>
        <v>August</v>
      </c>
      <c r="E1695" s="6" t="str">
        <f t="shared" si="132"/>
        <v>2019</v>
      </c>
      <c r="F1695" s="6">
        <f t="shared" si="133"/>
        <v>34</v>
      </c>
      <c r="G1695" s="6" t="str">
        <f>VLOOKUP(B:B, _holidays!A:C, 2, FALSE)</f>
        <v>Y</v>
      </c>
      <c r="H1695" s="6" t="str">
        <f>VLOOKUP(B:B, _holidays!A:C, 3, FALSE)</f>
        <v>N</v>
      </c>
      <c r="I1695" s="6">
        <v>11.5</v>
      </c>
      <c r="J1695" s="6">
        <v>16.600000000000001</v>
      </c>
      <c r="K1695" s="6">
        <v>11.5</v>
      </c>
      <c r="L1695" s="6">
        <v>0.2</v>
      </c>
      <c r="M1695" s="10">
        <v>120747.08</v>
      </c>
      <c r="N1695" s="8">
        <v>54.386880320000003</v>
      </c>
      <c r="O1695" s="8">
        <f t="shared" si="134"/>
        <v>6567056.9889494665</v>
      </c>
    </row>
    <row r="1696" spans="2:15" x14ac:dyDescent="0.3">
      <c r="B1696" s="30">
        <v>43699</v>
      </c>
      <c r="C1696" s="6" t="str">
        <f t="shared" si="130"/>
        <v>Thursday</v>
      </c>
      <c r="D1696" s="6" t="str">
        <f t="shared" si="131"/>
        <v>August</v>
      </c>
      <c r="E1696" s="6" t="str">
        <f t="shared" si="132"/>
        <v>2019</v>
      </c>
      <c r="F1696" s="6">
        <f t="shared" si="133"/>
        <v>34</v>
      </c>
      <c r="G1696" s="6" t="str">
        <f>VLOOKUP(B:B, _holidays!A:C, 2, FALSE)</f>
        <v>Y</v>
      </c>
      <c r="H1696" s="6" t="str">
        <f>VLOOKUP(B:B, _holidays!A:C, 3, FALSE)</f>
        <v>N</v>
      </c>
      <c r="I1696" s="6">
        <v>9.6</v>
      </c>
      <c r="J1696" s="6">
        <v>13</v>
      </c>
      <c r="K1696" s="6">
        <v>11.3</v>
      </c>
      <c r="L1696" s="6">
        <v>1.6</v>
      </c>
      <c r="M1696" s="10">
        <v>127697.99</v>
      </c>
      <c r="N1696" s="8">
        <v>89.139147589999993</v>
      </c>
      <c r="O1696" s="8">
        <f t="shared" si="134"/>
        <v>11382889.977556344</v>
      </c>
    </row>
    <row r="1697" spans="2:15" x14ac:dyDescent="0.3">
      <c r="B1697" s="30">
        <v>43700</v>
      </c>
      <c r="C1697" s="6" t="str">
        <f t="shared" si="130"/>
        <v>Friday</v>
      </c>
      <c r="D1697" s="6" t="str">
        <f t="shared" si="131"/>
        <v>August</v>
      </c>
      <c r="E1697" s="6" t="str">
        <f t="shared" si="132"/>
        <v>2019</v>
      </c>
      <c r="F1697" s="6">
        <f t="shared" si="133"/>
        <v>34</v>
      </c>
      <c r="G1697" s="6" t="str">
        <f>VLOOKUP(B:B, _holidays!A:C, 2, FALSE)</f>
        <v>Y</v>
      </c>
      <c r="H1697" s="6" t="str">
        <f>VLOOKUP(B:B, _holidays!A:C, 3, FALSE)</f>
        <v>N</v>
      </c>
      <c r="I1697" s="6">
        <v>3.8</v>
      </c>
      <c r="J1697" s="6">
        <v>15.1</v>
      </c>
      <c r="K1697" s="6">
        <v>14.5</v>
      </c>
      <c r="L1697" s="6">
        <v>0</v>
      </c>
      <c r="M1697" s="10">
        <v>126763.36500000001</v>
      </c>
      <c r="N1697" s="8">
        <v>91.098931109999995</v>
      </c>
      <c r="O1697" s="8">
        <f t="shared" si="134"/>
        <v>11548007.055406785</v>
      </c>
    </row>
    <row r="1698" spans="2:15" x14ac:dyDescent="0.3">
      <c r="B1698" s="30">
        <v>43701</v>
      </c>
      <c r="C1698" s="6" t="str">
        <f t="shared" si="130"/>
        <v>Saturday</v>
      </c>
      <c r="D1698" s="6" t="str">
        <f t="shared" si="131"/>
        <v>August</v>
      </c>
      <c r="E1698" s="6" t="str">
        <f t="shared" si="132"/>
        <v>2019</v>
      </c>
      <c r="F1698" s="6">
        <f t="shared" si="133"/>
        <v>34</v>
      </c>
      <c r="G1698" s="6" t="str">
        <f>VLOOKUP(B:B, _holidays!A:C, 2, FALSE)</f>
        <v>Y</v>
      </c>
      <c r="H1698" s="6" t="str">
        <f>VLOOKUP(B:B, _holidays!A:C, 3, FALSE)</f>
        <v>N</v>
      </c>
      <c r="I1698" s="6">
        <v>7.9</v>
      </c>
      <c r="J1698" s="6">
        <v>18</v>
      </c>
      <c r="K1698" s="6">
        <v>13</v>
      </c>
      <c r="L1698" s="6">
        <v>0</v>
      </c>
      <c r="M1698" s="10">
        <v>107303.47500000001</v>
      </c>
      <c r="N1698" s="8">
        <v>55.149898819999997</v>
      </c>
      <c r="O1698" s="8">
        <f t="shared" si="134"/>
        <v>5917775.7892843997</v>
      </c>
    </row>
    <row r="1699" spans="2:15" x14ac:dyDescent="0.3">
      <c r="B1699" s="30">
        <v>43702</v>
      </c>
      <c r="C1699" s="6" t="str">
        <f t="shared" si="130"/>
        <v>Sunday</v>
      </c>
      <c r="D1699" s="6" t="str">
        <f t="shared" si="131"/>
        <v>August</v>
      </c>
      <c r="E1699" s="6" t="str">
        <f t="shared" si="132"/>
        <v>2019</v>
      </c>
      <c r="F1699" s="6">
        <f t="shared" si="133"/>
        <v>35</v>
      </c>
      <c r="G1699" s="6" t="str">
        <f>VLOOKUP(B:B, _holidays!A:C, 2, FALSE)</f>
        <v>Y</v>
      </c>
      <c r="H1699" s="6" t="str">
        <f>VLOOKUP(B:B, _holidays!A:C, 3, FALSE)</f>
        <v>N</v>
      </c>
      <c r="I1699" s="6">
        <v>6.5</v>
      </c>
      <c r="J1699" s="6">
        <v>12.9</v>
      </c>
      <c r="K1699" s="6">
        <v>13.9</v>
      </c>
      <c r="L1699" s="6">
        <v>1.2</v>
      </c>
      <c r="M1699" s="10">
        <v>113980.3</v>
      </c>
      <c r="N1699" s="8">
        <v>119.3055933</v>
      </c>
      <c r="O1699" s="8">
        <f t="shared" si="134"/>
        <v>13598487.316011989</v>
      </c>
    </row>
    <row r="1700" spans="2:15" x14ac:dyDescent="0.3">
      <c r="B1700" s="30">
        <v>43703</v>
      </c>
      <c r="C1700" s="6" t="str">
        <f t="shared" si="130"/>
        <v>Monday</v>
      </c>
      <c r="D1700" s="6" t="str">
        <f t="shared" si="131"/>
        <v>August</v>
      </c>
      <c r="E1700" s="6" t="str">
        <f t="shared" si="132"/>
        <v>2019</v>
      </c>
      <c r="F1700" s="6">
        <f t="shared" si="133"/>
        <v>35</v>
      </c>
      <c r="G1700" s="6" t="str">
        <f>VLOOKUP(B:B, _holidays!A:C, 2, FALSE)</f>
        <v>Y</v>
      </c>
      <c r="H1700" s="6" t="str">
        <f>VLOOKUP(B:B, _holidays!A:C, 3, FALSE)</f>
        <v>N</v>
      </c>
      <c r="I1700" s="6">
        <v>5.3</v>
      </c>
      <c r="J1700" s="6">
        <v>14.4</v>
      </c>
      <c r="K1700" s="6">
        <v>14.7</v>
      </c>
      <c r="L1700" s="6">
        <v>0</v>
      </c>
      <c r="M1700" s="10">
        <v>132704.36499999999</v>
      </c>
      <c r="N1700" s="8">
        <v>142.18481030000001</v>
      </c>
      <c r="O1700" s="8">
        <f t="shared" si="134"/>
        <v>18868544.963506959</v>
      </c>
    </row>
    <row r="1701" spans="2:15" x14ac:dyDescent="0.3">
      <c r="B1701" s="30">
        <v>43704</v>
      </c>
      <c r="C1701" s="6" t="str">
        <f t="shared" si="130"/>
        <v>Tuesday</v>
      </c>
      <c r="D1701" s="6" t="str">
        <f t="shared" si="131"/>
        <v>August</v>
      </c>
      <c r="E1701" s="6" t="str">
        <f t="shared" si="132"/>
        <v>2019</v>
      </c>
      <c r="F1701" s="6">
        <f t="shared" si="133"/>
        <v>35</v>
      </c>
      <c r="G1701" s="6" t="str">
        <f>VLOOKUP(B:B, _holidays!A:C, 2, FALSE)</f>
        <v>Y</v>
      </c>
      <c r="H1701" s="6" t="str">
        <f>VLOOKUP(B:B, _holidays!A:C, 3, FALSE)</f>
        <v>N</v>
      </c>
      <c r="I1701" s="6">
        <v>4.2</v>
      </c>
      <c r="J1701" s="6">
        <v>15.3</v>
      </c>
      <c r="K1701" s="6">
        <v>12.9</v>
      </c>
      <c r="L1701" s="6">
        <v>0</v>
      </c>
      <c r="M1701" s="10">
        <v>130964.88499999999</v>
      </c>
      <c r="N1701" s="8">
        <v>131.1074194</v>
      </c>
      <c r="O1701" s="8">
        <f t="shared" si="134"/>
        <v>17170468.104367767</v>
      </c>
    </row>
    <row r="1702" spans="2:15" x14ac:dyDescent="0.3">
      <c r="B1702" s="30">
        <v>43705</v>
      </c>
      <c r="C1702" s="6" t="str">
        <f t="shared" si="130"/>
        <v>Wednesday</v>
      </c>
      <c r="D1702" s="6" t="str">
        <f t="shared" si="131"/>
        <v>August</v>
      </c>
      <c r="E1702" s="6" t="str">
        <f t="shared" si="132"/>
        <v>2019</v>
      </c>
      <c r="F1702" s="6">
        <f t="shared" si="133"/>
        <v>35</v>
      </c>
      <c r="G1702" s="6" t="str">
        <f>VLOOKUP(B:B, _holidays!A:C, 2, FALSE)</f>
        <v>Y</v>
      </c>
      <c r="H1702" s="6" t="str">
        <f>VLOOKUP(B:B, _holidays!A:C, 3, FALSE)</f>
        <v>N</v>
      </c>
      <c r="I1702" s="6">
        <v>8.3000000000000007</v>
      </c>
      <c r="J1702" s="6">
        <v>13.4</v>
      </c>
      <c r="K1702" s="6">
        <v>5</v>
      </c>
      <c r="L1702" s="6">
        <v>0</v>
      </c>
      <c r="M1702" s="10">
        <v>137660.94</v>
      </c>
      <c r="N1702" s="8">
        <v>140.94202110000001</v>
      </c>
      <c r="O1702" s="8">
        <f t="shared" si="134"/>
        <v>19402211.110125836</v>
      </c>
    </row>
    <row r="1703" spans="2:15" x14ac:dyDescent="0.3">
      <c r="B1703" s="30">
        <v>43706</v>
      </c>
      <c r="C1703" s="6" t="str">
        <f t="shared" si="130"/>
        <v>Thursday</v>
      </c>
      <c r="D1703" s="6" t="str">
        <f t="shared" si="131"/>
        <v>August</v>
      </c>
      <c r="E1703" s="6" t="str">
        <f t="shared" si="132"/>
        <v>2019</v>
      </c>
      <c r="F1703" s="6">
        <f t="shared" si="133"/>
        <v>35</v>
      </c>
      <c r="G1703" s="6" t="str">
        <f>VLOOKUP(B:B, _holidays!A:C, 2, FALSE)</f>
        <v>Y</v>
      </c>
      <c r="H1703" s="6" t="str">
        <f>VLOOKUP(B:B, _holidays!A:C, 3, FALSE)</f>
        <v>N</v>
      </c>
      <c r="I1703" s="6">
        <v>6.1</v>
      </c>
      <c r="J1703" s="6">
        <v>13</v>
      </c>
      <c r="K1703" s="6">
        <v>13.2</v>
      </c>
      <c r="L1703" s="6">
        <v>6.2</v>
      </c>
      <c r="M1703" s="10">
        <v>134233.345</v>
      </c>
      <c r="N1703" s="8">
        <v>135.2468604</v>
      </c>
      <c r="O1703" s="8">
        <f t="shared" si="134"/>
        <v>18154638.472240038</v>
      </c>
    </row>
    <row r="1704" spans="2:15" x14ac:dyDescent="0.3">
      <c r="B1704" s="30">
        <v>43707</v>
      </c>
      <c r="C1704" s="6" t="str">
        <f t="shared" si="130"/>
        <v>Friday</v>
      </c>
      <c r="D1704" s="6" t="str">
        <f t="shared" si="131"/>
        <v>August</v>
      </c>
      <c r="E1704" s="6" t="str">
        <f t="shared" si="132"/>
        <v>2019</v>
      </c>
      <c r="F1704" s="6">
        <f t="shared" si="133"/>
        <v>35</v>
      </c>
      <c r="G1704" s="6" t="str">
        <f>VLOOKUP(B:B, _holidays!A:C, 2, FALSE)</f>
        <v>Y</v>
      </c>
      <c r="H1704" s="6" t="str">
        <f>VLOOKUP(B:B, _holidays!A:C, 3, FALSE)</f>
        <v>N</v>
      </c>
      <c r="I1704" s="6">
        <v>2.2999999999999998</v>
      </c>
      <c r="J1704" s="6">
        <v>15.3</v>
      </c>
      <c r="K1704" s="6">
        <v>15.6</v>
      </c>
      <c r="L1704" s="6">
        <v>0.2</v>
      </c>
      <c r="M1704" s="10">
        <v>131871.07999999999</v>
      </c>
      <c r="N1704" s="8">
        <v>185.2052836</v>
      </c>
      <c r="O1704" s="8">
        <f t="shared" si="134"/>
        <v>24423220.770038284</v>
      </c>
    </row>
    <row r="1705" spans="2:15" x14ac:dyDescent="0.3">
      <c r="B1705" s="30">
        <v>43708</v>
      </c>
      <c r="C1705" s="6" t="str">
        <f t="shared" si="130"/>
        <v>Saturday</v>
      </c>
      <c r="D1705" s="6" t="str">
        <f t="shared" si="131"/>
        <v>August</v>
      </c>
      <c r="E1705" s="6" t="str">
        <f t="shared" si="132"/>
        <v>2019</v>
      </c>
      <c r="F1705" s="6">
        <f t="shared" si="133"/>
        <v>35</v>
      </c>
      <c r="G1705" s="6" t="str">
        <f>VLOOKUP(B:B, _holidays!A:C, 2, FALSE)</f>
        <v>Y</v>
      </c>
      <c r="H1705" s="6" t="str">
        <f>VLOOKUP(B:B, _holidays!A:C, 3, FALSE)</f>
        <v>N</v>
      </c>
      <c r="I1705" s="6">
        <v>5</v>
      </c>
      <c r="J1705" s="6">
        <v>18.2</v>
      </c>
      <c r="K1705" s="6">
        <v>15.8</v>
      </c>
      <c r="L1705" s="6">
        <v>0</v>
      </c>
      <c r="M1705" s="10">
        <v>107616.03</v>
      </c>
      <c r="N1705" s="8">
        <v>79.347198370000001</v>
      </c>
      <c r="O1705" s="8">
        <f t="shared" si="134"/>
        <v>8539030.4802018702</v>
      </c>
    </row>
    <row r="1706" spans="2:15" x14ac:dyDescent="0.3">
      <c r="B1706" s="30">
        <v>43709</v>
      </c>
      <c r="C1706" s="6" t="str">
        <f t="shared" si="130"/>
        <v>Sunday</v>
      </c>
      <c r="D1706" s="6" t="str">
        <f t="shared" si="131"/>
        <v>September</v>
      </c>
      <c r="E1706" s="6" t="str">
        <f t="shared" si="132"/>
        <v>2019</v>
      </c>
      <c r="F1706" s="6">
        <f t="shared" si="133"/>
        <v>36</v>
      </c>
      <c r="G1706" s="6" t="str">
        <f>VLOOKUP(B:B, _holidays!A:C, 2, FALSE)</f>
        <v>Y</v>
      </c>
      <c r="H1706" s="6" t="str">
        <f>VLOOKUP(B:B, _holidays!A:C, 3, FALSE)</f>
        <v>N</v>
      </c>
      <c r="I1706" s="6">
        <v>11.1</v>
      </c>
      <c r="J1706" s="6">
        <v>19.600000000000001</v>
      </c>
      <c r="K1706" s="6">
        <v>9.4</v>
      </c>
      <c r="L1706" s="6">
        <v>0</v>
      </c>
      <c r="M1706" s="10">
        <v>106779.47500000001</v>
      </c>
      <c r="N1706" s="8">
        <v>75.512741539999993</v>
      </c>
      <c r="O1706" s="8">
        <f t="shared" si="134"/>
        <v>8063210.8974518916</v>
      </c>
    </row>
    <row r="1707" spans="2:15" x14ac:dyDescent="0.3">
      <c r="B1707" s="30">
        <v>43710</v>
      </c>
      <c r="C1707" s="6" t="str">
        <f t="shared" si="130"/>
        <v>Monday</v>
      </c>
      <c r="D1707" s="6" t="str">
        <f t="shared" si="131"/>
        <v>September</v>
      </c>
      <c r="E1707" s="6" t="str">
        <f t="shared" si="132"/>
        <v>2019</v>
      </c>
      <c r="F1707" s="6">
        <f t="shared" si="133"/>
        <v>36</v>
      </c>
      <c r="G1707" s="6" t="str">
        <f>VLOOKUP(B:B, _holidays!A:C, 2, FALSE)</f>
        <v>Y</v>
      </c>
      <c r="H1707" s="6" t="str">
        <f>VLOOKUP(B:B, _holidays!A:C, 3, FALSE)</f>
        <v>N</v>
      </c>
      <c r="I1707" s="6">
        <v>10.199999999999999</v>
      </c>
      <c r="J1707" s="6">
        <v>17.600000000000001</v>
      </c>
      <c r="K1707" s="6">
        <v>13.8</v>
      </c>
      <c r="L1707" s="6">
        <v>2.4</v>
      </c>
      <c r="M1707" s="10">
        <v>121697.38</v>
      </c>
      <c r="N1707" s="8">
        <v>92.691088919999999</v>
      </c>
      <c r="O1707" s="8">
        <f t="shared" si="134"/>
        <v>11280262.670911029</v>
      </c>
    </row>
    <row r="1708" spans="2:15" x14ac:dyDescent="0.3">
      <c r="B1708" s="30">
        <v>43711</v>
      </c>
      <c r="C1708" s="6" t="str">
        <f t="shared" si="130"/>
        <v>Tuesday</v>
      </c>
      <c r="D1708" s="6" t="str">
        <f t="shared" si="131"/>
        <v>September</v>
      </c>
      <c r="E1708" s="6" t="str">
        <f t="shared" si="132"/>
        <v>2019</v>
      </c>
      <c r="F1708" s="6">
        <f t="shared" si="133"/>
        <v>36</v>
      </c>
      <c r="G1708" s="6" t="str">
        <f>VLOOKUP(B:B, _holidays!A:C, 2, FALSE)</f>
        <v>Y</v>
      </c>
      <c r="H1708" s="6" t="str">
        <f>VLOOKUP(B:B, _holidays!A:C, 3, FALSE)</f>
        <v>N</v>
      </c>
      <c r="I1708" s="6">
        <v>9.1999999999999993</v>
      </c>
      <c r="J1708" s="6">
        <v>19.600000000000001</v>
      </c>
      <c r="K1708" s="6">
        <v>16.399999999999999</v>
      </c>
      <c r="L1708" s="6">
        <v>0.6</v>
      </c>
      <c r="M1708" s="10">
        <v>118871.215</v>
      </c>
      <c r="N1708" s="8">
        <v>114.88625949999999</v>
      </c>
      <c r="O1708" s="8">
        <f t="shared" si="134"/>
        <v>13656669.253570292</v>
      </c>
    </row>
    <row r="1709" spans="2:15" x14ac:dyDescent="0.3">
      <c r="B1709" s="30">
        <v>43712</v>
      </c>
      <c r="C1709" s="6" t="str">
        <f t="shared" si="130"/>
        <v>Wednesday</v>
      </c>
      <c r="D1709" s="6" t="str">
        <f t="shared" si="131"/>
        <v>September</v>
      </c>
      <c r="E1709" s="6" t="str">
        <f t="shared" si="132"/>
        <v>2019</v>
      </c>
      <c r="F1709" s="6">
        <f t="shared" si="133"/>
        <v>36</v>
      </c>
      <c r="G1709" s="6" t="str">
        <f>VLOOKUP(B:B, _holidays!A:C, 2, FALSE)</f>
        <v>Y</v>
      </c>
      <c r="H1709" s="6" t="str">
        <f>VLOOKUP(B:B, _holidays!A:C, 3, FALSE)</f>
        <v>N</v>
      </c>
      <c r="I1709" s="6">
        <v>8.1999999999999993</v>
      </c>
      <c r="J1709" s="6">
        <v>18.7</v>
      </c>
      <c r="K1709" s="6">
        <v>15.1</v>
      </c>
      <c r="L1709" s="6">
        <v>0</v>
      </c>
      <c r="M1709" s="10">
        <v>122652.81</v>
      </c>
      <c r="N1709" s="8">
        <v>144.39343450000001</v>
      </c>
      <c r="O1709" s="8">
        <f t="shared" si="134"/>
        <v>17710260.486975946</v>
      </c>
    </row>
    <row r="1710" spans="2:15" x14ac:dyDescent="0.3">
      <c r="B1710" s="30">
        <v>43713</v>
      </c>
      <c r="C1710" s="6" t="str">
        <f t="shared" si="130"/>
        <v>Thursday</v>
      </c>
      <c r="D1710" s="6" t="str">
        <f t="shared" si="131"/>
        <v>September</v>
      </c>
      <c r="E1710" s="6" t="str">
        <f t="shared" si="132"/>
        <v>2019</v>
      </c>
      <c r="F1710" s="6">
        <f t="shared" si="133"/>
        <v>36</v>
      </c>
      <c r="G1710" s="6" t="str">
        <f>VLOOKUP(B:B, _holidays!A:C, 2, FALSE)</f>
        <v>Y</v>
      </c>
      <c r="H1710" s="6" t="str">
        <f>VLOOKUP(B:B, _holidays!A:C, 3, FALSE)</f>
        <v>N</v>
      </c>
      <c r="I1710" s="6">
        <v>8.6999999999999993</v>
      </c>
      <c r="J1710" s="6">
        <v>21.2</v>
      </c>
      <c r="K1710" s="6">
        <v>14.8</v>
      </c>
      <c r="L1710" s="6">
        <v>3.4</v>
      </c>
      <c r="M1710" s="10">
        <v>120223.175</v>
      </c>
      <c r="N1710" s="8">
        <v>99.345443470000006</v>
      </c>
      <c r="O1710" s="8">
        <f t="shared" si="134"/>
        <v>11943624.635746418</v>
      </c>
    </row>
    <row r="1711" spans="2:15" x14ac:dyDescent="0.3">
      <c r="B1711" s="30">
        <v>43714</v>
      </c>
      <c r="C1711" s="6" t="str">
        <f t="shared" si="130"/>
        <v>Friday</v>
      </c>
      <c r="D1711" s="6" t="str">
        <f t="shared" si="131"/>
        <v>September</v>
      </c>
      <c r="E1711" s="6" t="str">
        <f t="shared" si="132"/>
        <v>2019</v>
      </c>
      <c r="F1711" s="6">
        <f t="shared" si="133"/>
        <v>36</v>
      </c>
      <c r="G1711" s="6" t="str">
        <f>VLOOKUP(B:B, _holidays!A:C, 2, FALSE)</f>
        <v>Y</v>
      </c>
      <c r="H1711" s="6" t="str">
        <f>VLOOKUP(B:B, _holidays!A:C, 3, FALSE)</f>
        <v>N</v>
      </c>
      <c r="I1711" s="6">
        <v>11.3</v>
      </c>
      <c r="J1711" s="6">
        <v>16</v>
      </c>
      <c r="K1711" s="6">
        <v>10.4</v>
      </c>
      <c r="L1711" s="6">
        <v>2</v>
      </c>
      <c r="M1711" s="10">
        <v>122222.69</v>
      </c>
      <c r="N1711" s="8">
        <v>67.972754190000003</v>
      </c>
      <c r="O1711" s="8">
        <f t="shared" si="134"/>
        <v>8307812.8638105718</v>
      </c>
    </row>
    <row r="1712" spans="2:15" x14ac:dyDescent="0.3">
      <c r="B1712" s="30">
        <v>43715</v>
      </c>
      <c r="C1712" s="6" t="str">
        <f t="shared" si="130"/>
        <v>Saturday</v>
      </c>
      <c r="D1712" s="6" t="str">
        <f t="shared" si="131"/>
        <v>September</v>
      </c>
      <c r="E1712" s="6" t="str">
        <f t="shared" si="132"/>
        <v>2019</v>
      </c>
      <c r="F1712" s="6">
        <f t="shared" si="133"/>
        <v>36</v>
      </c>
      <c r="G1712" s="6" t="str">
        <f>VLOOKUP(B:B, _holidays!A:C, 2, FALSE)</f>
        <v>Y</v>
      </c>
      <c r="H1712" s="6" t="str">
        <f>VLOOKUP(B:B, _holidays!A:C, 3, FALSE)</f>
        <v>N</v>
      </c>
      <c r="I1712" s="6">
        <v>8.8000000000000007</v>
      </c>
      <c r="J1712" s="6">
        <v>12.9</v>
      </c>
      <c r="K1712" s="6">
        <v>11.3</v>
      </c>
      <c r="L1712" s="6">
        <v>1</v>
      </c>
      <c r="M1712" s="10">
        <v>115200.19</v>
      </c>
      <c r="N1712" s="8">
        <v>73.467962999999997</v>
      </c>
      <c r="O1712" s="8">
        <f t="shared" si="134"/>
        <v>8463523.2965129707</v>
      </c>
    </row>
    <row r="1713" spans="2:15" x14ac:dyDescent="0.3">
      <c r="B1713" s="30">
        <v>43716</v>
      </c>
      <c r="C1713" s="6" t="str">
        <f t="shared" si="130"/>
        <v>Sunday</v>
      </c>
      <c r="D1713" s="6" t="str">
        <f t="shared" si="131"/>
        <v>September</v>
      </c>
      <c r="E1713" s="6" t="str">
        <f t="shared" si="132"/>
        <v>2019</v>
      </c>
      <c r="F1713" s="6">
        <f t="shared" si="133"/>
        <v>37</v>
      </c>
      <c r="G1713" s="6" t="str">
        <f>VLOOKUP(B:B, _holidays!A:C, 2, FALSE)</f>
        <v>Y</v>
      </c>
      <c r="H1713" s="6" t="str">
        <f>VLOOKUP(B:B, _holidays!A:C, 3, FALSE)</f>
        <v>N</v>
      </c>
      <c r="I1713" s="6">
        <v>8.1999999999999993</v>
      </c>
      <c r="J1713" s="6">
        <v>15.1</v>
      </c>
      <c r="K1713" s="6">
        <v>9.5</v>
      </c>
      <c r="L1713" s="6">
        <v>0.6</v>
      </c>
      <c r="M1713" s="10">
        <v>116999.07</v>
      </c>
      <c r="N1713" s="8">
        <v>65.376438919999998</v>
      </c>
      <c r="O1713" s="8">
        <f t="shared" si="134"/>
        <v>7648982.5535518043</v>
      </c>
    </row>
    <row r="1714" spans="2:15" x14ac:dyDescent="0.3">
      <c r="B1714" s="30">
        <v>43717</v>
      </c>
      <c r="C1714" s="6" t="str">
        <f t="shared" si="130"/>
        <v>Monday</v>
      </c>
      <c r="D1714" s="6" t="str">
        <f t="shared" si="131"/>
        <v>September</v>
      </c>
      <c r="E1714" s="6" t="str">
        <f t="shared" si="132"/>
        <v>2019</v>
      </c>
      <c r="F1714" s="6">
        <f t="shared" si="133"/>
        <v>37</v>
      </c>
      <c r="G1714" s="6" t="str">
        <f>VLOOKUP(B:B, _holidays!A:C, 2, FALSE)</f>
        <v>Y</v>
      </c>
      <c r="H1714" s="6" t="str">
        <f>VLOOKUP(B:B, _holidays!A:C, 3, FALSE)</f>
        <v>N</v>
      </c>
      <c r="I1714" s="6">
        <v>6.8</v>
      </c>
      <c r="J1714" s="6">
        <v>12.8</v>
      </c>
      <c r="K1714" s="6">
        <v>14.4</v>
      </c>
      <c r="L1714" s="6">
        <v>5.6</v>
      </c>
      <c r="M1714" s="10">
        <v>130448.11500000001</v>
      </c>
      <c r="N1714" s="8">
        <v>92.613968850000006</v>
      </c>
      <c r="O1714" s="8">
        <f t="shared" si="134"/>
        <v>12081317.659151219</v>
      </c>
    </row>
    <row r="1715" spans="2:15" x14ac:dyDescent="0.3">
      <c r="B1715" s="30">
        <v>43718</v>
      </c>
      <c r="C1715" s="6" t="str">
        <f t="shared" si="130"/>
        <v>Tuesday</v>
      </c>
      <c r="D1715" s="6" t="str">
        <f t="shared" si="131"/>
        <v>September</v>
      </c>
      <c r="E1715" s="6" t="str">
        <f t="shared" si="132"/>
        <v>2019</v>
      </c>
      <c r="F1715" s="6">
        <f t="shared" si="133"/>
        <v>37</v>
      </c>
      <c r="G1715" s="6" t="str">
        <f>VLOOKUP(B:B, _holidays!A:C, 2, FALSE)</f>
        <v>Y</v>
      </c>
      <c r="H1715" s="6" t="str">
        <f>VLOOKUP(B:B, _holidays!A:C, 3, FALSE)</f>
        <v>N</v>
      </c>
      <c r="I1715" s="6">
        <v>7.7</v>
      </c>
      <c r="J1715" s="6">
        <v>14.8</v>
      </c>
      <c r="K1715" s="6">
        <v>16.100000000000001</v>
      </c>
      <c r="L1715" s="6">
        <v>2.6</v>
      </c>
      <c r="M1715" s="10">
        <v>131665.01500000001</v>
      </c>
      <c r="N1715" s="8">
        <v>150.02796119999999</v>
      </c>
      <c r="O1715" s="8">
        <f t="shared" si="134"/>
        <v>19753433.761817418</v>
      </c>
    </row>
    <row r="1716" spans="2:15" x14ac:dyDescent="0.3">
      <c r="B1716" s="30">
        <v>43719</v>
      </c>
      <c r="C1716" s="6" t="str">
        <f t="shared" si="130"/>
        <v>Wednesday</v>
      </c>
      <c r="D1716" s="6" t="str">
        <f t="shared" si="131"/>
        <v>September</v>
      </c>
      <c r="E1716" s="6" t="str">
        <f t="shared" si="132"/>
        <v>2019</v>
      </c>
      <c r="F1716" s="6">
        <f t="shared" si="133"/>
        <v>37</v>
      </c>
      <c r="G1716" s="6" t="str">
        <f>VLOOKUP(B:B, _holidays!A:C, 2, FALSE)</f>
        <v>Y</v>
      </c>
      <c r="H1716" s="6" t="str">
        <f>VLOOKUP(B:B, _holidays!A:C, 3, FALSE)</f>
        <v>N</v>
      </c>
      <c r="I1716" s="6">
        <v>5</v>
      </c>
      <c r="J1716" s="6">
        <v>20.8</v>
      </c>
      <c r="K1716" s="6">
        <v>17.8</v>
      </c>
      <c r="L1716" s="6">
        <v>0</v>
      </c>
      <c r="M1716" s="10">
        <v>121100.045</v>
      </c>
      <c r="N1716" s="8">
        <v>83.052148279999997</v>
      </c>
      <c r="O1716" s="8">
        <f t="shared" si="134"/>
        <v>10057618.894054672</v>
      </c>
    </row>
    <row r="1717" spans="2:15" x14ac:dyDescent="0.3">
      <c r="B1717" s="30">
        <v>43720</v>
      </c>
      <c r="C1717" s="6" t="str">
        <f t="shared" si="130"/>
        <v>Thursday</v>
      </c>
      <c r="D1717" s="6" t="str">
        <f t="shared" si="131"/>
        <v>September</v>
      </c>
      <c r="E1717" s="6" t="str">
        <f t="shared" si="132"/>
        <v>2019</v>
      </c>
      <c r="F1717" s="6">
        <f t="shared" si="133"/>
        <v>37</v>
      </c>
      <c r="G1717" s="6" t="str">
        <f>VLOOKUP(B:B, _holidays!A:C, 2, FALSE)</f>
        <v>Y</v>
      </c>
      <c r="H1717" s="6" t="str">
        <f>VLOOKUP(B:B, _holidays!A:C, 3, FALSE)</f>
        <v>N</v>
      </c>
      <c r="I1717" s="6">
        <v>11.1</v>
      </c>
      <c r="J1717" s="6">
        <v>20.8</v>
      </c>
      <c r="K1717" s="6">
        <v>11.8</v>
      </c>
      <c r="L1717" s="6">
        <v>0</v>
      </c>
      <c r="M1717" s="10">
        <v>118723.07</v>
      </c>
      <c r="N1717" s="8">
        <v>76.526618920000004</v>
      </c>
      <c r="O1717" s="8">
        <f t="shared" si="134"/>
        <v>9085475.1349024847</v>
      </c>
    </row>
    <row r="1718" spans="2:15" x14ac:dyDescent="0.3">
      <c r="B1718" s="30">
        <v>43721</v>
      </c>
      <c r="C1718" s="6" t="str">
        <f t="shared" si="130"/>
        <v>Friday</v>
      </c>
      <c r="D1718" s="6" t="str">
        <f t="shared" si="131"/>
        <v>September</v>
      </c>
      <c r="E1718" s="6" t="str">
        <f t="shared" si="132"/>
        <v>2019</v>
      </c>
      <c r="F1718" s="6">
        <f t="shared" si="133"/>
        <v>37</v>
      </c>
      <c r="G1718" s="6" t="str">
        <f>VLOOKUP(B:B, _holidays!A:C, 2, FALSE)</f>
        <v>Y</v>
      </c>
      <c r="H1718" s="6" t="str">
        <f>VLOOKUP(B:B, _holidays!A:C, 3, FALSE)</f>
        <v>N</v>
      </c>
      <c r="I1718" s="6">
        <v>7.7</v>
      </c>
      <c r="J1718" s="6">
        <v>18.600000000000001</v>
      </c>
      <c r="K1718" s="6">
        <v>14</v>
      </c>
      <c r="L1718" s="6">
        <v>0</v>
      </c>
      <c r="M1718" s="10">
        <v>120349.015</v>
      </c>
      <c r="N1718" s="8">
        <v>108.21402329999999</v>
      </c>
      <c r="O1718" s="8">
        <f t="shared" si="134"/>
        <v>13023451.113342049</v>
      </c>
    </row>
    <row r="1719" spans="2:15" x14ac:dyDescent="0.3">
      <c r="B1719" s="30">
        <v>43722</v>
      </c>
      <c r="C1719" s="6" t="str">
        <f t="shared" si="130"/>
        <v>Saturday</v>
      </c>
      <c r="D1719" s="6" t="str">
        <f t="shared" si="131"/>
        <v>September</v>
      </c>
      <c r="E1719" s="6" t="str">
        <f t="shared" si="132"/>
        <v>2019</v>
      </c>
      <c r="F1719" s="6">
        <f t="shared" si="133"/>
        <v>37</v>
      </c>
      <c r="G1719" s="6" t="str">
        <f>VLOOKUP(B:B, _holidays!A:C, 2, FALSE)</f>
        <v>Y</v>
      </c>
      <c r="H1719" s="6" t="str">
        <f>VLOOKUP(B:B, _holidays!A:C, 3, FALSE)</f>
        <v>N</v>
      </c>
      <c r="I1719" s="6">
        <v>9.3000000000000007</v>
      </c>
      <c r="J1719" s="6">
        <v>20</v>
      </c>
      <c r="K1719" s="6">
        <v>18.3</v>
      </c>
      <c r="L1719" s="6">
        <v>0</v>
      </c>
      <c r="M1719" s="10">
        <v>103500.955</v>
      </c>
      <c r="N1719" s="8">
        <v>106.46105230000001</v>
      </c>
      <c r="O1719" s="8">
        <f t="shared" si="134"/>
        <v>11018820.583354948</v>
      </c>
    </row>
    <row r="1720" spans="2:15" x14ac:dyDescent="0.3">
      <c r="B1720" s="30">
        <v>43723</v>
      </c>
      <c r="C1720" s="6" t="str">
        <f t="shared" si="130"/>
        <v>Sunday</v>
      </c>
      <c r="D1720" s="6" t="str">
        <f t="shared" si="131"/>
        <v>September</v>
      </c>
      <c r="E1720" s="6" t="str">
        <f t="shared" si="132"/>
        <v>2019</v>
      </c>
      <c r="F1720" s="6">
        <f t="shared" si="133"/>
        <v>38</v>
      </c>
      <c r="G1720" s="6" t="str">
        <f>VLOOKUP(B:B, _holidays!A:C, 2, FALSE)</f>
        <v>Y</v>
      </c>
      <c r="H1720" s="6" t="str">
        <f>VLOOKUP(B:B, _holidays!A:C, 3, FALSE)</f>
        <v>N</v>
      </c>
      <c r="I1720" s="6">
        <v>12.4</v>
      </c>
      <c r="J1720" s="6">
        <v>21.8</v>
      </c>
      <c r="K1720" s="6">
        <v>8.4</v>
      </c>
      <c r="L1720" s="6">
        <v>1.6</v>
      </c>
      <c r="M1720" s="10">
        <v>105149.02</v>
      </c>
      <c r="N1720" s="8">
        <v>87.630074989999997</v>
      </c>
      <c r="O1720" s="8">
        <f t="shared" si="134"/>
        <v>9214216.5077250097</v>
      </c>
    </row>
    <row r="1721" spans="2:15" x14ac:dyDescent="0.3">
      <c r="B1721" s="30">
        <v>43724</v>
      </c>
      <c r="C1721" s="6" t="str">
        <f t="shared" si="130"/>
        <v>Monday</v>
      </c>
      <c r="D1721" s="6" t="str">
        <f t="shared" si="131"/>
        <v>September</v>
      </c>
      <c r="E1721" s="6" t="str">
        <f t="shared" si="132"/>
        <v>2019</v>
      </c>
      <c r="F1721" s="6">
        <f t="shared" si="133"/>
        <v>38</v>
      </c>
      <c r="G1721" s="6" t="str">
        <f>VLOOKUP(B:B, _holidays!A:C, 2, FALSE)</f>
        <v>Y</v>
      </c>
      <c r="H1721" s="6" t="str">
        <f>VLOOKUP(B:B, _holidays!A:C, 3, FALSE)</f>
        <v>N</v>
      </c>
      <c r="I1721" s="6">
        <v>9.6999999999999993</v>
      </c>
      <c r="J1721" s="6">
        <v>12.8</v>
      </c>
      <c r="K1721" s="6">
        <v>17.7</v>
      </c>
      <c r="L1721" s="6">
        <v>13</v>
      </c>
      <c r="M1721" s="10">
        <v>119362.235</v>
      </c>
      <c r="N1721" s="8">
        <v>137.46735670000001</v>
      </c>
      <c r="O1721" s="8">
        <f t="shared" si="134"/>
        <v>16408410.935254226</v>
      </c>
    </row>
    <row r="1722" spans="2:15" x14ac:dyDescent="0.3">
      <c r="B1722" s="30">
        <v>43725</v>
      </c>
      <c r="C1722" s="6" t="str">
        <f t="shared" si="130"/>
        <v>Tuesday</v>
      </c>
      <c r="D1722" s="6" t="str">
        <f t="shared" si="131"/>
        <v>September</v>
      </c>
      <c r="E1722" s="6" t="str">
        <f t="shared" si="132"/>
        <v>2019</v>
      </c>
      <c r="F1722" s="6">
        <f t="shared" si="133"/>
        <v>38</v>
      </c>
      <c r="G1722" s="6" t="str">
        <f>VLOOKUP(B:B, _holidays!A:C, 2, FALSE)</f>
        <v>Y</v>
      </c>
      <c r="H1722" s="6" t="str">
        <f>VLOOKUP(B:B, _holidays!A:C, 3, FALSE)</f>
        <v>N</v>
      </c>
      <c r="I1722" s="6">
        <v>3.6</v>
      </c>
      <c r="J1722" s="6">
        <v>14.8</v>
      </c>
      <c r="K1722" s="6">
        <v>19</v>
      </c>
      <c r="L1722" s="6">
        <v>0</v>
      </c>
      <c r="M1722" s="10">
        <v>124129.44</v>
      </c>
      <c r="N1722" s="8">
        <v>149.599176</v>
      </c>
      <c r="O1722" s="8">
        <f t="shared" si="134"/>
        <v>18569661.941341441</v>
      </c>
    </row>
    <row r="1723" spans="2:15" x14ac:dyDescent="0.3">
      <c r="B1723" s="30">
        <v>43726</v>
      </c>
      <c r="C1723" s="6" t="str">
        <f t="shared" si="130"/>
        <v>Wednesday</v>
      </c>
      <c r="D1723" s="6" t="str">
        <f t="shared" si="131"/>
        <v>September</v>
      </c>
      <c r="E1723" s="6" t="str">
        <f t="shared" si="132"/>
        <v>2019</v>
      </c>
      <c r="F1723" s="6">
        <f t="shared" si="133"/>
        <v>38</v>
      </c>
      <c r="G1723" s="6" t="str">
        <f>VLOOKUP(B:B, _holidays!A:C, 2, FALSE)</f>
        <v>Y</v>
      </c>
      <c r="H1723" s="6" t="str">
        <f>VLOOKUP(B:B, _holidays!A:C, 3, FALSE)</f>
        <v>N</v>
      </c>
      <c r="I1723" s="6">
        <v>4.3</v>
      </c>
      <c r="J1723" s="6">
        <v>18.899999999999999</v>
      </c>
      <c r="K1723" s="6">
        <v>19.2</v>
      </c>
      <c r="L1723" s="6">
        <v>0</v>
      </c>
      <c r="M1723" s="10">
        <v>119715.705</v>
      </c>
      <c r="N1723" s="8">
        <v>151.2558046</v>
      </c>
      <c r="O1723" s="8">
        <f t="shared" si="134"/>
        <v>18107695.283031244</v>
      </c>
    </row>
    <row r="1724" spans="2:15" x14ac:dyDescent="0.3">
      <c r="B1724" s="30">
        <v>43727</v>
      </c>
      <c r="C1724" s="6" t="str">
        <f t="shared" si="130"/>
        <v>Thursday</v>
      </c>
      <c r="D1724" s="6" t="str">
        <f t="shared" si="131"/>
        <v>September</v>
      </c>
      <c r="E1724" s="6" t="str">
        <f t="shared" si="132"/>
        <v>2019</v>
      </c>
      <c r="F1724" s="6">
        <f t="shared" si="133"/>
        <v>38</v>
      </c>
      <c r="G1724" s="6" t="str">
        <f>VLOOKUP(B:B, _holidays!A:C, 2, FALSE)</f>
        <v>Y</v>
      </c>
      <c r="H1724" s="6" t="str">
        <f>VLOOKUP(B:B, _holidays!A:C, 3, FALSE)</f>
        <v>N</v>
      </c>
      <c r="I1724" s="6">
        <v>8.1999999999999993</v>
      </c>
      <c r="J1724" s="6">
        <v>24</v>
      </c>
      <c r="K1724" s="6">
        <v>19.399999999999999</v>
      </c>
      <c r="L1724" s="6">
        <v>0</v>
      </c>
      <c r="M1724" s="10">
        <v>108102.56</v>
      </c>
      <c r="N1724" s="8">
        <v>82.43824146</v>
      </c>
      <c r="O1724" s="8">
        <f t="shared" si="134"/>
        <v>8911784.9437241368</v>
      </c>
    </row>
    <row r="1725" spans="2:15" x14ac:dyDescent="0.3">
      <c r="B1725" s="30">
        <v>43728</v>
      </c>
      <c r="C1725" s="6" t="str">
        <f t="shared" si="130"/>
        <v>Friday</v>
      </c>
      <c r="D1725" s="6" t="str">
        <f t="shared" si="131"/>
        <v>September</v>
      </c>
      <c r="E1725" s="6" t="str">
        <f t="shared" si="132"/>
        <v>2019</v>
      </c>
      <c r="F1725" s="6">
        <f t="shared" si="133"/>
        <v>38</v>
      </c>
      <c r="G1725" s="6" t="str">
        <f>VLOOKUP(B:B, _holidays!A:C, 2, FALSE)</f>
        <v>N</v>
      </c>
      <c r="H1725" s="6" t="str">
        <f>VLOOKUP(B:B, _holidays!A:C, 3, FALSE)</f>
        <v>N</v>
      </c>
      <c r="I1725" s="6">
        <v>15.7</v>
      </c>
      <c r="J1725" s="6">
        <v>26.2</v>
      </c>
      <c r="K1725" s="6">
        <v>14.4</v>
      </c>
      <c r="L1725" s="6">
        <v>0</v>
      </c>
      <c r="M1725" s="10">
        <v>107222.345</v>
      </c>
      <c r="N1725" s="8">
        <v>106.2793137</v>
      </c>
      <c r="O1725" s="8">
        <f t="shared" si="134"/>
        <v>11395517.239904627</v>
      </c>
    </row>
    <row r="1726" spans="2:15" x14ac:dyDescent="0.3">
      <c r="B1726" s="30">
        <v>43729</v>
      </c>
      <c r="C1726" s="6" t="str">
        <f t="shared" si="130"/>
        <v>Saturday</v>
      </c>
      <c r="D1726" s="6" t="str">
        <f t="shared" si="131"/>
        <v>September</v>
      </c>
      <c r="E1726" s="6" t="str">
        <f t="shared" si="132"/>
        <v>2019</v>
      </c>
      <c r="F1726" s="6">
        <f t="shared" si="133"/>
        <v>38</v>
      </c>
      <c r="G1726" s="6" t="str">
        <f>VLOOKUP(B:B, _holidays!A:C, 2, FALSE)</f>
        <v>N</v>
      </c>
      <c r="H1726" s="6" t="str">
        <f>VLOOKUP(B:B, _holidays!A:C, 3, FALSE)</f>
        <v>N</v>
      </c>
      <c r="I1726" s="6">
        <v>14.5</v>
      </c>
      <c r="J1726" s="6">
        <v>19.399999999999999</v>
      </c>
      <c r="K1726" s="6">
        <v>10.5</v>
      </c>
      <c r="L1726" s="6">
        <v>0</v>
      </c>
      <c r="M1726" s="10">
        <v>101348.35</v>
      </c>
      <c r="N1726" s="8">
        <v>112.25774509999999</v>
      </c>
      <c r="O1726" s="8">
        <f t="shared" si="134"/>
        <v>11377137.240605585</v>
      </c>
    </row>
    <row r="1727" spans="2:15" x14ac:dyDescent="0.3">
      <c r="B1727" s="30">
        <v>43730</v>
      </c>
      <c r="C1727" s="6" t="str">
        <f t="shared" si="130"/>
        <v>Sunday</v>
      </c>
      <c r="D1727" s="6" t="str">
        <f t="shared" si="131"/>
        <v>September</v>
      </c>
      <c r="E1727" s="6" t="str">
        <f t="shared" si="132"/>
        <v>2019</v>
      </c>
      <c r="F1727" s="6">
        <f t="shared" si="133"/>
        <v>39</v>
      </c>
      <c r="G1727" s="6" t="str">
        <f>VLOOKUP(B:B, _holidays!A:C, 2, FALSE)</f>
        <v>N</v>
      </c>
      <c r="H1727" s="6" t="str">
        <f>VLOOKUP(B:B, _holidays!A:C, 3, FALSE)</f>
        <v>N</v>
      </c>
      <c r="I1727" s="6">
        <v>7.9</v>
      </c>
      <c r="J1727" s="6">
        <v>15.5</v>
      </c>
      <c r="K1727" s="6">
        <v>13.6</v>
      </c>
      <c r="L1727" s="6">
        <v>4.5999999999999996</v>
      </c>
      <c r="M1727" s="10">
        <v>102386.52499999999</v>
      </c>
      <c r="N1727" s="8">
        <v>103.2310155</v>
      </c>
      <c r="O1727" s="8">
        <f t="shared" si="134"/>
        <v>10569464.949266138</v>
      </c>
    </row>
    <row r="1728" spans="2:15" x14ac:dyDescent="0.3">
      <c r="B1728" s="30">
        <v>43731</v>
      </c>
      <c r="C1728" s="6" t="str">
        <f t="shared" si="130"/>
        <v>Monday</v>
      </c>
      <c r="D1728" s="6" t="str">
        <f t="shared" si="131"/>
        <v>September</v>
      </c>
      <c r="E1728" s="6" t="str">
        <f t="shared" si="132"/>
        <v>2019</v>
      </c>
      <c r="F1728" s="6">
        <f t="shared" si="133"/>
        <v>39</v>
      </c>
      <c r="G1728" s="6" t="str">
        <f>VLOOKUP(B:B, _holidays!A:C, 2, FALSE)</f>
        <v>N</v>
      </c>
      <c r="H1728" s="6" t="str">
        <f>VLOOKUP(B:B, _holidays!A:C, 3, FALSE)</f>
        <v>N</v>
      </c>
      <c r="I1728" s="6">
        <v>8.9</v>
      </c>
      <c r="J1728" s="6">
        <v>15.2</v>
      </c>
      <c r="K1728" s="6">
        <v>13.9</v>
      </c>
      <c r="L1728" s="6">
        <v>2</v>
      </c>
      <c r="M1728" s="10">
        <v>121862.88499999999</v>
      </c>
      <c r="N1728" s="8">
        <v>109.7326738</v>
      </c>
      <c r="O1728" s="8">
        <f t="shared" si="134"/>
        <v>13372340.208031913</v>
      </c>
    </row>
    <row r="1729" spans="2:15" x14ac:dyDescent="0.3">
      <c r="B1729" s="30">
        <v>43732</v>
      </c>
      <c r="C1729" s="6" t="str">
        <f t="shared" si="130"/>
        <v>Tuesday</v>
      </c>
      <c r="D1729" s="6" t="str">
        <f t="shared" si="131"/>
        <v>September</v>
      </c>
      <c r="E1729" s="6" t="str">
        <f t="shared" si="132"/>
        <v>2019</v>
      </c>
      <c r="F1729" s="6">
        <f t="shared" si="133"/>
        <v>39</v>
      </c>
      <c r="G1729" s="6" t="str">
        <f>VLOOKUP(B:B, _holidays!A:C, 2, FALSE)</f>
        <v>N</v>
      </c>
      <c r="H1729" s="6" t="str">
        <f>VLOOKUP(B:B, _holidays!A:C, 3, FALSE)</f>
        <v>N</v>
      </c>
      <c r="I1729" s="6">
        <v>8.3000000000000007</v>
      </c>
      <c r="J1729" s="6">
        <v>15.1</v>
      </c>
      <c r="K1729" s="6">
        <v>13.3</v>
      </c>
      <c r="L1729" s="6">
        <v>1.4</v>
      </c>
      <c r="M1729" s="10">
        <v>125787.33</v>
      </c>
      <c r="N1729" s="8">
        <v>148.22983249999999</v>
      </c>
      <c r="O1729" s="8">
        <f t="shared" si="134"/>
        <v>18645434.856522225</v>
      </c>
    </row>
    <row r="1730" spans="2:15" x14ac:dyDescent="0.3">
      <c r="B1730" s="30">
        <v>43733</v>
      </c>
      <c r="C1730" s="6" t="str">
        <f t="shared" ref="C1730:C1793" si="135">TEXT(B1730,"dddd")</f>
        <v>Wednesday</v>
      </c>
      <c r="D1730" s="6" t="str">
        <f t="shared" ref="D1730:D1793" si="136">TEXT(B1730,"mmmm")</f>
        <v>September</v>
      </c>
      <c r="E1730" s="6" t="str">
        <f t="shared" ref="E1730:E1793" si="137">TEXT(B1730,"yyyy")</f>
        <v>2019</v>
      </c>
      <c r="F1730" s="6">
        <f t="shared" ref="F1730:F1793" si="138">WEEKNUM(B1730,1)</f>
        <v>39</v>
      </c>
      <c r="G1730" s="6" t="str">
        <f>VLOOKUP(B:B, _holidays!A:C, 2, FALSE)</f>
        <v>N</v>
      </c>
      <c r="H1730" s="6" t="str">
        <f>VLOOKUP(B:B, _holidays!A:C, 3, FALSE)</f>
        <v>N</v>
      </c>
      <c r="I1730" s="6">
        <v>8.6999999999999993</v>
      </c>
      <c r="J1730" s="6">
        <v>16.600000000000001</v>
      </c>
      <c r="K1730" s="6">
        <v>13.1</v>
      </c>
      <c r="L1730" s="6">
        <v>0</v>
      </c>
      <c r="M1730" s="10">
        <v>124302.93</v>
      </c>
      <c r="N1730" s="8">
        <v>192.4850347</v>
      </c>
      <c r="O1730" s="8">
        <f t="shared" ref="O1730:O1793" si="139">M1730*N1730</f>
        <v>23926453.79436167</v>
      </c>
    </row>
    <row r="1731" spans="2:15" x14ac:dyDescent="0.3">
      <c r="B1731" s="30">
        <v>43734</v>
      </c>
      <c r="C1731" s="6" t="str">
        <f t="shared" si="135"/>
        <v>Thursday</v>
      </c>
      <c r="D1731" s="6" t="str">
        <f t="shared" si="136"/>
        <v>September</v>
      </c>
      <c r="E1731" s="6" t="str">
        <f t="shared" si="137"/>
        <v>2019</v>
      </c>
      <c r="F1731" s="6">
        <f t="shared" si="138"/>
        <v>39</v>
      </c>
      <c r="G1731" s="6" t="str">
        <f>VLOOKUP(B:B, _holidays!A:C, 2, FALSE)</f>
        <v>N</v>
      </c>
      <c r="H1731" s="6" t="str">
        <f>VLOOKUP(B:B, _holidays!A:C, 3, FALSE)</f>
        <v>N</v>
      </c>
      <c r="I1731" s="6">
        <v>8.3000000000000007</v>
      </c>
      <c r="J1731" s="6">
        <v>20.3</v>
      </c>
      <c r="K1731" s="6">
        <v>19.600000000000001</v>
      </c>
      <c r="L1731" s="6">
        <v>0</v>
      </c>
      <c r="M1731" s="10">
        <v>117320.175</v>
      </c>
      <c r="N1731" s="8">
        <v>139.4994437</v>
      </c>
      <c r="O1731" s="8">
        <f t="shared" si="139"/>
        <v>16366099.147286648</v>
      </c>
    </row>
    <row r="1732" spans="2:15" x14ac:dyDescent="0.3">
      <c r="B1732" s="30">
        <v>43735</v>
      </c>
      <c r="C1732" s="6" t="str">
        <f t="shared" si="135"/>
        <v>Friday</v>
      </c>
      <c r="D1732" s="6" t="str">
        <f t="shared" si="136"/>
        <v>September</v>
      </c>
      <c r="E1732" s="6" t="str">
        <f t="shared" si="137"/>
        <v>2019</v>
      </c>
      <c r="F1732" s="6">
        <f t="shared" si="138"/>
        <v>39</v>
      </c>
      <c r="G1732" s="6" t="str">
        <f>VLOOKUP(B:B, _holidays!A:C, 2, FALSE)</f>
        <v>N</v>
      </c>
      <c r="H1732" s="6" t="str">
        <f>VLOOKUP(B:B, _holidays!A:C, 3, FALSE)</f>
        <v>Y</v>
      </c>
      <c r="I1732" s="6">
        <v>12.3</v>
      </c>
      <c r="J1732" s="6">
        <v>18.8</v>
      </c>
      <c r="K1732" s="6">
        <v>7.4</v>
      </c>
      <c r="L1732" s="6">
        <v>0</v>
      </c>
      <c r="M1732" s="10">
        <v>106043.02</v>
      </c>
      <c r="N1732" s="8">
        <v>69.640959690000003</v>
      </c>
      <c r="O1732" s="8">
        <f t="shared" si="139"/>
        <v>7384937.6812258642</v>
      </c>
    </row>
    <row r="1733" spans="2:15" x14ac:dyDescent="0.3">
      <c r="B1733" s="30">
        <v>43736</v>
      </c>
      <c r="C1733" s="6" t="str">
        <f t="shared" si="135"/>
        <v>Saturday</v>
      </c>
      <c r="D1733" s="6" t="str">
        <f t="shared" si="136"/>
        <v>September</v>
      </c>
      <c r="E1733" s="6" t="str">
        <f t="shared" si="137"/>
        <v>2019</v>
      </c>
      <c r="F1733" s="6">
        <f t="shared" si="138"/>
        <v>39</v>
      </c>
      <c r="G1733" s="6" t="str">
        <f>VLOOKUP(B:B, _holidays!A:C, 2, FALSE)</f>
        <v>N</v>
      </c>
      <c r="H1733" s="6" t="str">
        <f>VLOOKUP(B:B, _holidays!A:C, 3, FALSE)</f>
        <v>N</v>
      </c>
      <c r="I1733" s="6">
        <v>7.2</v>
      </c>
      <c r="J1733" s="6">
        <v>14.9</v>
      </c>
      <c r="K1733" s="6">
        <v>17.7</v>
      </c>
      <c r="L1733" s="6">
        <v>0.2</v>
      </c>
      <c r="M1733" s="10">
        <v>108762.31</v>
      </c>
      <c r="N1733" s="8">
        <v>132.2621226</v>
      </c>
      <c r="O1733" s="8">
        <f t="shared" si="139"/>
        <v>14385133.979479205</v>
      </c>
    </row>
    <row r="1734" spans="2:15" x14ac:dyDescent="0.3">
      <c r="B1734" s="30">
        <v>43737</v>
      </c>
      <c r="C1734" s="6" t="str">
        <f t="shared" si="135"/>
        <v>Sunday</v>
      </c>
      <c r="D1734" s="6" t="str">
        <f t="shared" si="136"/>
        <v>September</v>
      </c>
      <c r="E1734" s="6" t="str">
        <f t="shared" si="137"/>
        <v>2019</v>
      </c>
      <c r="F1734" s="6">
        <f t="shared" si="138"/>
        <v>40</v>
      </c>
      <c r="G1734" s="6" t="str">
        <f>VLOOKUP(B:B, _holidays!A:C, 2, FALSE)</f>
        <v>N</v>
      </c>
      <c r="H1734" s="6" t="str">
        <f>VLOOKUP(B:B, _holidays!A:C, 3, FALSE)</f>
        <v>N</v>
      </c>
      <c r="I1734" s="6">
        <v>9.1</v>
      </c>
      <c r="J1734" s="6">
        <v>15.8</v>
      </c>
      <c r="K1734" s="6">
        <v>19</v>
      </c>
      <c r="L1734" s="6">
        <v>0</v>
      </c>
      <c r="M1734" s="10">
        <v>104804.09</v>
      </c>
      <c r="N1734" s="8">
        <v>90.401320499999997</v>
      </c>
      <c r="O1734" s="8">
        <f t="shared" si="139"/>
        <v>9474428.1298008449</v>
      </c>
    </row>
    <row r="1735" spans="2:15" x14ac:dyDescent="0.3">
      <c r="B1735" s="30">
        <v>43738</v>
      </c>
      <c r="C1735" s="6" t="str">
        <f t="shared" si="135"/>
        <v>Monday</v>
      </c>
      <c r="D1735" s="6" t="str">
        <f t="shared" si="136"/>
        <v>September</v>
      </c>
      <c r="E1735" s="6" t="str">
        <f t="shared" si="137"/>
        <v>2019</v>
      </c>
      <c r="F1735" s="6">
        <f t="shared" si="138"/>
        <v>40</v>
      </c>
      <c r="G1735" s="6" t="str">
        <f>VLOOKUP(B:B, _holidays!A:C, 2, FALSE)</f>
        <v>N</v>
      </c>
      <c r="H1735" s="6" t="str">
        <f>VLOOKUP(B:B, _holidays!A:C, 3, FALSE)</f>
        <v>N</v>
      </c>
      <c r="I1735" s="6">
        <v>10.1</v>
      </c>
      <c r="J1735" s="6">
        <v>14.1</v>
      </c>
      <c r="K1735" s="6">
        <v>14.4</v>
      </c>
      <c r="L1735" s="6">
        <v>0</v>
      </c>
      <c r="M1735" s="10">
        <v>121770.82</v>
      </c>
      <c r="N1735" s="8">
        <v>107.8227368</v>
      </c>
      <c r="O1735" s="8">
        <f t="shared" si="139"/>
        <v>13129663.074780177</v>
      </c>
    </row>
    <row r="1736" spans="2:15" x14ac:dyDescent="0.3">
      <c r="B1736" s="30">
        <v>43739</v>
      </c>
      <c r="C1736" s="6" t="str">
        <f t="shared" si="135"/>
        <v>Tuesday</v>
      </c>
      <c r="D1736" s="6" t="str">
        <f t="shared" si="136"/>
        <v>October</v>
      </c>
      <c r="E1736" s="6" t="str">
        <f t="shared" si="137"/>
        <v>2019</v>
      </c>
      <c r="F1736" s="6">
        <f t="shared" si="138"/>
        <v>40</v>
      </c>
      <c r="G1736" s="6" t="str">
        <f>VLOOKUP(B:B, _holidays!A:C, 2, FALSE)</f>
        <v>N</v>
      </c>
      <c r="H1736" s="6" t="str">
        <f>VLOOKUP(B:B, _holidays!A:C, 3, FALSE)</f>
        <v>N</v>
      </c>
      <c r="I1736" s="6">
        <v>4.2</v>
      </c>
      <c r="J1736" s="6">
        <v>20.5</v>
      </c>
      <c r="K1736" s="6">
        <v>21.7</v>
      </c>
      <c r="L1736" s="6">
        <v>0</v>
      </c>
      <c r="M1736" s="10">
        <v>117265.27499999999</v>
      </c>
      <c r="N1736" s="8">
        <v>121.3908912</v>
      </c>
      <c r="O1736" s="8">
        <f t="shared" si="139"/>
        <v>14234936.239063079</v>
      </c>
    </row>
    <row r="1737" spans="2:15" x14ac:dyDescent="0.3">
      <c r="B1737" s="30">
        <v>43740</v>
      </c>
      <c r="C1737" s="6" t="str">
        <f t="shared" si="135"/>
        <v>Wednesday</v>
      </c>
      <c r="D1737" s="6" t="str">
        <f t="shared" si="136"/>
        <v>October</v>
      </c>
      <c r="E1737" s="6" t="str">
        <f t="shared" si="137"/>
        <v>2019</v>
      </c>
      <c r="F1737" s="6">
        <f t="shared" si="138"/>
        <v>40</v>
      </c>
      <c r="G1737" s="6" t="str">
        <f>VLOOKUP(B:B, _holidays!A:C, 2, FALSE)</f>
        <v>N</v>
      </c>
      <c r="H1737" s="6" t="str">
        <f>VLOOKUP(B:B, _holidays!A:C, 3, FALSE)</f>
        <v>N</v>
      </c>
      <c r="I1737" s="6">
        <v>9.3000000000000007</v>
      </c>
      <c r="J1737" s="6">
        <v>26.5</v>
      </c>
      <c r="K1737" s="6">
        <v>18.5</v>
      </c>
      <c r="L1737" s="6">
        <v>0</v>
      </c>
      <c r="M1737" s="10">
        <v>110760.825</v>
      </c>
      <c r="N1737" s="8">
        <v>108.66167660000001</v>
      </c>
      <c r="O1737" s="8">
        <f t="shared" si="139"/>
        <v>12035456.946099196</v>
      </c>
    </row>
    <row r="1738" spans="2:15" x14ac:dyDescent="0.3">
      <c r="B1738" s="30">
        <v>43741</v>
      </c>
      <c r="C1738" s="6" t="str">
        <f t="shared" si="135"/>
        <v>Thursday</v>
      </c>
      <c r="D1738" s="6" t="str">
        <f t="shared" si="136"/>
        <v>October</v>
      </c>
      <c r="E1738" s="6" t="str">
        <f t="shared" si="137"/>
        <v>2019</v>
      </c>
      <c r="F1738" s="6">
        <f t="shared" si="138"/>
        <v>40</v>
      </c>
      <c r="G1738" s="6" t="str">
        <f>VLOOKUP(B:B, _holidays!A:C, 2, FALSE)</f>
        <v>N</v>
      </c>
      <c r="H1738" s="6" t="str">
        <f>VLOOKUP(B:B, _holidays!A:C, 3, FALSE)</f>
        <v>N</v>
      </c>
      <c r="I1738" s="6">
        <v>15.1</v>
      </c>
      <c r="J1738" s="6">
        <v>29.7</v>
      </c>
      <c r="K1738" s="6">
        <v>22</v>
      </c>
      <c r="L1738" s="6">
        <v>0</v>
      </c>
      <c r="M1738" s="10">
        <v>109312.85</v>
      </c>
      <c r="N1738" s="8">
        <v>108.8439126</v>
      </c>
      <c r="O1738" s="8">
        <f t="shared" si="139"/>
        <v>11898038.29145691</v>
      </c>
    </row>
    <row r="1739" spans="2:15" x14ac:dyDescent="0.3">
      <c r="B1739" s="30">
        <v>43742</v>
      </c>
      <c r="C1739" s="6" t="str">
        <f t="shared" si="135"/>
        <v>Friday</v>
      </c>
      <c r="D1739" s="6" t="str">
        <f t="shared" si="136"/>
        <v>October</v>
      </c>
      <c r="E1739" s="6" t="str">
        <f t="shared" si="137"/>
        <v>2019</v>
      </c>
      <c r="F1739" s="6">
        <f t="shared" si="138"/>
        <v>40</v>
      </c>
      <c r="G1739" s="6" t="str">
        <f>VLOOKUP(B:B, _holidays!A:C, 2, FALSE)</f>
        <v>N</v>
      </c>
      <c r="H1739" s="6" t="str">
        <f>VLOOKUP(B:B, _holidays!A:C, 3, FALSE)</f>
        <v>N</v>
      </c>
      <c r="I1739" s="6">
        <v>12.5</v>
      </c>
      <c r="J1739" s="6">
        <v>15.2</v>
      </c>
      <c r="K1739" s="6">
        <v>11</v>
      </c>
      <c r="L1739" s="6">
        <v>0</v>
      </c>
      <c r="M1739" s="10">
        <v>117512.56</v>
      </c>
      <c r="N1739" s="8">
        <v>136.3619947</v>
      </c>
      <c r="O1739" s="8">
        <f t="shared" si="139"/>
        <v>16024247.083903432</v>
      </c>
    </row>
    <row r="1740" spans="2:15" x14ac:dyDescent="0.3">
      <c r="B1740" s="30">
        <v>43743</v>
      </c>
      <c r="C1740" s="6" t="str">
        <f t="shared" si="135"/>
        <v>Saturday</v>
      </c>
      <c r="D1740" s="6" t="str">
        <f t="shared" si="136"/>
        <v>October</v>
      </c>
      <c r="E1740" s="6" t="str">
        <f t="shared" si="137"/>
        <v>2019</v>
      </c>
      <c r="F1740" s="6">
        <f t="shared" si="138"/>
        <v>40</v>
      </c>
      <c r="G1740" s="6" t="str">
        <f>VLOOKUP(B:B, _holidays!A:C, 2, FALSE)</f>
        <v>N</v>
      </c>
      <c r="H1740" s="6" t="str">
        <f>VLOOKUP(B:B, _holidays!A:C, 3, FALSE)</f>
        <v>N</v>
      </c>
      <c r="I1740" s="6">
        <v>7.6</v>
      </c>
      <c r="J1740" s="6">
        <v>24.3</v>
      </c>
      <c r="K1740" s="6">
        <v>17.399999999999999</v>
      </c>
      <c r="L1740" s="6">
        <v>1.8</v>
      </c>
      <c r="M1740" s="10">
        <v>101386.01</v>
      </c>
      <c r="N1740" s="8">
        <v>88.049062890000002</v>
      </c>
      <c r="O1740" s="8">
        <f t="shared" si="139"/>
        <v>8926943.1706561688</v>
      </c>
    </row>
    <row r="1741" spans="2:15" x14ac:dyDescent="0.3">
      <c r="B1741" s="30">
        <v>43744</v>
      </c>
      <c r="C1741" s="6" t="str">
        <f t="shared" si="135"/>
        <v>Sunday</v>
      </c>
      <c r="D1741" s="6" t="str">
        <f t="shared" si="136"/>
        <v>October</v>
      </c>
      <c r="E1741" s="6" t="str">
        <f t="shared" si="137"/>
        <v>2019</v>
      </c>
      <c r="F1741" s="6">
        <f t="shared" si="138"/>
        <v>41</v>
      </c>
      <c r="G1741" s="6" t="str">
        <f>VLOOKUP(B:B, _holidays!A:C, 2, FALSE)</f>
        <v>N</v>
      </c>
      <c r="H1741" s="6" t="str">
        <f>VLOOKUP(B:B, _holidays!A:C, 3, FALSE)</f>
        <v>N</v>
      </c>
      <c r="I1741" s="6">
        <v>12.9</v>
      </c>
      <c r="J1741" s="6">
        <v>24.8</v>
      </c>
      <c r="K1741" s="6">
        <v>17.399999999999999</v>
      </c>
      <c r="L1741" s="6">
        <v>0</v>
      </c>
      <c r="M1741" s="10">
        <v>93011.345000000001</v>
      </c>
      <c r="N1741" s="8">
        <v>54.720114539999997</v>
      </c>
      <c r="O1741" s="8">
        <f t="shared" si="139"/>
        <v>5089591.451919456</v>
      </c>
    </row>
    <row r="1742" spans="2:15" x14ac:dyDescent="0.3">
      <c r="B1742" s="30">
        <v>43745</v>
      </c>
      <c r="C1742" s="6" t="str">
        <f t="shared" si="135"/>
        <v>Monday</v>
      </c>
      <c r="D1742" s="6" t="str">
        <f t="shared" si="136"/>
        <v>October</v>
      </c>
      <c r="E1742" s="6" t="str">
        <f t="shared" si="137"/>
        <v>2019</v>
      </c>
      <c r="F1742" s="6">
        <f t="shared" si="138"/>
        <v>41</v>
      </c>
      <c r="G1742" s="6" t="str">
        <f>VLOOKUP(B:B, _holidays!A:C, 2, FALSE)</f>
        <v>N</v>
      </c>
      <c r="H1742" s="6" t="str">
        <f>VLOOKUP(B:B, _holidays!A:C, 3, FALSE)</f>
        <v>N</v>
      </c>
      <c r="I1742" s="6">
        <v>11.6</v>
      </c>
      <c r="J1742" s="6">
        <v>16.399999999999999</v>
      </c>
      <c r="K1742" s="6">
        <v>15.1</v>
      </c>
      <c r="L1742" s="6">
        <v>0</v>
      </c>
      <c r="M1742" s="10">
        <v>113296.31</v>
      </c>
      <c r="N1742" s="8">
        <v>112.07559550000001</v>
      </c>
      <c r="O1742" s="8">
        <f t="shared" si="139"/>
        <v>12697751.411202606</v>
      </c>
    </row>
    <row r="1743" spans="2:15" x14ac:dyDescent="0.3">
      <c r="B1743" s="30">
        <v>43746</v>
      </c>
      <c r="C1743" s="6" t="str">
        <f t="shared" si="135"/>
        <v>Tuesday</v>
      </c>
      <c r="D1743" s="6" t="str">
        <f t="shared" si="136"/>
        <v>October</v>
      </c>
      <c r="E1743" s="6" t="str">
        <f t="shared" si="137"/>
        <v>2019</v>
      </c>
      <c r="F1743" s="6">
        <f t="shared" si="138"/>
        <v>41</v>
      </c>
      <c r="G1743" s="6" t="str">
        <f>VLOOKUP(B:B, _holidays!A:C, 2, FALSE)</f>
        <v>Y</v>
      </c>
      <c r="H1743" s="6" t="str">
        <f>VLOOKUP(B:B, _holidays!A:C, 3, FALSE)</f>
        <v>N</v>
      </c>
      <c r="I1743" s="6">
        <v>9.5</v>
      </c>
      <c r="J1743" s="6">
        <v>14.2</v>
      </c>
      <c r="K1743" s="6">
        <v>17</v>
      </c>
      <c r="L1743" s="6">
        <v>2.6</v>
      </c>
      <c r="M1743" s="10">
        <v>117504.77499999999</v>
      </c>
      <c r="N1743" s="8">
        <v>130.67182529999999</v>
      </c>
      <c r="O1743" s="8">
        <f t="shared" si="139"/>
        <v>15354563.430715807</v>
      </c>
    </row>
    <row r="1744" spans="2:15" x14ac:dyDescent="0.3">
      <c r="B1744" s="30">
        <v>43747</v>
      </c>
      <c r="C1744" s="6" t="str">
        <f t="shared" si="135"/>
        <v>Wednesday</v>
      </c>
      <c r="D1744" s="6" t="str">
        <f t="shared" si="136"/>
        <v>October</v>
      </c>
      <c r="E1744" s="6" t="str">
        <f t="shared" si="137"/>
        <v>2019</v>
      </c>
      <c r="F1744" s="6">
        <f t="shared" si="138"/>
        <v>41</v>
      </c>
      <c r="G1744" s="6" t="str">
        <f>VLOOKUP(B:B, _holidays!A:C, 2, FALSE)</f>
        <v>Y</v>
      </c>
      <c r="H1744" s="6" t="str">
        <f>VLOOKUP(B:B, _holidays!A:C, 3, FALSE)</f>
        <v>N</v>
      </c>
      <c r="I1744" s="6">
        <v>8.5</v>
      </c>
      <c r="J1744" s="6">
        <v>15</v>
      </c>
      <c r="K1744" s="6">
        <v>19.3</v>
      </c>
      <c r="L1744" s="6">
        <v>5.8</v>
      </c>
      <c r="M1744" s="10">
        <v>122771.82</v>
      </c>
      <c r="N1744" s="8">
        <v>131.5850422</v>
      </c>
      <c r="O1744" s="8">
        <f t="shared" si="139"/>
        <v>16154935.115670806</v>
      </c>
    </row>
    <row r="1745" spans="2:15" x14ac:dyDescent="0.3">
      <c r="B1745" s="30">
        <v>43748</v>
      </c>
      <c r="C1745" s="6" t="str">
        <f t="shared" si="135"/>
        <v>Thursday</v>
      </c>
      <c r="D1745" s="6" t="str">
        <f t="shared" si="136"/>
        <v>October</v>
      </c>
      <c r="E1745" s="6" t="str">
        <f t="shared" si="137"/>
        <v>2019</v>
      </c>
      <c r="F1745" s="6">
        <f t="shared" si="138"/>
        <v>41</v>
      </c>
      <c r="G1745" s="6" t="str">
        <f>VLOOKUP(B:B, _holidays!A:C, 2, FALSE)</f>
        <v>Y</v>
      </c>
      <c r="H1745" s="6" t="str">
        <f>VLOOKUP(B:B, _holidays!A:C, 3, FALSE)</f>
        <v>N</v>
      </c>
      <c r="I1745" s="6">
        <v>10.199999999999999</v>
      </c>
      <c r="J1745" s="6">
        <v>14.7</v>
      </c>
      <c r="K1745" s="6">
        <v>12.6</v>
      </c>
      <c r="L1745" s="6">
        <v>0.2</v>
      </c>
      <c r="M1745" s="10">
        <v>123692.08</v>
      </c>
      <c r="N1745" s="8">
        <v>167.9811358</v>
      </c>
      <c r="O1745" s="8">
        <f t="shared" si="139"/>
        <v>20777936.087864466</v>
      </c>
    </row>
    <row r="1746" spans="2:15" x14ac:dyDescent="0.3">
      <c r="B1746" s="30">
        <v>43749</v>
      </c>
      <c r="C1746" s="6" t="str">
        <f t="shared" si="135"/>
        <v>Friday</v>
      </c>
      <c r="D1746" s="6" t="str">
        <f t="shared" si="136"/>
        <v>October</v>
      </c>
      <c r="E1746" s="6" t="str">
        <f t="shared" si="137"/>
        <v>2019</v>
      </c>
      <c r="F1746" s="6">
        <f t="shared" si="138"/>
        <v>41</v>
      </c>
      <c r="G1746" s="6" t="str">
        <f>VLOOKUP(B:B, _holidays!A:C, 2, FALSE)</f>
        <v>Y</v>
      </c>
      <c r="H1746" s="6" t="str">
        <f>VLOOKUP(B:B, _holidays!A:C, 3, FALSE)</f>
        <v>N</v>
      </c>
      <c r="I1746" s="6">
        <v>9.5</v>
      </c>
      <c r="J1746" s="6">
        <v>18.899999999999999</v>
      </c>
      <c r="K1746" s="6">
        <v>17.5</v>
      </c>
      <c r="L1746" s="6">
        <v>0</v>
      </c>
      <c r="M1746" s="10">
        <v>115250.505</v>
      </c>
      <c r="N1746" s="8">
        <v>114.6969754</v>
      </c>
      <c r="O1746" s="8">
        <f t="shared" si="139"/>
        <v>13218884.336822577</v>
      </c>
    </row>
    <row r="1747" spans="2:15" x14ac:dyDescent="0.3">
      <c r="B1747" s="30">
        <v>43750</v>
      </c>
      <c r="C1747" s="6" t="str">
        <f t="shared" si="135"/>
        <v>Saturday</v>
      </c>
      <c r="D1747" s="6" t="str">
        <f t="shared" si="136"/>
        <v>October</v>
      </c>
      <c r="E1747" s="6" t="str">
        <f t="shared" si="137"/>
        <v>2019</v>
      </c>
      <c r="F1747" s="6">
        <f t="shared" si="138"/>
        <v>41</v>
      </c>
      <c r="G1747" s="6" t="str">
        <f>VLOOKUP(B:B, _holidays!A:C, 2, FALSE)</f>
        <v>Y</v>
      </c>
      <c r="H1747" s="6" t="str">
        <f>VLOOKUP(B:B, _holidays!A:C, 3, FALSE)</f>
        <v>N</v>
      </c>
      <c r="I1747" s="6">
        <v>8.1999999999999993</v>
      </c>
      <c r="J1747" s="6">
        <v>20.399999999999999</v>
      </c>
      <c r="K1747" s="6">
        <v>20.100000000000001</v>
      </c>
      <c r="L1747" s="6">
        <v>0</v>
      </c>
      <c r="M1747" s="10">
        <v>101053.36500000001</v>
      </c>
      <c r="N1747" s="8">
        <v>93.120223490000001</v>
      </c>
      <c r="O1747" s="8">
        <f t="shared" si="139"/>
        <v>9410111.9332165439</v>
      </c>
    </row>
    <row r="1748" spans="2:15" x14ac:dyDescent="0.3">
      <c r="B1748" s="30">
        <v>43751</v>
      </c>
      <c r="C1748" s="6" t="str">
        <f t="shared" si="135"/>
        <v>Sunday</v>
      </c>
      <c r="D1748" s="6" t="str">
        <f t="shared" si="136"/>
        <v>October</v>
      </c>
      <c r="E1748" s="6" t="str">
        <f t="shared" si="137"/>
        <v>2019</v>
      </c>
      <c r="F1748" s="6">
        <f t="shared" si="138"/>
        <v>42</v>
      </c>
      <c r="G1748" s="6" t="str">
        <f>VLOOKUP(B:B, _holidays!A:C, 2, FALSE)</f>
        <v>Y</v>
      </c>
      <c r="H1748" s="6" t="str">
        <f>VLOOKUP(B:B, _holidays!A:C, 3, FALSE)</f>
        <v>N</v>
      </c>
      <c r="I1748" s="6">
        <v>9.4</v>
      </c>
      <c r="J1748" s="6">
        <v>23.1</v>
      </c>
      <c r="K1748" s="6">
        <v>19.600000000000001</v>
      </c>
      <c r="L1748" s="6">
        <v>0</v>
      </c>
      <c r="M1748" s="10">
        <v>94744.7</v>
      </c>
      <c r="N1748" s="8">
        <v>90.164235849999997</v>
      </c>
      <c r="O1748" s="8">
        <f t="shared" si="139"/>
        <v>8542583.4763374943</v>
      </c>
    </row>
    <row r="1749" spans="2:15" x14ac:dyDescent="0.3">
      <c r="B1749" s="30">
        <v>43752</v>
      </c>
      <c r="C1749" s="6" t="str">
        <f t="shared" si="135"/>
        <v>Monday</v>
      </c>
      <c r="D1749" s="6" t="str">
        <f t="shared" si="136"/>
        <v>October</v>
      </c>
      <c r="E1749" s="6" t="str">
        <f t="shared" si="137"/>
        <v>2019</v>
      </c>
      <c r="F1749" s="6">
        <f t="shared" si="138"/>
        <v>42</v>
      </c>
      <c r="G1749" s="6" t="str">
        <f>VLOOKUP(B:B, _holidays!A:C, 2, FALSE)</f>
        <v>Y</v>
      </c>
      <c r="H1749" s="6" t="str">
        <f>VLOOKUP(B:B, _holidays!A:C, 3, FALSE)</f>
        <v>N</v>
      </c>
      <c r="I1749" s="6">
        <v>13.6</v>
      </c>
      <c r="J1749" s="6">
        <v>26.7</v>
      </c>
      <c r="K1749" s="6">
        <v>20.2</v>
      </c>
      <c r="L1749" s="6">
        <v>0.2</v>
      </c>
      <c r="M1749" s="10">
        <v>110290.12</v>
      </c>
      <c r="N1749" s="8">
        <v>119.0137926</v>
      </c>
      <c r="O1749" s="8">
        <f t="shared" si="139"/>
        <v>13126045.467509111</v>
      </c>
    </row>
    <row r="1750" spans="2:15" x14ac:dyDescent="0.3">
      <c r="B1750" s="30">
        <v>43753</v>
      </c>
      <c r="C1750" s="6" t="str">
        <f t="shared" si="135"/>
        <v>Tuesday</v>
      </c>
      <c r="D1750" s="6" t="str">
        <f t="shared" si="136"/>
        <v>October</v>
      </c>
      <c r="E1750" s="6" t="str">
        <f t="shared" si="137"/>
        <v>2019</v>
      </c>
      <c r="F1750" s="6">
        <f t="shared" si="138"/>
        <v>42</v>
      </c>
      <c r="G1750" s="6" t="str">
        <f>VLOOKUP(B:B, _holidays!A:C, 2, FALSE)</f>
        <v>Y</v>
      </c>
      <c r="H1750" s="6" t="str">
        <f>VLOOKUP(B:B, _holidays!A:C, 3, FALSE)</f>
        <v>N</v>
      </c>
      <c r="I1750" s="6">
        <v>13</v>
      </c>
      <c r="J1750" s="6">
        <v>18</v>
      </c>
      <c r="K1750" s="6">
        <v>20.6</v>
      </c>
      <c r="L1750" s="6">
        <v>0</v>
      </c>
      <c r="M1750" s="10">
        <v>112052.12</v>
      </c>
      <c r="N1750" s="8">
        <v>123.2613285</v>
      </c>
      <c r="O1750" s="8">
        <f t="shared" si="139"/>
        <v>13811693.172441419</v>
      </c>
    </row>
    <row r="1751" spans="2:15" x14ac:dyDescent="0.3">
      <c r="B1751" s="30">
        <v>43754</v>
      </c>
      <c r="C1751" s="6" t="str">
        <f t="shared" si="135"/>
        <v>Wednesday</v>
      </c>
      <c r="D1751" s="6" t="str">
        <f t="shared" si="136"/>
        <v>October</v>
      </c>
      <c r="E1751" s="6" t="str">
        <f t="shared" si="137"/>
        <v>2019</v>
      </c>
      <c r="F1751" s="6">
        <f t="shared" si="138"/>
        <v>42</v>
      </c>
      <c r="G1751" s="6" t="str">
        <f>VLOOKUP(B:B, _holidays!A:C, 2, FALSE)</f>
        <v>Y</v>
      </c>
      <c r="H1751" s="6" t="str">
        <f>VLOOKUP(B:B, _holidays!A:C, 3, FALSE)</f>
        <v>N</v>
      </c>
      <c r="I1751" s="6">
        <v>13.3</v>
      </c>
      <c r="J1751" s="6">
        <v>20.399999999999999</v>
      </c>
      <c r="K1751" s="6">
        <v>11.4</v>
      </c>
      <c r="L1751" s="6">
        <v>0</v>
      </c>
      <c r="M1751" s="10">
        <v>117533.72</v>
      </c>
      <c r="N1751" s="8">
        <v>116.34066919999999</v>
      </c>
      <c r="O1751" s="8">
        <f t="shared" si="139"/>
        <v>13673951.638365423</v>
      </c>
    </row>
    <row r="1752" spans="2:15" x14ac:dyDescent="0.3">
      <c r="B1752" s="30">
        <v>43755</v>
      </c>
      <c r="C1752" s="6" t="str">
        <f t="shared" si="135"/>
        <v>Thursday</v>
      </c>
      <c r="D1752" s="6" t="str">
        <f t="shared" si="136"/>
        <v>October</v>
      </c>
      <c r="E1752" s="6" t="str">
        <f t="shared" si="137"/>
        <v>2019</v>
      </c>
      <c r="F1752" s="6">
        <f t="shared" si="138"/>
        <v>42</v>
      </c>
      <c r="G1752" s="6" t="str">
        <f>VLOOKUP(B:B, _holidays!A:C, 2, FALSE)</f>
        <v>Y</v>
      </c>
      <c r="H1752" s="6" t="str">
        <f>VLOOKUP(B:B, _holidays!A:C, 3, FALSE)</f>
        <v>N</v>
      </c>
      <c r="I1752" s="6">
        <v>9.5</v>
      </c>
      <c r="J1752" s="6">
        <v>15.2</v>
      </c>
      <c r="K1752" s="6">
        <v>9.6</v>
      </c>
      <c r="L1752" s="6">
        <v>4.4000000000000004</v>
      </c>
      <c r="M1752" s="10">
        <v>116690.04</v>
      </c>
      <c r="N1752" s="8">
        <v>92.498043699999997</v>
      </c>
      <c r="O1752" s="8">
        <f t="shared" si="139"/>
        <v>10793600.419274747</v>
      </c>
    </row>
    <row r="1753" spans="2:15" x14ac:dyDescent="0.3">
      <c r="B1753" s="30">
        <v>43756</v>
      </c>
      <c r="C1753" s="6" t="str">
        <f t="shared" si="135"/>
        <v>Friday</v>
      </c>
      <c r="D1753" s="6" t="str">
        <f t="shared" si="136"/>
        <v>October</v>
      </c>
      <c r="E1753" s="6" t="str">
        <f t="shared" si="137"/>
        <v>2019</v>
      </c>
      <c r="F1753" s="6">
        <f t="shared" si="138"/>
        <v>42</v>
      </c>
      <c r="G1753" s="6" t="str">
        <f>VLOOKUP(B:B, _holidays!A:C, 2, FALSE)</f>
        <v>Y</v>
      </c>
      <c r="H1753" s="6" t="str">
        <f>VLOOKUP(B:B, _holidays!A:C, 3, FALSE)</f>
        <v>N</v>
      </c>
      <c r="I1753" s="6">
        <v>7.3</v>
      </c>
      <c r="J1753" s="6">
        <v>22.1</v>
      </c>
      <c r="K1753" s="6">
        <v>23.2</v>
      </c>
      <c r="L1753" s="6">
        <v>0.8</v>
      </c>
      <c r="M1753" s="10">
        <v>109857.485</v>
      </c>
      <c r="N1753" s="8">
        <v>76.318328559999998</v>
      </c>
      <c r="O1753" s="8">
        <f t="shared" si="139"/>
        <v>8384139.6350052711</v>
      </c>
    </row>
    <row r="1754" spans="2:15" x14ac:dyDescent="0.3">
      <c r="B1754" s="30">
        <v>43757</v>
      </c>
      <c r="C1754" s="6" t="str">
        <f t="shared" si="135"/>
        <v>Saturday</v>
      </c>
      <c r="D1754" s="6" t="str">
        <f t="shared" si="136"/>
        <v>October</v>
      </c>
      <c r="E1754" s="6" t="str">
        <f t="shared" si="137"/>
        <v>2019</v>
      </c>
      <c r="F1754" s="6">
        <f t="shared" si="138"/>
        <v>42</v>
      </c>
      <c r="G1754" s="6" t="str">
        <f>VLOOKUP(B:B, _holidays!A:C, 2, FALSE)</f>
        <v>Y</v>
      </c>
      <c r="H1754" s="6" t="str">
        <f>VLOOKUP(B:B, _holidays!A:C, 3, FALSE)</f>
        <v>N</v>
      </c>
      <c r="I1754" s="6">
        <v>9.4</v>
      </c>
      <c r="J1754" s="6">
        <v>15.3</v>
      </c>
      <c r="K1754" s="6">
        <v>15.8</v>
      </c>
      <c r="L1754" s="6">
        <v>0.8</v>
      </c>
      <c r="M1754" s="10">
        <v>102032.495</v>
      </c>
      <c r="N1754" s="8">
        <v>67.014422809999999</v>
      </c>
      <c r="O1754" s="8">
        <f t="shared" si="139"/>
        <v>6837648.7602892108</v>
      </c>
    </row>
    <row r="1755" spans="2:15" x14ac:dyDescent="0.3">
      <c r="B1755" s="30">
        <v>43758</v>
      </c>
      <c r="C1755" s="6" t="str">
        <f t="shared" si="135"/>
        <v>Sunday</v>
      </c>
      <c r="D1755" s="6" t="str">
        <f t="shared" si="136"/>
        <v>October</v>
      </c>
      <c r="E1755" s="6" t="str">
        <f t="shared" si="137"/>
        <v>2019</v>
      </c>
      <c r="F1755" s="6">
        <f t="shared" si="138"/>
        <v>43</v>
      </c>
      <c r="G1755" s="6" t="str">
        <f>VLOOKUP(B:B, _holidays!A:C, 2, FALSE)</f>
        <v>Y</v>
      </c>
      <c r="H1755" s="6" t="str">
        <f>VLOOKUP(B:B, _holidays!A:C, 3, FALSE)</f>
        <v>N</v>
      </c>
      <c r="I1755" s="6">
        <v>10</v>
      </c>
      <c r="J1755" s="6">
        <v>16.399999999999999</v>
      </c>
      <c r="K1755" s="6">
        <v>14.7</v>
      </c>
      <c r="L1755" s="6">
        <v>0.8</v>
      </c>
      <c r="M1755" s="10">
        <v>102684.515</v>
      </c>
      <c r="N1755" s="8">
        <v>87.533212419999998</v>
      </c>
      <c r="O1755" s="8">
        <f t="shared" si="139"/>
        <v>8988305.4637396764</v>
      </c>
    </row>
    <row r="1756" spans="2:15" x14ac:dyDescent="0.3">
      <c r="B1756" s="30">
        <v>43759</v>
      </c>
      <c r="C1756" s="6" t="str">
        <f t="shared" si="135"/>
        <v>Monday</v>
      </c>
      <c r="D1756" s="6" t="str">
        <f t="shared" si="136"/>
        <v>October</v>
      </c>
      <c r="E1756" s="6" t="str">
        <f t="shared" si="137"/>
        <v>2019</v>
      </c>
      <c r="F1756" s="6">
        <f t="shared" si="138"/>
        <v>43</v>
      </c>
      <c r="G1756" s="6" t="str">
        <f>VLOOKUP(B:B, _holidays!A:C, 2, FALSE)</f>
        <v>Y</v>
      </c>
      <c r="H1756" s="6" t="str">
        <f>VLOOKUP(B:B, _holidays!A:C, 3, FALSE)</f>
        <v>N</v>
      </c>
      <c r="I1756" s="6">
        <v>11.5</v>
      </c>
      <c r="J1756" s="6">
        <v>17</v>
      </c>
      <c r="K1756" s="6">
        <v>19.600000000000001</v>
      </c>
      <c r="L1756" s="6">
        <v>0</v>
      </c>
      <c r="M1756" s="10">
        <v>114502.07</v>
      </c>
      <c r="N1756" s="8">
        <v>111.6668677</v>
      </c>
      <c r="O1756" s="8">
        <f t="shared" si="139"/>
        <v>12786087.502066139</v>
      </c>
    </row>
    <row r="1757" spans="2:15" x14ac:dyDescent="0.3">
      <c r="B1757" s="30">
        <v>43760</v>
      </c>
      <c r="C1757" s="6" t="str">
        <f t="shared" si="135"/>
        <v>Tuesday</v>
      </c>
      <c r="D1757" s="6" t="str">
        <f t="shared" si="136"/>
        <v>October</v>
      </c>
      <c r="E1757" s="6" t="str">
        <f t="shared" si="137"/>
        <v>2019</v>
      </c>
      <c r="F1757" s="6">
        <f t="shared" si="138"/>
        <v>43</v>
      </c>
      <c r="G1757" s="6" t="str">
        <f>VLOOKUP(B:B, _holidays!A:C, 2, FALSE)</f>
        <v>Y</v>
      </c>
      <c r="H1757" s="6" t="str">
        <f>VLOOKUP(B:B, _holidays!A:C, 3, FALSE)</f>
        <v>N</v>
      </c>
      <c r="I1757" s="6">
        <v>11.9</v>
      </c>
      <c r="J1757" s="6">
        <v>19.600000000000001</v>
      </c>
      <c r="K1757" s="6">
        <v>23.7</v>
      </c>
      <c r="L1757" s="6">
        <v>0</v>
      </c>
      <c r="M1757" s="10">
        <v>114108.545</v>
      </c>
      <c r="N1757" s="8">
        <v>111.449844</v>
      </c>
      <c r="O1757" s="8">
        <f t="shared" si="139"/>
        <v>12717379.53931698</v>
      </c>
    </row>
    <row r="1758" spans="2:15" x14ac:dyDescent="0.3">
      <c r="B1758" s="30">
        <v>43761</v>
      </c>
      <c r="C1758" s="6" t="str">
        <f t="shared" si="135"/>
        <v>Wednesday</v>
      </c>
      <c r="D1758" s="6" t="str">
        <f t="shared" si="136"/>
        <v>October</v>
      </c>
      <c r="E1758" s="6" t="str">
        <f t="shared" si="137"/>
        <v>2019</v>
      </c>
      <c r="F1758" s="6">
        <f t="shared" si="138"/>
        <v>43</v>
      </c>
      <c r="G1758" s="6" t="str">
        <f>VLOOKUP(B:B, _holidays!A:C, 2, FALSE)</f>
        <v>Y</v>
      </c>
      <c r="H1758" s="6" t="str">
        <f>VLOOKUP(B:B, _holidays!A:C, 3, FALSE)</f>
        <v>N</v>
      </c>
      <c r="I1758" s="6">
        <v>8.1999999999999993</v>
      </c>
      <c r="J1758" s="6">
        <v>27.9</v>
      </c>
      <c r="K1758" s="6">
        <v>26</v>
      </c>
      <c r="L1758" s="6">
        <v>0</v>
      </c>
      <c r="M1758" s="10">
        <v>114281.61500000001</v>
      </c>
      <c r="N1758" s="8">
        <v>99.736133030000005</v>
      </c>
      <c r="O1758" s="8">
        <f t="shared" si="139"/>
        <v>11398006.356523244</v>
      </c>
    </row>
    <row r="1759" spans="2:15" x14ac:dyDescent="0.3">
      <c r="B1759" s="30">
        <v>43762</v>
      </c>
      <c r="C1759" s="6" t="str">
        <f t="shared" si="135"/>
        <v>Thursday</v>
      </c>
      <c r="D1759" s="6" t="str">
        <f t="shared" si="136"/>
        <v>October</v>
      </c>
      <c r="E1759" s="6" t="str">
        <f t="shared" si="137"/>
        <v>2019</v>
      </c>
      <c r="F1759" s="6">
        <f t="shared" si="138"/>
        <v>43</v>
      </c>
      <c r="G1759" s="6" t="str">
        <f>VLOOKUP(B:B, _holidays!A:C, 2, FALSE)</f>
        <v>Y</v>
      </c>
      <c r="H1759" s="6" t="str">
        <f>VLOOKUP(B:B, _holidays!A:C, 3, FALSE)</f>
        <v>N</v>
      </c>
      <c r="I1759" s="6">
        <v>13</v>
      </c>
      <c r="J1759" s="6">
        <v>33.799999999999997</v>
      </c>
      <c r="K1759" s="6">
        <v>26.1</v>
      </c>
      <c r="L1759" s="6">
        <v>0.2</v>
      </c>
      <c r="M1759" s="10">
        <v>115442.655</v>
      </c>
      <c r="N1759" s="8">
        <v>82.370096540000006</v>
      </c>
      <c r="O1759" s="8">
        <f t="shared" si="139"/>
        <v>9509022.637183914</v>
      </c>
    </row>
    <row r="1760" spans="2:15" x14ac:dyDescent="0.3">
      <c r="B1760" s="30">
        <v>43763</v>
      </c>
      <c r="C1760" s="6" t="str">
        <f t="shared" si="135"/>
        <v>Friday</v>
      </c>
      <c r="D1760" s="6" t="str">
        <f t="shared" si="136"/>
        <v>October</v>
      </c>
      <c r="E1760" s="6" t="str">
        <f t="shared" si="137"/>
        <v>2019</v>
      </c>
      <c r="F1760" s="6">
        <f t="shared" si="138"/>
        <v>43</v>
      </c>
      <c r="G1760" s="6" t="str">
        <f>VLOOKUP(B:B, _holidays!A:C, 2, FALSE)</f>
        <v>Y</v>
      </c>
      <c r="H1760" s="6" t="str">
        <f>VLOOKUP(B:B, _holidays!A:C, 3, FALSE)</f>
        <v>N</v>
      </c>
      <c r="I1760" s="6">
        <v>16.8</v>
      </c>
      <c r="J1760" s="6">
        <v>21.6</v>
      </c>
      <c r="K1760" s="6">
        <v>10</v>
      </c>
      <c r="L1760" s="6">
        <v>0</v>
      </c>
      <c r="M1760" s="10">
        <v>109130.77</v>
      </c>
      <c r="N1760" s="8">
        <v>70.884689609999995</v>
      </c>
      <c r="O1760" s="8">
        <f t="shared" si="139"/>
        <v>7735700.7583502997</v>
      </c>
    </row>
    <row r="1761" spans="2:15" x14ac:dyDescent="0.3">
      <c r="B1761" s="30">
        <v>43764</v>
      </c>
      <c r="C1761" s="6" t="str">
        <f t="shared" si="135"/>
        <v>Saturday</v>
      </c>
      <c r="D1761" s="6" t="str">
        <f t="shared" si="136"/>
        <v>October</v>
      </c>
      <c r="E1761" s="6" t="str">
        <f t="shared" si="137"/>
        <v>2019</v>
      </c>
      <c r="F1761" s="6">
        <f t="shared" si="138"/>
        <v>43</v>
      </c>
      <c r="G1761" s="6" t="str">
        <f>VLOOKUP(B:B, _holidays!A:C, 2, FALSE)</f>
        <v>Y</v>
      </c>
      <c r="H1761" s="6" t="str">
        <f>VLOOKUP(B:B, _holidays!A:C, 3, FALSE)</f>
        <v>N</v>
      </c>
      <c r="I1761" s="6">
        <v>9.6</v>
      </c>
      <c r="J1761" s="6">
        <v>15.5</v>
      </c>
      <c r="K1761" s="6">
        <v>17.2</v>
      </c>
      <c r="L1761" s="6">
        <v>3.8</v>
      </c>
      <c r="M1761" s="10">
        <v>96698.285000000003</v>
      </c>
      <c r="N1761" s="8">
        <v>44.849283749999998</v>
      </c>
      <c r="O1761" s="8">
        <f t="shared" si="139"/>
        <v>4336848.822103369</v>
      </c>
    </row>
    <row r="1762" spans="2:15" x14ac:dyDescent="0.3">
      <c r="B1762" s="30">
        <v>43765</v>
      </c>
      <c r="C1762" s="6" t="str">
        <f t="shared" si="135"/>
        <v>Sunday</v>
      </c>
      <c r="D1762" s="6" t="str">
        <f t="shared" si="136"/>
        <v>October</v>
      </c>
      <c r="E1762" s="6" t="str">
        <f t="shared" si="137"/>
        <v>2019</v>
      </c>
      <c r="F1762" s="6">
        <f t="shared" si="138"/>
        <v>44</v>
      </c>
      <c r="G1762" s="6" t="str">
        <f>VLOOKUP(B:B, _holidays!A:C, 2, FALSE)</f>
        <v>Y</v>
      </c>
      <c r="H1762" s="6" t="str">
        <f>VLOOKUP(B:B, _holidays!A:C, 3, FALSE)</f>
        <v>N</v>
      </c>
      <c r="I1762" s="6">
        <v>10.3</v>
      </c>
      <c r="J1762" s="6">
        <v>17</v>
      </c>
      <c r="K1762" s="6">
        <v>10.1</v>
      </c>
      <c r="L1762" s="6">
        <v>1.2</v>
      </c>
      <c r="M1762" s="10">
        <v>102830.55499999999</v>
      </c>
      <c r="N1762" s="8">
        <v>87.808242980000003</v>
      </c>
      <c r="O1762" s="8">
        <f t="shared" si="139"/>
        <v>9029370.3592082541</v>
      </c>
    </row>
    <row r="1763" spans="2:15" x14ac:dyDescent="0.3">
      <c r="B1763" s="30">
        <v>43766</v>
      </c>
      <c r="C1763" s="6" t="str">
        <f t="shared" si="135"/>
        <v>Monday</v>
      </c>
      <c r="D1763" s="6" t="str">
        <f t="shared" si="136"/>
        <v>October</v>
      </c>
      <c r="E1763" s="6" t="str">
        <f t="shared" si="137"/>
        <v>2019</v>
      </c>
      <c r="F1763" s="6">
        <f t="shared" si="138"/>
        <v>44</v>
      </c>
      <c r="G1763" s="6" t="str">
        <f>VLOOKUP(B:B, _holidays!A:C, 2, FALSE)</f>
        <v>Y</v>
      </c>
      <c r="H1763" s="6" t="str">
        <f>VLOOKUP(B:B, _holidays!A:C, 3, FALSE)</f>
        <v>N</v>
      </c>
      <c r="I1763" s="6">
        <v>8.6999999999999993</v>
      </c>
      <c r="J1763" s="6">
        <v>21.6</v>
      </c>
      <c r="K1763" s="6">
        <v>26.3</v>
      </c>
      <c r="L1763" s="6">
        <v>1.4</v>
      </c>
      <c r="M1763" s="10">
        <v>112634.63499999999</v>
      </c>
      <c r="N1763" s="8">
        <v>104.09160749999999</v>
      </c>
      <c r="O1763" s="8">
        <f t="shared" si="139"/>
        <v>11724320.217325762</v>
      </c>
    </row>
    <row r="1764" spans="2:15" x14ac:dyDescent="0.3">
      <c r="B1764" s="30">
        <v>43767</v>
      </c>
      <c r="C1764" s="6" t="str">
        <f t="shared" si="135"/>
        <v>Tuesday</v>
      </c>
      <c r="D1764" s="6" t="str">
        <f t="shared" si="136"/>
        <v>October</v>
      </c>
      <c r="E1764" s="6" t="str">
        <f t="shared" si="137"/>
        <v>2019</v>
      </c>
      <c r="F1764" s="6">
        <f t="shared" si="138"/>
        <v>44</v>
      </c>
      <c r="G1764" s="6" t="str">
        <f>VLOOKUP(B:B, _holidays!A:C, 2, FALSE)</f>
        <v>Y</v>
      </c>
      <c r="H1764" s="6" t="str">
        <f>VLOOKUP(B:B, _holidays!A:C, 3, FALSE)</f>
        <v>N</v>
      </c>
      <c r="I1764" s="6">
        <v>9.6999999999999993</v>
      </c>
      <c r="J1764" s="6">
        <v>30.5</v>
      </c>
      <c r="K1764" s="6">
        <v>27</v>
      </c>
      <c r="L1764" s="6">
        <v>0</v>
      </c>
      <c r="M1764" s="10">
        <v>111887.405</v>
      </c>
      <c r="N1764" s="8">
        <v>130.19868170000001</v>
      </c>
      <c r="O1764" s="8">
        <f t="shared" si="139"/>
        <v>14567592.629833989</v>
      </c>
    </row>
    <row r="1765" spans="2:15" x14ac:dyDescent="0.3">
      <c r="B1765" s="30">
        <v>43768</v>
      </c>
      <c r="C1765" s="6" t="str">
        <f t="shared" si="135"/>
        <v>Wednesday</v>
      </c>
      <c r="D1765" s="6" t="str">
        <f t="shared" si="136"/>
        <v>October</v>
      </c>
      <c r="E1765" s="6" t="str">
        <f t="shared" si="137"/>
        <v>2019</v>
      </c>
      <c r="F1765" s="6">
        <f t="shared" si="138"/>
        <v>44</v>
      </c>
      <c r="G1765" s="6" t="str">
        <f>VLOOKUP(B:B, _holidays!A:C, 2, FALSE)</f>
        <v>Y</v>
      </c>
      <c r="H1765" s="6" t="str">
        <f>VLOOKUP(B:B, _holidays!A:C, 3, FALSE)</f>
        <v>N</v>
      </c>
      <c r="I1765" s="6">
        <v>13.8</v>
      </c>
      <c r="J1765" s="6">
        <v>25.1</v>
      </c>
      <c r="K1765" s="6">
        <v>27.2</v>
      </c>
      <c r="L1765" s="6">
        <v>0</v>
      </c>
      <c r="M1765" s="10">
        <v>117375.73</v>
      </c>
      <c r="N1765" s="8">
        <v>130.31831199999999</v>
      </c>
      <c r="O1765" s="8">
        <f t="shared" si="139"/>
        <v>15296207.003367759</v>
      </c>
    </row>
    <row r="1766" spans="2:15" x14ac:dyDescent="0.3">
      <c r="B1766" s="30">
        <v>43769</v>
      </c>
      <c r="C1766" s="6" t="str">
        <f t="shared" si="135"/>
        <v>Thursday</v>
      </c>
      <c r="D1766" s="6" t="str">
        <f t="shared" si="136"/>
        <v>October</v>
      </c>
      <c r="E1766" s="6" t="str">
        <f t="shared" si="137"/>
        <v>2019</v>
      </c>
      <c r="F1766" s="6">
        <f t="shared" si="138"/>
        <v>44</v>
      </c>
      <c r="G1766" s="6" t="str">
        <f>VLOOKUP(B:B, _holidays!A:C, 2, FALSE)</f>
        <v>Y</v>
      </c>
      <c r="H1766" s="6" t="str">
        <f>VLOOKUP(B:B, _holidays!A:C, 3, FALSE)</f>
        <v>N</v>
      </c>
      <c r="I1766" s="6">
        <v>14.2</v>
      </c>
      <c r="J1766" s="6">
        <v>33.700000000000003</v>
      </c>
      <c r="K1766" s="6">
        <v>25.5</v>
      </c>
      <c r="L1766" s="6">
        <v>0</v>
      </c>
      <c r="M1766" s="10">
        <v>121752.875</v>
      </c>
      <c r="N1766" s="8">
        <v>89.659635179999995</v>
      </c>
      <c r="O1766" s="8">
        <f t="shared" si="139"/>
        <v>10916318.354616143</v>
      </c>
    </row>
    <row r="1767" spans="2:15" x14ac:dyDescent="0.3">
      <c r="B1767" s="30">
        <v>43770</v>
      </c>
      <c r="C1767" s="6" t="str">
        <f t="shared" si="135"/>
        <v>Friday</v>
      </c>
      <c r="D1767" s="6" t="str">
        <f t="shared" si="136"/>
        <v>November</v>
      </c>
      <c r="E1767" s="6" t="str">
        <f t="shared" si="137"/>
        <v>2019</v>
      </c>
      <c r="F1767" s="6">
        <f t="shared" si="138"/>
        <v>44</v>
      </c>
      <c r="G1767" s="6" t="str">
        <f>VLOOKUP(B:B, _holidays!A:C, 2, FALSE)</f>
        <v>Y</v>
      </c>
      <c r="H1767" s="6" t="str">
        <f>VLOOKUP(B:B, _holidays!A:C, 3, FALSE)</f>
        <v>N</v>
      </c>
      <c r="I1767" s="6">
        <v>20</v>
      </c>
      <c r="J1767" s="6">
        <v>34.299999999999997</v>
      </c>
      <c r="K1767" s="6">
        <v>22.8</v>
      </c>
      <c r="L1767" s="6">
        <v>0</v>
      </c>
      <c r="M1767" s="10">
        <v>130510.905</v>
      </c>
      <c r="N1767" s="8">
        <v>90.318841500000005</v>
      </c>
      <c r="O1767" s="8">
        <f t="shared" si="139"/>
        <v>11787593.742716558</v>
      </c>
    </row>
    <row r="1768" spans="2:15" x14ac:dyDescent="0.3">
      <c r="B1768" s="30">
        <v>43771</v>
      </c>
      <c r="C1768" s="6" t="str">
        <f t="shared" si="135"/>
        <v>Saturday</v>
      </c>
      <c r="D1768" s="6" t="str">
        <f t="shared" si="136"/>
        <v>November</v>
      </c>
      <c r="E1768" s="6" t="str">
        <f t="shared" si="137"/>
        <v>2019</v>
      </c>
      <c r="F1768" s="6">
        <f t="shared" si="138"/>
        <v>44</v>
      </c>
      <c r="G1768" s="6" t="str">
        <f>VLOOKUP(B:B, _holidays!A:C, 2, FALSE)</f>
        <v>Y</v>
      </c>
      <c r="H1768" s="6" t="str">
        <f>VLOOKUP(B:B, _holidays!A:C, 3, FALSE)</f>
        <v>N</v>
      </c>
      <c r="I1768" s="6">
        <v>15.8</v>
      </c>
      <c r="J1768" s="6">
        <v>18.899999999999999</v>
      </c>
      <c r="K1768" s="6">
        <v>2.2000000000000002</v>
      </c>
      <c r="L1768" s="6">
        <v>4.2</v>
      </c>
      <c r="M1768" s="10">
        <v>105806.825</v>
      </c>
      <c r="N1768" s="8">
        <v>90.798912520000002</v>
      </c>
      <c r="O1768" s="8">
        <f t="shared" si="139"/>
        <v>9607144.6471939497</v>
      </c>
    </row>
    <row r="1769" spans="2:15" x14ac:dyDescent="0.3">
      <c r="B1769" s="30">
        <v>43772</v>
      </c>
      <c r="C1769" s="6" t="str">
        <f t="shared" si="135"/>
        <v>Sunday</v>
      </c>
      <c r="D1769" s="6" t="str">
        <f t="shared" si="136"/>
        <v>November</v>
      </c>
      <c r="E1769" s="6" t="str">
        <f t="shared" si="137"/>
        <v>2019</v>
      </c>
      <c r="F1769" s="6">
        <f t="shared" si="138"/>
        <v>45</v>
      </c>
      <c r="G1769" s="6" t="str">
        <f>VLOOKUP(B:B, _holidays!A:C, 2, FALSE)</f>
        <v>Y</v>
      </c>
      <c r="H1769" s="6" t="str">
        <f>VLOOKUP(B:B, _holidays!A:C, 3, FALSE)</f>
        <v>N</v>
      </c>
      <c r="I1769" s="6">
        <v>12.8</v>
      </c>
      <c r="J1769" s="6">
        <v>20.7</v>
      </c>
      <c r="K1769" s="6">
        <v>7.8</v>
      </c>
      <c r="L1769" s="6">
        <v>12.4</v>
      </c>
      <c r="M1769" s="10">
        <v>96867.014999999999</v>
      </c>
      <c r="N1769" s="8">
        <v>72.398840800000002</v>
      </c>
      <c r="O1769" s="8">
        <f t="shared" si="139"/>
        <v>7013059.5977562126</v>
      </c>
    </row>
    <row r="1770" spans="2:15" x14ac:dyDescent="0.3">
      <c r="B1770" s="30">
        <v>43773</v>
      </c>
      <c r="C1770" s="6" t="str">
        <f t="shared" si="135"/>
        <v>Monday</v>
      </c>
      <c r="D1770" s="6" t="str">
        <f t="shared" si="136"/>
        <v>November</v>
      </c>
      <c r="E1770" s="6" t="str">
        <f t="shared" si="137"/>
        <v>2019</v>
      </c>
      <c r="F1770" s="6">
        <f t="shared" si="138"/>
        <v>45</v>
      </c>
      <c r="G1770" s="6" t="str">
        <f>VLOOKUP(B:B, _holidays!A:C, 2, FALSE)</f>
        <v>Y</v>
      </c>
      <c r="H1770" s="6" t="str">
        <f>VLOOKUP(B:B, _holidays!A:C, 3, FALSE)</f>
        <v>N</v>
      </c>
      <c r="I1770" s="6">
        <v>9.5</v>
      </c>
      <c r="J1770" s="6">
        <v>16.2</v>
      </c>
      <c r="K1770" s="6">
        <v>11.2</v>
      </c>
      <c r="L1770" s="6">
        <v>1.2</v>
      </c>
      <c r="M1770" s="10">
        <v>107279.84</v>
      </c>
      <c r="N1770" s="8">
        <v>79.09640417</v>
      </c>
      <c r="O1770" s="8">
        <f t="shared" si="139"/>
        <v>8485449.5839329325</v>
      </c>
    </row>
    <row r="1771" spans="2:15" x14ac:dyDescent="0.3">
      <c r="B1771" s="30">
        <v>43774</v>
      </c>
      <c r="C1771" s="6" t="str">
        <f t="shared" si="135"/>
        <v>Tuesday</v>
      </c>
      <c r="D1771" s="6" t="str">
        <f t="shared" si="136"/>
        <v>November</v>
      </c>
      <c r="E1771" s="6" t="str">
        <f t="shared" si="137"/>
        <v>2019</v>
      </c>
      <c r="F1771" s="6">
        <f t="shared" si="138"/>
        <v>45</v>
      </c>
      <c r="G1771" s="6" t="str">
        <f>VLOOKUP(B:B, _holidays!A:C, 2, FALSE)</f>
        <v>Y</v>
      </c>
      <c r="H1771" s="6" t="str">
        <f>VLOOKUP(B:B, _holidays!A:C, 3, FALSE)</f>
        <v>Y</v>
      </c>
      <c r="I1771" s="6">
        <v>7.7</v>
      </c>
      <c r="J1771" s="6">
        <v>19.600000000000001</v>
      </c>
      <c r="K1771" s="6">
        <v>27.4</v>
      </c>
      <c r="L1771" s="6">
        <v>10.199999999999999</v>
      </c>
      <c r="M1771" s="10">
        <v>96817</v>
      </c>
      <c r="N1771" s="8">
        <v>66.476814739999995</v>
      </c>
      <c r="O1771" s="8">
        <f t="shared" si="139"/>
        <v>6436085.7726825792</v>
      </c>
    </row>
    <row r="1772" spans="2:15" x14ac:dyDescent="0.3">
      <c r="B1772" s="30">
        <v>43775</v>
      </c>
      <c r="C1772" s="6" t="str">
        <f t="shared" si="135"/>
        <v>Wednesday</v>
      </c>
      <c r="D1772" s="6" t="str">
        <f t="shared" si="136"/>
        <v>November</v>
      </c>
      <c r="E1772" s="6" t="str">
        <f t="shared" si="137"/>
        <v>2019</v>
      </c>
      <c r="F1772" s="6">
        <f t="shared" si="138"/>
        <v>45</v>
      </c>
      <c r="G1772" s="6" t="str">
        <f>VLOOKUP(B:B, _holidays!A:C, 2, FALSE)</f>
        <v>Y</v>
      </c>
      <c r="H1772" s="6" t="str">
        <f>VLOOKUP(B:B, _holidays!A:C, 3, FALSE)</f>
        <v>N</v>
      </c>
      <c r="I1772" s="6">
        <v>10.5</v>
      </c>
      <c r="J1772" s="6">
        <v>24.1</v>
      </c>
      <c r="K1772" s="6">
        <v>19.899999999999999</v>
      </c>
      <c r="L1772" s="6">
        <v>0</v>
      </c>
      <c r="M1772" s="10">
        <v>104381.38</v>
      </c>
      <c r="N1772" s="8">
        <v>58.451951880000003</v>
      </c>
      <c r="O1772" s="8">
        <f t="shared" si="139"/>
        <v>6101295.4009279953</v>
      </c>
    </row>
    <row r="1773" spans="2:15" x14ac:dyDescent="0.3">
      <c r="B1773" s="30">
        <v>43776</v>
      </c>
      <c r="C1773" s="6" t="str">
        <f t="shared" si="135"/>
        <v>Thursday</v>
      </c>
      <c r="D1773" s="6" t="str">
        <f t="shared" si="136"/>
        <v>November</v>
      </c>
      <c r="E1773" s="6" t="str">
        <f t="shared" si="137"/>
        <v>2019</v>
      </c>
      <c r="F1773" s="6">
        <f t="shared" si="138"/>
        <v>45</v>
      </c>
      <c r="G1773" s="6" t="str">
        <f>VLOOKUP(B:B, _holidays!A:C, 2, FALSE)</f>
        <v>Y</v>
      </c>
      <c r="H1773" s="6" t="str">
        <f>VLOOKUP(B:B, _holidays!A:C, 3, FALSE)</f>
        <v>N</v>
      </c>
      <c r="I1773" s="6">
        <v>11.5</v>
      </c>
      <c r="J1773" s="6">
        <v>17.7</v>
      </c>
      <c r="K1773" s="6">
        <v>8.3000000000000007</v>
      </c>
      <c r="L1773" s="6">
        <v>0</v>
      </c>
      <c r="M1773" s="10">
        <v>115132.64</v>
      </c>
      <c r="N1773" s="8">
        <v>63.897686270000001</v>
      </c>
      <c r="O1773" s="8">
        <f t="shared" si="139"/>
        <v>7356709.3101568529</v>
      </c>
    </row>
    <row r="1774" spans="2:15" x14ac:dyDescent="0.3">
      <c r="B1774" s="30">
        <v>43777</v>
      </c>
      <c r="C1774" s="6" t="str">
        <f t="shared" si="135"/>
        <v>Friday</v>
      </c>
      <c r="D1774" s="6" t="str">
        <f t="shared" si="136"/>
        <v>November</v>
      </c>
      <c r="E1774" s="6" t="str">
        <f t="shared" si="137"/>
        <v>2019</v>
      </c>
      <c r="F1774" s="6">
        <f t="shared" si="138"/>
        <v>45</v>
      </c>
      <c r="G1774" s="6" t="str">
        <f>VLOOKUP(B:B, _holidays!A:C, 2, FALSE)</f>
        <v>Y</v>
      </c>
      <c r="H1774" s="6" t="str">
        <f>VLOOKUP(B:B, _holidays!A:C, 3, FALSE)</f>
        <v>N</v>
      </c>
      <c r="I1774" s="6">
        <v>10.3</v>
      </c>
      <c r="J1774" s="6">
        <v>15</v>
      </c>
      <c r="K1774" s="6">
        <v>16.100000000000001</v>
      </c>
      <c r="L1774" s="6">
        <v>6.8</v>
      </c>
      <c r="M1774" s="10">
        <v>113954.78</v>
      </c>
      <c r="N1774" s="8">
        <v>81.077541510000003</v>
      </c>
      <c r="O1774" s="8">
        <f t="shared" si="139"/>
        <v>9239173.4057129174</v>
      </c>
    </row>
    <row r="1775" spans="2:15" x14ac:dyDescent="0.3">
      <c r="B1775" s="30">
        <v>43778</v>
      </c>
      <c r="C1775" s="6" t="str">
        <f t="shared" si="135"/>
        <v>Saturday</v>
      </c>
      <c r="D1775" s="6" t="str">
        <f t="shared" si="136"/>
        <v>November</v>
      </c>
      <c r="E1775" s="6" t="str">
        <f t="shared" si="137"/>
        <v>2019</v>
      </c>
      <c r="F1775" s="6">
        <f t="shared" si="138"/>
        <v>45</v>
      </c>
      <c r="G1775" s="6" t="str">
        <f>VLOOKUP(B:B, _holidays!A:C, 2, FALSE)</f>
        <v>Y</v>
      </c>
      <c r="H1775" s="6" t="str">
        <f>VLOOKUP(B:B, _holidays!A:C, 3, FALSE)</f>
        <v>N</v>
      </c>
      <c r="I1775" s="6">
        <v>7.6</v>
      </c>
      <c r="J1775" s="6">
        <v>14.2</v>
      </c>
      <c r="K1775" s="6">
        <v>9.8000000000000007</v>
      </c>
      <c r="L1775" s="6">
        <v>6.4</v>
      </c>
      <c r="M1775" s="10">
        <v>108924.79</v>
      </c>
      <c r="N1775" s="8">
        <v>70.474884239999994</v>
      </c>
      <c r="O1775" s="8">
        <f t="shared" si="139"/>
        <v>7676461.9661163082</v>
      </c>
    </row>
    <row r="1776" spans="2:15" x14ac:dyDescent="0.3">
      <c r="B1776" s="30">
        <v>43779</v>
      </c>
      <c r="C1776" s="6" t="str">
        <f t="shared" si="135"/>
        <v>Sunday</v>
      </c>
      <c r="D1776" s="6" t="str">
        <f t="shared" si="136"/>
        <v>November</v>
      </c>
      <c r="E1776" s="6" t="str">
        <f t="shared" si="137"/>
        <v>2019</v>
      </c>
      <c r="F1776" s="6">
        <f t="shared" si="138"/>
        <v>46</v>
      </c>
      <c r="G1776" s="6" t="str">
        <f>VLOOKUP(B:B, _holidays!A:C, 2, FALSE)</f>
        <v>Y</v>
      </c>
      <c r="H1776" s="6" t="str">
        <f>VLOOKUP(B:B, _holidays!A:C, 3, FALSE)</f>
        <v>N</v>
      </c>
      <c r="I1776" s="6">
        <v>10.8</v>
      </c>
      <c r="J1776" s="6">
        <v>18.100000000000001</v>
      </c>
      <c r="K1776" s="6">
        <v>13.5</v>
      </c>
      <c r="L1776" s="6">
        <v>0.2</v>
      </c>
      <c r="M1776" s="10">
        <v>101550.045</v>
      </c>
      <c r="N1776" s="8">
        <v>86.639009709999996</v>
      </c>
      <c r="O1776" s="8">
        <f t="shared" si="139"/>
        <v>8798195.3348059356</v>
      </c>
    </row>
    <row r="1777" spans="2:15" x14ac:dyDescent="0.3">
      <c r="B1777" s="30">
        <v>43780</v>
      </c>
      <c r="C1777" s="6" t="str">
        <f t="shared" si="135"/>
        <v>Monday</v>
      </c>
      <c r="D1777" s="6" t="str">
        <f t="shared" si="136"/>
        <v>November</v>
      </c>
      <c r="E1777" s="6" t="str">
        <f t="shared" si="137"/>
        <v>2019</v>
      </c>
      <c r="F1777" s="6">
        <f t="shared" si="138"/>
        <v>46</v>
      </c>
      <c r="G1777" s="6" t="str">
        <f>VLOOKUP(B:B, _holidays!A:C, 2, FALSE)</f>
        <v>Y</v>
      </c>
      <c r="H1777" s="6" t="str">
        <f>VLOOKUP(B:B, _holidays!A:C, 3, FALSE)</f>
        <v>N</v>
      </c>
      <c r="I1777" s="6">
        <v>10</v>
      </c>
      <c r="J1777" s="6">
        <v>29.6</v>
      </c>
      <c r="K1777" s="6">
        <v>27.4</v>
      </c>
      <c r="L1777" s="6">
        <v>0</v>
      </c>
      <c r="M1777" s="10">
        <v>106758.95</v>
      </c>
      <c r="N1777" s="8">
        <v>66.491326110000003</v>
      </c>
      <c r="O1777" s="8">
        <f t="shared" si="139"/>
        <v>7098544.1596111841</v>
      </c>
    </row>
    <row r="1778" spans="2:15" x14ac:dyDescent="0.3">
      <c r="B1778" s="30">
        <v>43781</v>
      </c>
      <c r="C1778" s="6" t="str">
        <f t="shared" si="135"/>
        <v>Tuesday</v>
      </c>
      <c r="D1778" s="6" t="str">
        <f t="shared" si="136"/>
        <v>November</v>
      </c>
      <c r="E1778" s="6" t="str">
        <f t="shared" si="137"/>
        <v>2019</v>
      </c>
      <c r="F1778" s="6">
        <f t="shared" si="138"/>
        <v>46</v>
      </c>
      <c r="G1778" s="6" t="str">
        <f>VLOOKUP(B:B, _holidays!A:C, 2, FALSE)</f>
        <v>Y</v>
      </c>
      <c r="H1778" s="6" t="str">
        <f>VLOOKUP(B:B, _holidays!A:C, 3, FALSE)</f>
        <v>N</v>
      </c>
      <c r="I1778" s="6">
        <v>11.5</v>
      </c>
      <c r="J1778" s="6">
        <v>17.399999999999999</v>
      </c>
      <c r="K1778" s="6">
        <v>12.7</v>
      </c>
      <c r="L1778" s="6">
        <v>0.6</v>
      </c>
      <c r="M1778" s="10">
        <v>104303.46</v>
      </c>
      <c r="N1778" s="8">
        <v>57.069845890000003</v>
      </c>
      <c r="O1778" s="8">
        <f t="shared" si="139"/>
        <v>5952582.38799378</v>
      </c>
    </row>
    <row r="1779" spans="2:15" x14ac:dyDescent="0.3">
      <c r="B1779" s="30">
        <v>43782</v>
      </c>
      <c r="C1779" s="6" t="str">
        <f t="shared" si="135"/>
        <v>Wednesday</v>
      </c>
      <c r="D1779" s="6" t="str">
        <f t="shared" si="136"/>
        <v>November</v>
      </c>
      <c r="E1779" s="6" t="str">
        <f t="shared" si="137"/>
        <v>2019</v>
      </c>
      <c r="F1779" s="6">
        <f t="shared" si="138"/>
        <v>46</v>
      </c>
      <c r="G1779" s="6" t="str">
        <f>VLOOKUP(B:B, _holidays!A:C, 2, FALSE)</f>
        <v>Y</v>
      </c>
      <c r="H1779" s="6" t="str">
        <f>VLOOKUP(B:B, _holidays!A:C, 3, FALSE)</f>
        <v>N</v>
      </c>
      <c r="I1779" s="6">
        <v>9.1</v>
      </c>
      <c r="J1779" s="6">
        <v>17.3</v>
      </c>
      <c r="K1779" s="6">
        <v>12</v>
      </c>
      <c r="L1779" s="6">
        <v>1.6</v>
      </c>
      <c r="M1779" s="10">
        <v>112573.54</v>
      </c>
      <c r="N1779" s="8">
        <v>64.519389450000006</v>
      </c>
      <c r="O1779" s="8">
        <f t="shared" si="139"/>
        <v>7263176.0690251533</v>
      </c>
    </row>
    <row r="1780" spans="2:15" x14ac:dyDescent="0.3">
      <c r="B1780" s="30">
        <v>43783</v>
      </c>
      <c r="C1780" s="6" t="str">
        <f t="shared" si="135"/>
        <v>Thursday</v>
      </c>
      <c r="D1780" s="6" t="str">
        <f t="shared" si="136"/>
        <v>November</v>
      </c>
      <c r="E1780" s="6" t="str">
        <f t="shared" si="137"/>
        <v>2019</v>
      </c>
      <c r="F1780" s="6">
        <f t="shared" si="138"/>
        <v>46</v>
      </c>
      <c r="G1780" s="6" t="str">
        <f>VLOOKUP(B:B, _holidays!A:C, 2, FALSE)</f>
        <v>Y</v>
      </c>
      <c r="H1780" s="6" t="str">
        <f>VLOOKUP(B:B, _holidays!A:C, 3, FALSE)</f>
        <v>N</v>
      </c>
      <c r="I1780" s="6">
        <v>12.1</v>
      </c>
      <c r="J1780" s="6">
        <v>22.4</v>
      </c>
      <c r="K1780" s="6">
        <v>19.7</v>
      </c>
      <c r="L1780" s="6">
        <v>0.8</v>
      </c>
      <c r="M1780" s="10">
        <v>109828.93</v>
      </c>
      <c r="N1780" s="8">
        <v>74.43626304</v>
      </c>
      <c r="O1780" s="8">
        <f t="shared" si="139"/>
        <v>8175255.1228817469</v>
      </c>
    </row>
    <row r="1781" spans="2:15" x14ac:dyDescent="0.3">
      <c r="B1781" s="30">
        <v>43784</v>
      </c>
      <c r="C1781" s="6" t="str">
        <f t="shared" si="135"/>
        <v>Friday</v>
      </c>
      <c r="D1781" s="6" t="str">
        <f t="shared" si="136"/>
        <v>November</v>
      </c>
      <c r="E1781" s="6" t="str">
        <f t="shared" si="137"/>
        <v>2019</v>
      </c>
      <c r="F1781" s="6">
        <f t="shared" si="138"/>
        <v>46</v>
      </c>
      <c r="G1781" s="6" t="str">
        <f>VLOOKUP(B:B, _holidays!A:C, 2, FALSE)</f>
        <v>Y</v>
      </c>
      <c r="H1781" s="6" t="str">
        <f>VLOOKUP(B:B, _holidays!A:C, 3, FALSE)</f>
        <v>N</v>
      </c>
      <c r="I1781" s="6">
        <v>13</v>
      </c>
      <c r="J1781" s="6">
        <v>18.5</v>
      </c>
      <c r="K1781" s="6">
        <v>12.4</v>
      </c>
      <c r="L1781" s="6">
        <v>0</v>
      </c>
      <c r="M1781" s="10">
        <v>110954.755</v>
      </c>
      <c r="N1781" s="8">
        <v>72.065598769999994</v>
      </c>
      <c r="O1781" s="8">
        <f t="shared" si="139"/>
        <v>7996020.8554536514</v>
      </c>
    </row>
    <row r="1782" spans="2:15" x14ac:dyDescent="0.3">
      <c r="B1782" s="30">
        <v>43785</v>
      </c>
      <c r="C1782" s="6" t="str">
        <f t="shared" si="135"/>
        <v>Saturday</v>
      </c>
      <c r="D1782" s="6" t="str">
        <f t="shared" si="136"/>
        <v>November</v>
      </c>
      <c r="E1782" s="6" t="str">
        <f t="shared" si="137"/>
        <v>2019</v>
      </c>
      <c r="F1782" s="6">
        <f t="shared" si="138"/>
        <v>46</v>
      </c>
      <c r="G1782" s="6" t="str">
        <f>VLOOKUP(B:B, _holidays!A:C, 2, FALSE)</f>
        <v>Y</v>
      </c>
      <c r="H1782" s="6" t="str">
        <f>VLOOKUP(B:B, _holidays!A:C, 3, FALSE)</f>
        <v>N</v>
      </c>
      <c r="I1782" s="6">
        <v>9.1999999999999993</v>
      </c>
      <c r="J1782" s="6">
        <v>17.2</v>
      </c>
      <c r="K1782" s="6">
        <v>23.9</v>
      </c>
      <c r="L1782" s="6">
        <v>0</v>
      </c>
      <c r="M1782" s="10">
        <v>97646.12</v>
      </c>
      <c r="N1782" s="8">
        <v>67.187219450000001</v>
      </c>
      <c r="O1782" s="8">
        <f t="shared" si="139"/>
        <v>6560571.2928810334</v>
      </c>
    </row>
    <row r="1783" spans="2:15" x14ac:dyDescent="0.3">
      <c r="B1783" s="30">
        <v>43786</v>
      </c>
      <c r="C1783" s="6" t="str">
        <f t="shared" si="135"/>
        <v>Sunday</v>
      </c>
      <c r="D1783" s="6" t="str">
        <f t="shared" si="136"/>
        <v>November</v>
      </c>
      <c r="E1783" s="6" t="str">
        <f t="shared" si="137"/>
        <v>2019</v>
      </c>
      <c r="F1783" s="6">
        <f t="shared" si="138"/>
        <v>47</v>
      </c>
      <c r="G1783" s="6" t="str">
        <f>VLOOKUP(B:B, _holidays!A:C, 2, FALSE)</f>
        <v>Y</v>
      </c>
      <c r="H1783" s="6" t="str">
        <f>VLOOKUP(B:B, _holidays!A:C, 3, FALSE)</f>
        <v>N</v>
      </c>
      <c r="I1783" s="6">
        <v>10.8</v>
      </c>
      <c r="J1783" s="6">
        <v>16.2</v>
      </c>
      <c r="K1783" s="6">
        <v>24.1</v>
      </c>
      <c r="L1783" s="6">
        <v>0</v>
      </c>
      <c r="M1783" s="10">
        <v>96742.49</v>
      </c>
      <c r="N1783" s="8">
        <v>66.41186458</v>
      </c>
      <c r="O1783" s="8">
        <f t="shared" si="139"/>
        <v>6424849.1450120043</v>
      </c>
    </row>
    <row r="1784" spans="2:15" x14ac:dyDescent="0.3">
      <c r="B1784" s="30">
        <v>43787</v>
      </c>
      <c r="C1784" s="6" t="str">
        <f t="shared" si="135"/>
        <v>Monday</v>
      </c>
      <c r="D1784" s="6" t="str">
        <f t="shared" si="136"/>
        <v>November</v>
      </c>
      <c r="E1784" s="6" t="str">
        <f t="shared" si="137"/>
        <v>2019</v>
      </c>
      <c r="F1784" s="6">
        <f t="shared" si="138"/>
        <v>47</v>
      </c>
      <c r="G1784" s="6" t="str">
        <f>VLOOKUP(B:B, _holidays!A:C, 2, FALSE)</f>
        <v>Y</v>
      </c>
      <c r="H1784" s="6" t="str">
        <f>VLOOKUP(B:B, _holidays!A:C, 3, FALSE)</f>
        <v>N</v>
      </c>
      <c r="I1784" s="6">
        <v>8.5</v>
      </c>
      <c r="J1784" s="6">
        <v>26.9</v>
      </c>
      <c r="K1784" s="6">
        <v>29.9</v>
      </c>
      <c r="L1784" s="6">
        <v>0</v>
      </c>
      <c r="M1784" s="10">
        <v>109148.25</v>
      </c>
      <c r="N1784" s="8">
        <v>72.281071499999996</v>
      </c>
      <c r="O1784" s="8">
        <f t="shared" si="139"/>
        <v>7889352.4623498749</v>
      </c>
    </row>
    <row r="1785" spans="2:15" x14ac:dyDescent="0.3">
      <c r="B1785" s="30">
        <v>43788</v>
      </c>
      <c r="C1785" s="6" t="str">
        <f t="shared" si="135"/>
        <v>Tuesday</v>
      </c>
      <c r="D1785" s="6" t="str">
        <f t="shared" si="136"/>
        <v>November</v>
      </c>
      <c r="E1785" s="6" t="str">
        <f t="shared" si="137"/>
        <v>2019</v>
      </c>
      <c r="F1785" s="6">
        <f t="shared" si="138"/>
        <v>47</v>
      </c>
      <c r="G1785" s="6" t="str">
        <f>VLOOKUP(B:B, _holidays!A:C, 2, FALSE)</f>
        <v>Y</v>
      </c>
      <c r="H1785" s="6" t="str">
        <f>VLOOKUP(B:B, _holidays!A:C, 3, FALSE)</f>
        <v>N</v>
      </c>
      <c r="I1785" s="6">
        <v>11.4</v>
      </c>
      <c r="J1785" s="6">
        <v>18.600000000000001</v>
      </c>
      <c r="K1785" s="6">
        <v>27.9</v>
      </c>
      <c r="L1785" s="6">
        <v>0</v>
      </c>
      <c r="M1785" s="10">
        <v>112033.87</v>
      </c>
      <c r="N1785" s="8">
        <v>81.955895620000007</v>
      </c>
      <c r="O1785" s="8">
        <f t="shared" si="139"/>
        <v>9181836.1556246504</v>
      </c>
    </row>
    <row r="1786" spans="2:15" x14ac:dyDescent="0.3">
      <c r="B1786" s="30">
        <v>43789</v>
      </c>
      <c r="C1786" s="6" t="str">
        <f t="shared" si="135"/>
        <v>Wednesday</v>
      </c>
      <c r="D1786" s="6" t="str">
        <f t="shared" si="136"/>
        <v>November</v>
      </c>
      <c r="E1786" s="6" t="str">
        <f t="shared" si="137"/>
        <v>2019</v>
      </c>
      <c r="F1786" s="6">
        <f t="shared" si="138"/>
        <v>47</v>
      </c>
      <c r="G1786" s="6" t="str">
        <f>VLOOKUP(B:B, _holidays!A:C, 2, FALSE)</f>
        <v>Y</v>
      </c>
      <c r="H1786" s="6" t="str">
        <f>VLOOKUP(B:B, _holidays!A:C, 3, FALSE)</f>
        <v>N</v>
      </c>
      <c r="I1786" s="6">
        <v>9.4</v>
      </c>
      <c r="J1786" s="6">
        <v>34.700000000000003</v>
      </c>
      <c r="K1786" s="6">
        <v>30.1</v>
      </c>
      <c r="L1786" s="6">
        <v>0</v>
      </c>
      <c r="M1786" s="10">
        <v>119736.125</v>
      </c>
      <c r="N1786" s="8">
        <v>83.763251699999998</v>
      </c>
      <c r="O1786" s="8">
        <f t="shared" si="139"/>
        <v>10029487.175957663</v>
      </c>
    </row>
    <row r="1787" spans="2:15" x14ac:dyDescent="0.3">
      <c r="B1787" s="30">
        <v>43790</v>
      </c>
      <c r="C1787" s="6" t="str">
        <f t="shared" si="135"/>
        <v>Thursday</v>
      </c>
      <c r="D1787" s="6" t="str">
        <f t="shared" si="136"/>
        <v>November</v>
      </c>
      <c r="E1787" s="6" t="str">
        <f t="shared" si="137"/>
        <v>2019</v>
      </c>
      <c r="F1787" s="6">
        <f t="shared" si="138"/>
        <v>47</v>
      </c>
      <c r="G1787" s="6" t="str">
        <f>VLOOKUP(B:B, _holidays!A:C, 2, FALSE)</f>
        <v>Y</v>
      </c>
      <c r="H1787" s="6" t="str">
        <f>VLOOKUP(B:B, _holidays!A:C, 3, FALSE)</f>
        <v>N</v>
      </c>
      <c r="I1787" s="6">
        <v>14</v>
      </c>
      <c r="J1787" s="6">
        <v>40.9</v>
      </c>
      <c r="K1787" s="6">
        <v>18.8</v>
      </c>
      <c r="L1787" s="6">
        <v>0</v>
      </c>
      <c r="M1787" s="10">
        <v>131312</v>
      </c>
      <c r="N1787" s="8">
        <v>72.815311210000004</v>
      </c>
      <c r="O1787" s="8">
        <f t="shared" si="139"/>
        <v>9561524.1456075199</v>
      </c>
    </row>
    <row r="1788" spans="2:15" x14ac:dyDescent="0.3">
      <c r="B1788" s="30">
        <v>43791</v>
      </c>
      <c r="C1788" s="6" t="str">
        <f t="shared" si="135"/>
        <v>Friday</v>
      </c>
      <c r="D1788" s="6" t="str">
        <f t="shared" si="136"/>
        <v>November</v>
      </c>
      <c r="E1788" s="6" t="str">
        <f t="shared" si="137"/>
        <v>2019</v>
      </c>
      <c r="F1788" s="6">
        <f t="shared" si="138"/>
        <v>47</v>
      </c>
      <c r="G1788" s="6" t="str">
        <f>VLOOKUP(B:B, _holidays!A:C, 2, FALSE)</f>
        <v>Y</v>
      </c>
      <c r="H1788" s="6" t="str">
        <f>VLOOKUP(B:B, _holidays!A:C, 3, FALSE)</f>
        <v>N</v>
      </c>
      <c r="I1788" s="6">
        <v>13.6</v>
      </c>
      <c r="J1788" s="6">
        <v>20</v>
      </c>
      <c r="K1788" s="6">
        <v>28.3</v>
      </c>
      <c r="L1788" s="6">
        <v>0</v>
      </c>
      <c r="M1788" s="10">
        <v>109049.36500000001</v>
      </c>
      <c r="N1788" s="8">
        <v>65.412978010000003</v>
      </c>
      <c r="O1788" s="8">
        <f t="shared" si="139"/>
        <v>7133243.7147494648</v>
      </c>
    </row>
    <row r="1789" spans="2:15" x14ac:dyDescent="0.3">
      <c r="B1789" s="30">
        <v>43792</v>
      </c>
      <c r="C1789" s="6" t="str">
        <f t="shared" si="135"/>
        <v>Saturday</v>
      </c>
      <c r="D1789" s="6" t="str">
        <f t="shared" si="136"/>
        <v>November</v>
      </c>
      <c r="E1789" s="6" t="str">
        <f t="shared" si="137"/>
        <v>2019</v>
      </c>
      <c r="F1789" s="6">
        <f t="shared" si="138"/>
        <v>47</v>
      </c>
      <c r="G1789" s="6" t="str">
        <f>VLOOKUP(B:B, _holidays!A:C, 2, FALSE)</f>
        <v>Y</v>
      </c>
      <c r="H1789" s="6" t="str">
        <f>VLOOKUP(B:B, _holidays!A:C, 3, FALSE)</f>
        <v>N</v>
      </c>
      <c r="I1789" s="6">
        <v>10.1</v>
      </c>
      <c r="J1789" s="6">
        <v>23.8</v>
      </c>
      <c r="K1789" s="6">
        <v>24.6</v>
      </c>
      <c r="L1789" s="6">
        <v>0</v>
      </c>
      <c r="M1789" s="10">
        <v>97245.764999999999</v>
      </c>
      <c r="N1789" s="8">
        <v>49.794292779999999</v>
      </c>
      <c r="O1789" s="8">
        <f t="shared" si="139"/>
        <v>4842284.0940250764</v>
      </c>
    </row>
    <row r="1790" spans="2:15" x14ac:dyDescent="0.3">
      <c r="B1790" s="30">
        <v>43793</v>
      </c>
      <c r="C1790" s="6" t="str">
        <f t="shared" si="135"/>
        <v>Sunday</v>
      </c>
      <c r="D1790" s="6" t="str">
        <f t="shared" si="136"/>
        <v>November</v>
      </c>
      <c r="E1790" s="6" t="str">
        <f t="shared" si="137"/>
        <v>2019</v>
      </c>
      <c r="F1790" s="6">
        <f t="shared" si="138"/>
        <v>48</v>
      </c>
      <c r="G1790" s="6" t="str">
        <f>VLOOKUP(B:B, _holidays!A:C, 2, FALSE)</f>
        <v>Y</v>
      </c>
      <c r="H1790" s="6" t="str">
        <f>VLOOKUP(B:B, _holidays!A:C, 3, FALSE)</f>
        <v>N</v>
      </c>
      <c r="I1790" s="6">
        <v>11.9</v>
      </c>
      <c r="J1790" s="6">
        <v>23.7</v>
      </c>
      <c r="K1790" s="6">
        <v>30.6</v>
      </c>
      <c r="L1790" s="6">
        <v>0</v>
      </c>
      <c r="M1790" s="10">
        <v>96778.25</v>
      </c>
      <c r="N1790" s="8">
        <v>60.755443960000001</v>
      </c>
      <c r="O1790" s="8">
        <f t="shared" si="139"/>
        <v>5879805.5444218703</v>
      </c>
    </row>
    <row r="1791" spans="2:15" x14ac:dyDescent="0.3">
      <c r="B1791" s="30">
        <v>43794</v>
      </c>
      <c r="C1791" s="6" t="str">
        <f t="shared" si="135"/>
        <v>Monday</v>
      </c>
      <c r="D1791" s="6" t="str">
        <f t="shared" si="136"/>
        <v>November</v>
      </c>
      <c r="E1791" s="6" t="str">
        <f t="shared" si="137"/>
        <v>2019</v>
      </c>
      <c r="F1791" s="6">
        <f t="shared" si="138"/>
        <v>48</v>
      </c>
      <c r="G1791" s="6" t="str">
        <f>VLOOKUP(B:B, _holidays!A:C, 2, FALSE)</f>
        <v>Y</v>
      </c>
      <c r="H1791" s="6" t="str">
        <f>VLOOKUP(B:B, _holidays!A:C, 3, FALSE)</f>
        <v>N</v>
      </c>
      <c r="I1791" s="6">
        <v>11.4</v>
      </c>
      <c r="J1791" s="6">
        <v>27.4</v>
      </c>
      <c r="K1791" s="6">
        <v>18</v>
      </c>
      <c r="L1791" s="6">
        <v>0</v>
      </c>
      <c r="M1791" s="10">
        <v>113899.3</v>
      </c>
      <c r="N1791" s="8">
        <v>71.001116179999997</v>
      </c>
      <c r="O1791" s="8">
        <f t="shared" si="139"/>
        <v>8086977.4321206743</v>
      </c>
    </row>
    <row r="1792" spans="2:15" x14ac:dyDescent="0.3">
      <c r="B1792" s="30">
        <v>43795</v>
      </c>
      <c r="C1792" s="6" t="str">
        <f t="shared" si="135"/>
        <v>Tuesday</v>
      </c>
      <c r="D1792" s="6" t="str">
        <f t="shared" si="136"/>
        <v>November</v>
      </c>
      <c r="E1792" s="6" t="str">
        <f t="shared" si="137"/>
        <v>2019</v>
      </c>
      <c r="F1792" s="6">
        <f t="shared" si="138"/>
        <v>48</v>
      </c>
      <c r="G1792" s="6" t="str">
        <f>VLOOKUP(B:B, _holidays!A:C, 2, FALSE)</f>
        <v>Y</v>
      </c>
      <c r="H1792" s="6" t="str">
        <f>VLOOKUP(B:B, _holidays!A:C, 3, FALSE)</f>
        <v>N</v>
      </c>
      <c r="I1792" s="6">
        <v>11.4</v>
      </c>
      <c r="J1792" s="6">
        <v>16.399999999999999</v>
      </c>
      <c r="K1792" s="6">
        <v>22.2</v>
      </c>
      <c r="L1792" s="6">
        <v>2</v>
      </c>
      <c r="M1792" s="10">
        <v>107629.16</v>
      </c>
      <c r="N1792" s="8">
        <v>47.350592130000003</v>
      </c>
      <c r="O1792" s="8">
        <f t="shared" si="139"/>
        <v>5096304.4564545108</v>
      </c>
    </row>
    <row r="1793" spans="2:15" x14ac:dyDescent="0.3">
      <c r="B1793" s="30">
        <v>43796</v>
      </c>
      <c r="C1793" s="6" t="str">
        <f t="shared" si="135"/>
        <v>Wednesday</v>
      </c>
      <c r="D1793" s="6" t="str">
        <f t="shared" si="136"/>
        <v>November</v>
      </c>
      <c r="E1793" s="6" t="str">
        <f t="shared" si="137"/>
        <v>2019</v>
      </c>
      <c r="F1793" s="6">
        <f t="shared" si="138"/>
        <v>48</v>
      </c>
      <c r="G1793" s="6" t="str">
        <f>VLOOKUP(B:B, _holidays!A:C, 2, FALSE)</f>
        <v>Y</v>
      </c>
      <c r="H1793" s="6" t="str">
        <f>VLOOKUP(B:B, _holidays!A:C, 3, FALSE)</f>
        <v>N</v>
      </c>
      <c r="I1793" s="6">
        <v>8.6</v>
      </c>
      <c r="J1793" s="6">
        <v>24.8</v>
      </c>
      <c r="K1793" s="6">
        <v>31</v>
      </c>
      <c r="L1793" s="6">
        <v>0</v>
      </c>
      <c r="M1793" s="10">
        <v>108417.69500000001</v>
      </c>
      <c r="N1793" s="8">
        <v>59.044674999999998</v>
      </c>
      <c r="O1793" s="8">
        <f t="shared" si="139"/>
        <v>6401487.5655241255</v>
      </c>
    </row>
    <row r="1794" spans="2:15" x14ac:dyDescent="0.3">
      <c r="B1794" s="30">
        <v>43797</v>
      </c>
      <c r="C1794" s="6" t="str">
        <f t="shared" ref="C1794:C1857" si="140">TEXT(B1794,"dddd")</f>
        <v>Thursday</v>
      </c>
      <c r="D1794" s="6" t="str">
        <f t="shared" ref="D1794:D1857" si="141">TEXT(B1794,"mmmm")</f>
        <v>November</v>
      </c>
      <c r="E1794" s="6" t="str">
        <f t="shared" ref="E1794:E1857" si="142">TEXT(B1794,"yyyy")</f>
        <v>2019</v>
      </c>
      <c r="F1794" s="6">
        <f t="shared" ref="F1794:F1857" si="143">WEEKNUM(B1794,1)</f>
        <v>48</v>
      </c>
      <c r="G1794" s="6" t="str">
        <f>VLOOKUP(B:B, _holidays!A:C, 2, FALSE)</f>
        <v>Y</v>
      </c>
      <c r="H1794" s="6" t="str">
        <f>VLOOKUP(B:B, _holidays!A:C, 3, FALSE)</f>
        <v>N</v>
      </c>
      <c r="I1794" s="6">
        <v>11.4</v>
      </c>
      <c r="J1794" s="6">
        <v>21.1</v>
      </c>
      <c r="K1794" s="6">
        <v>30.7</v>
      </c>
      <c r="L1794" s="6">
        <v>0</v>
      </c>
      <c r="M1794" s="10">
        <v>112735.875</v>
      </c>
      <c r="N1794" s="8">
        <v>70.202551959999994</v>
      </c>
      <c r="O1794" s="8">
        <f t="shared" ref="O1794:O1857" si="144">M1794*N1794</f>
        <v>7914346.1224435642</v>
      </c>
    </row>
    <row r="1795" spans="2:15" x14ac:dyDescent="0.3">
      <c r="B1795" s="30">
        <v>43798</v>
      </c>
      <c r="C1795" s="6" t="str">
        <f t="shared" si="140"/>
        <v>Friday</v>
      </c>
      <c r="D1795" s="6" t="str">
        <f t="shared" si="141"/>
        <v>November</v>
      </c>
      <c r="E1795" s="6" t="str">
        <f t="shared" si="142"/>
        <v>2019</v>
      </c>
      <c r="F1795" s="6">
        <f t="shared" si="143"/>
        <v>48</v>
      </c>
      <c r="G1795" s="6" t="str">
        <f>VLOOKUP(B:B, _holidays!A:C, 2, FALSE)</f>
        <v>Y</v>
      </c>
      <c r="H1795" s="6" t="str">
        <f>VLOOKUP(B:B, _holidays!A:C, 3, FALSE)</f>
        <v>N</v>
      </c>
      <c r="I1795" s="6">
        <v>11.9</v>
      </c>
      <c r="J1795" s="6">
        <v>19.7</v>
      </c>
      <c r="K1795" s="6">
        <v>21.9</v>
      </c>
      <c r="L1795" s="6">
        <v>0</v>
      </c>
      <c r="M1795" s="10">
        <v>114799.91</v>
      </c>
      <c r="N1795" s="8">
        <v>79.605729069999995</v>
      </c>
      <c r="O1795" s="8">
        <f t="shared" si="144"/>
        <v>9138730.5327203833</v>
      </c>
    </row>
    <row r="1796" spans="2:15" x14ac:dyDescent="0.3">
      <c r="B1796" s="30">
        <v>43799</v>
      </c>
      <c r="C1796" s="6" t="str">
        <f t="shared" si="140"/>
        <v>Saturday</v>
      </c>
      <c r="D1796" s="6" t="str">
        <f t="shared" si="141"/>
        <v>November</v>
      </c>
      <c r="E1796" s="6" t="str">
        <f t="shared" si="142"/>
        <v>2019</v>
      </c>
      <c r="F1796" s="6">
        <f t="shared" si="143"/>
        <v>48</v>
      </c>
      <c r="G1796" s="6" t="str">
        <f>VLOOKUP(B:B, _holidays!A:C, 2, FALSE)</f>
        <v>Y</v>
      </c>
      <c r="H1796" s="6" t="str">
        <f>VLOOKUP(B:B, _holidays!A:C, 3, FALSE)</f>
        <v>N</v>
      </c>
      <c r="I1796" s="6">
        <v>10.3</v>
      </c>
      <c r="J1796" s="6">
        <v>18.399999999999999</v>
      </c>
      <c r="K1796" s="6">
        <v>26.7</v>
      </c>
      <c r="L1796" s="6">
        <v>8</v>
      </c>
      <c r="M1796" s="10">
        <v>98959.56</v>
      </c>
      <c r="N1796" s="8">
        <v>51.05874163</v>
      </c>
      <c r="O1796" s="8">
        <f t="shared" si="144"/>
        <v>5052750.6058584824</v>
      </c>
    </row>
    <row r="1797" spans="2:15" x14ac:dyDescent="0.3">
      <c r="B1797" s="30">
        <v>43800</v>
      </c>
      <c r="C1797" s="6" t="str">
        <f t="shared" si="140"/>
        <v>Sunday</v>
      </c>
      <c r="D1797" s="6" t="str">
        <f t="shared" si="141"/>
        <v>December</v>
      </c>
      <c r="E1797" s="6" t="str">
        <f t="shared" si="142"/>
        <v>2019</v>
      </c>
      <c r="F1797" s="6">
        <f t="shared" si="143"/>
        <v>49</v>
      </c>
      <c r="G1797" s="6" t="str">
        <f>VLOOKUP(B:B, _holidays!A:C, 2, FALSE)</f>
        <v>Y</v>
      </c>
      <c r="H1797" s="6" t="str">
        <f>VLOOKUP(B:B, _holidays!A:C, 3, FALSE)</f>
        <v>N</v>
      </c>
      <c r="I1797" s="6">
        <v>12.2</v>
      </c>
      <c r="J1797" s="6">
        <v>16.8</v>
      </c>
      <c r="K1797" s="6">
        <v>9.8000000000000007</v>
      </c>
      <c r="L1797" s="6">
        <v>0</v>
      </c>
      <c r="M1797" s="10">
        <v>100233.98</v>
      </c>
      <c r="N1797" s="8">
        <v>33.154867019999998</v>
      </c>
      <c r="O1797" s="8">
        <f t="shared" si="144"/>
        <v>3323244.2777853394</v>
      </c>
    </row>
    <row r="1798" spans="2:15" x14ac:dyDescent="0.3">
      <c r="B1798" s="30">
        <v>43801</v>
      </c>
      <c r="C1798" s="6" t="str">
        <f t="shared" si="140"/>
        <v>Monday</v>
      </c>
      <c r="D1798" s="6" t="str">
        <f t="shared" si="141"/>
        <v>December</v>
      </c>
      <c r="E1798" s="6" t="str">
        <f t="shared" si="142"/>
        <v>2019</v>
      </c>
      <c r="F1798" s="6">
        <f t="shared" si="143"/>
        <v>49</v>
      </c>
      <c r="G1798" s="6" t="str">
        <f>VLOOKUP(B:B, _holidays!A:C, 2, FALSE)</f>
        <v>Y</v>
      </c>
      <c r="H1798" s="6" t="str">
        <f>VLOOKUP(B:B, _holidays!A:C, 3, FALSE)</f>
        <v>N</v>
      </c>
      <c r="I1798" s="6">
        <v>9.8000000000000007</v>
      </c>
      <c r="J1798" s="6">
        <v>15.5</v>
      </c>
      <c r="K1798" s="6">
        <v>18.2</v>
      </c>
      <c r="L1798" s="6">
        <v>3.4</v>
      </c>
      <c r="M1798" s="10">
        <v>110609.4</v>
      </c>
      <c r="N1798" s="8">
        <v>29.070382550000001</v>
      </c>
      <c r="O1798" s="8">
        <f t="shared" si="144"/>
        <v>3215457.5716259698</v>
      </c>
    </row>
    <row r="1799" spans="2:15" x14ac:dyDescent="0.3">
      <c r="B1799" s="30">
        <v>43802</v>
      </c>
      <c r="C1799" s="6" t="str">
        <f t="shared" si="140"/>
        <v>Tuesday</v>
      </c>
      <c r="D1799" s="6" t="str">
        <f t="shared" si="141"/>
        <v>December</v>
      </c>
      <c r="E1799" s="6" t="str">
        <f t="shared" si="142"/>
        <v>2019</v>
      </c>
      <c r="F1799" s="6">
        <f t="shared" si="143"/>
        <v>49</v>
      </c>
      <c r="G1799" s="6" t="str">
        <f>VLOOKUP(B:B, _holidays!A:C, 2, FALSE)</f>
        <v>Y</v>
      </c>
      <c r="H1799" s="6" t="str">
        <f>VLOOKUP(B:B, _holidays!A:C, 3, FALSE)</f>
        <v>N</v>
      </c>
      <c r="I1799" s="6">
        <v>11</v>
      </c>
      <c r="J1799" s="6">
        <v>22.2</v>
      </c>
      <c r="K1799" s="6">
        <v>19.2</v>
      </c>
      <c r="L1799" s="6">
        <v>0.4</v>
      </c>
      <c r="M1799" s="10">
        <v>109094.04</v>
      </c>
      <c r="N1799" s="8">
        <v>19.170950680000001</v>
      </c>
      <c r="O1799" s="8">
        <f t="shared" si="144"/>
        <v>2091436.4603219472</v>
      </c>
    </row>
    <row r="1800" spans="2:15" x14ac:dyDescent="0.3">
      <c r="B1800" s="30">
        <v>43803</v>
      </c>
      <c r="C1800" s="6" t="str">
        <f t="shared" si="140"/>
        <v>Wednesday</v>
      </c>
      <c r="D1800" s="6" t="str">
        <f t="shared" si="141"/>
        <v>December</v>
      </c>
      <c r="E1800" s="6" t="str">
        <f t="shared" si="142"/>
        <v>2019</v>
      </c>
      <c r="F1800" s="6">
        <f t="shared" si="143"/>
        <v>49</v>
      </c>
      <c r="G1800" s="6" t="str">
        <f>VLOOKUP(B:B, _holidays!A:C, 2, FALSE)</f>
        <v>Y</v>
      </c>
      <c r="H1800" s="6" t="str">
        <f>VLOOKUP(B:B, _holidays!A:C, 3, FALSE)</f>
        <v>N</v>
      </c>
      <c r="I1800" s="6">
        <v>12.1</v>
      </c>
      <c r="J1800" s="6">
        <v>23</v>
      </c>
      <c r="K1800" s="6">
        <v>20.3</v>
      </c>
      <c r="L1800" s="6">
        <v>0</v>
      </c>
      <c r="M1800" s="10">
        <v>107400.705</v>
      </c>
      <c r="N1800" s="8">
        <v>39.415048149999997</v>
      </c>
      <c r="O1800" s="8">
        <f t="shared" si="144"/>
        <v>4233203.9589189459</v>
      </c>
    </row>
    <row r="1801" spans="2:15" x14ac:dyDescent="0.3">
      <c r="B1801" s="30">
        <v>43804</v>
      </c>
      <c r="C1801" s="6" t="str">
        <f t="shared" si="140"/>
        <v>Thursday</v>
      </c>
      <c r="D1801" s="6" t="str">
        <f t="shared" si="141"/>
        <v>December</v>
      </c>
      <c r="E1801" s="6" t="str">
        <f t="shared" si="142"/>
        <v>2019</v>
      </c>
      <c r="F1801" s="6">
        <f t="shared" si="143"/>
        <v>49</v>
      </c>
      <c r="G1801" s="6" t="str">
        <f>VLOOKUP(B:B, _holidays!A:C, 2, FALSE)</f>
        <v>Y</v>
      </c>
      <c r="H1801" s="6" t="str">
        <f>VLOOKUP(B:B, _holidays!A:C, 3, FALSE)</f>
        <v>N</v>
      </c>
      <c r="I1801" s="6">
        <v>12.3</v>
      </c>
      <c r="J1801" s="6">
        <v>23.9</v>
      </c>
      <c r="K1801" s="6">
        <v>20.399999999999999</v>
      </c>
      <c r="L1801" s="6">
        <v>0</v>
      </c>
      <c r="M1801" s="10">
        <v>107891.69</v>
      </c>
      <c r="N1801" s="8">
        <v>45.830326149999998</v>
      </c>
      <c r="O1801" s="8">
        <f t="shared" si="144"/>
        <v>4944711.3415746931</v>
      </c>
    </row>
    <row r="1802" spans="2:15" x14ac:dyDescent="0.3">
      <c r="B1802" s="30">
        <v>43805</v>
      </c>
      <c r="C1802" s="6" t="str">
        <f t="shared" si="140"/>
        <v>Friday</v>
      </c>
      <c r="D1802" s="6" t="str">
        <f t="shared" si="141"/>
        <v>December</v>
      </c>
      <c r="E1802" s="6" t="str">
        <f t="shared" si="142"/>
        <v>2019</v>
      </c>
      <c r="F1802" s="6">
        <f t="shared" si="143"/>
        <v>49</v>
      </c>
      <c r="G1802" s="6" t="str">
        <f>VLOOKUP(B:B, _holidays!A:C, 2, FALSE)</f>
        <v>Y</v>
      </c>
      <c r="H1802" s="6" t="str">
        <f>VLOOKUP(B:B, _holidays!A:C, 3, FALSE)</f>
        <v>N</v>
      </c>
      <c r="I1802" s="6">
        <v>13.3</v>
      </c>
      <c r="J1802" s="6">
        <v>20.8</v>
      </c>
      <c r="K1802" s="6">
        <v>18.2</v>
      </c>
      <c r="L1802" s="6">
        <v>0</v>
      </c>
      <c r="M1802" s="10">
        <v>105028.985</v>
      </c>
      <c r="N1802" s="8">
        <v>41.38035927</v>
      </c>
      <c r="O1802" s="8">
        <f t="shared" si="144"/>
        <v>4346137.1330634411</v>
      </c>
    </row>
    <row r="1803" spans="2:15" x14ac:dyDescent="0.3">
      <c r="B1803" s="30">
        <v>43806</v>
      </c>
      <c r="C1803" s="6" t="str">
        <f t="shared" si="140"/>
        <v>Saturday</v>
      </c>
      <c r="D1803" s="6" t="str">
        <f t="shared" si="141"/>
        <v>December</v>
      </c>
      <c r="E1803" s="6" t="str">
        <f t="shared" si="142"/>
        <v>2019</v>
      </c>
      <c r="F1803" s="6">
        <f t="shared" si="143"/>
        <v>49</v>
      </c>
      <c r="G1803" s="6" t="str">
        <f>VLOOKUP(B:B, _holidays!A:C, 2, FALSE)</f>
        <v>Y</v>
      </c>
      <c r="H1803" s="6" t="str">
        <f>VLOOKUP(B:B, _holidays!A:C, 3, FALSE)</f>
        <v>N</v>
      </c>
      <c r="I1803" s="6">
        <v>11.2</v>
      </c>
      <c r="J1803" s="6">
        <v>21</v>
      </c>
      <c r="K1803" s="6">
        <v>30.3</v>
      </c>
      <c r="L1803" s="6">
        <v>0</v>
      </c>
      <c r="M1803" s="10">
        <v>95436.3</v>
      </c>
      <c r="N1803" s="8">
        <v>47.12307019</v>
      </c>
      <c r="O1803" s="8">
        <f t="shared" si="144"/>
        <v>4497251.4635738973</v>
      </c>
    </row>
    <row r="1804" spans="2:15" x14ac:dyDescent="0.3">
      <c r="B1804" s="30">
        <v>43807</v>
      </c>
      <c r="C1804" s="6" t="str">
        <f t="shared" si="140"/>
        <v>Sunday</v>
      </c>
      <c r="D1804" s="6" t="str">
        <f t="shared" si="141"/>
        <v>December</v>
      </c>
      <c r="E1804" s="6" t="str">
        <f t="shared" si="142"/>
        <v>2019</v>
      </c>
      <c r="F1804" s="6">
        <f t="shared" si="143"/>
        <v>50</v>
      </c>
      <c r="G1804" s="6" t="str">
        <f>VLOOKUP(B:B, _holidays!A:C, 2, FALSE)</f>
        <v>Y</v>
      </c>
      <c r="H1804" s="6" t="str">
        <f>VLOOKUP(B:B, _holidays!A:C, 3, FALSE)</f>
        <v>N</v>
      </c>
      <c r="I1804" s="6">
        <v>13.8</v>
      </c>
      <c r="J1804" s="6">
        <v>27.6</v>
      </c>
      <c r="K1804" s="6">
        <v>30.8</v>
      </c>
      <c r="L1804" s="6">
        <v>0</v>
      </c>
      <c r="M1804" s="10">
        <v>97577.414999999994</v>
      </c>
      <c r="N1804" s="8">
        <v>43.690411390000001</v>
      </c>
      <c r="O1804" s="8">
        <f t="shared" si="144"/>
        <v>4263197.4037227565</v>
      </c>
    </row>
    <row r="1805" spans="2:15" x14ac:dyDescent="0.3">
      <c r="B1805" s="30">
        <v>43808</v>
      </c>
      <c r="C1805" s="6" t="str">
        <f t="shared" si="140"/>
        <v>Monday</v>
      </c>
      <c r="D1805" s="6" t="str">
        <f t="shared" si="141"/>
        <v>December</v>
      </c>
      <c r="E1805" s="6" t="str">
        <f t="shared" si="142"/>
        <v>2019</v>
      </c>
      <c r="F1805" s="6">
        <f t="shared" si="143"/>
        <v>50</v>
      </c>
      <c r="G1805" s="6" t="str">
        <f>VLOOKUP(B:B, _holidays!A:C, 2, FALSE)</f>
        <v>Y</v>
      </c>
      <c r="H1805" s="6" t="str">
        <f>VLOOKUP(B:B, _holidays!A:C, 3, FALSE)</f>
        <v>N</v>
      </c>
      <c r="I1805" s="6">
        <v>16.3</v>
      </c>
      <c r="J1805" s="6">
        <v>38</v>
      </c>
      <c r="K1805" s="6">
        <v>28.6</v>
      </c>
      <c r="L1805" s="6">
        <v>0</v>
      </c>
      <c r="M1805" s="10">
        <v>127910.83500000001</v>
      </c>
      <c r="N1805" s="8">
        <v>62.718792569999998</v>
      </c>
      <c r="O1805" s="8">
        <f t="shared" si="144"/>
        <v>8022413.1278204964</v>
      </c>
    </row>
    <row r="1806" spans="2:15" x14ac:dyDescent="0.3">
      <c r="B1806" s="30">
        <v>43809</v>
      </c>
      <c r="C1806" s="6" t="str">
        <f t="shared" si="140"/>
        <v>Tuesday</v>
      </c>
      <c r="D1806" s="6" t="str">
        <f t="shared" si="141"/>
        <v>December</v>
      </c>
      <c r="E1806" s="6" t="str">
        <f t="shared" si="142"/>
        <v>2019</v>
      </c>
      <c r="F1806" s="6">
        <f t="shared" si="143"/>
        <v>50</v>
      </c>
      <c r="G1806" s="6" t="str">
        <f>VLOOKUP(B:B, _holidays!A:C, 2, FALSE)</f>
        <v>Y</v>
      </c>
      <c r="H1806" s="6" t="str">
        <f>VLOOKUP(B:B, _holidays!A:C, 3, FALSE)</f>
        <v>N</v>
      </c>
      <c r="I1806" s="6">
        <v>14.3</v>
      </c>
      <c r="J1806" s="6">
        <v>17.2</v>
      </c>
      <c r="K1806" s="6">
        <v>22.2</v>
      </c>
      <c r="L1806" s="6">
        <v>0</v>
      </c>
      <c r="M1806" s="10">
        <v>109548.62</v>
      </c>
      <c r="N1806" s="8">
        <v>48.336164680000003</v>
      </c>
      <c r="O1806" s="8">
        <f t="shared" si="144"/>
        <v>5295160.1367867421</v>
      </c>
    </row>
    <row r="1807" spans="2:15" x14ac:dyDescent="0.3">
      <c r="B1807" s="30">
        <v>43810</v>
      </c>
      <c r="C1807" s="6" t="str">
        <f t="shared" si="140"/>
        <v>Wednesday</v>
      </c>
      <c r="D1807" s="6" t="str">
        <f t="shared" si="141"/>
        <v>December</v>
      </c>
      <c r="E1807" s="6" t="str">
        <f t="shared" si="142"/>
        <v>2019</v>
      </c>
      <c r="F1807" s="6">
        <f t="shared" si="143"/>
        <v>50</v>
      </c>
      <c r="G1807" s="6" t="str">
        <f>VLOOKUP(B:B, _holidays!A:C, 2, FALSE)</f>
        <v>Y</v>
      </c>
      <c r="H1807" s="6" t="str">
        <f>VLOOKUP(B:B, _holidays!A:C, 3, FALSE)</f>
        <v>N</v>
      </c>
      <c r="I1807" s="6">
        <v>13.4</v>
      </c>
      <c r="J1807" s="6">
        <v>18.100000000000001</v>
      </c>
      <c r="K1807" s="6">
        <v>21.8</v>
      </c>
      <c r="L1807" s="6">
        <v>0</v>
      </c>
      <c r="M1807" s="10">
        <v>109060.375</v>
      </c>
      <c r="N1807" s="8">
        <v>57.730485369999997</v>
      </c>
      <c r="O1807" s="8">
        <f t="shared" si="144"/>
        <v>6296108.3833842138</v>
      </c>
    </row>
    <row r="1808" spans="2:15" x14ac:dyDescent="0.3">
      <c r="B1808" s="30">
        <v>43811</v>
      </c>
      <c r="C1808" s="6" t="str">
        <f t="shared" si="140"/>
        <v>Thursday</v>
      </c>
      <c r="D1808" s="6" t="str">
        <f t="shared" si="141"/>
        <v>December</v>
      </c>
      <c r="E1808" s="6" t="str">
        <f t="shared" si="142"/>
        <v>2019</v>
      </c>
      <c r="F1808" s="6">
        <f t="shared" si="143"/>
        <v>50</v>
      </c>
      <c r="G1808" s="6" t="str">
        <f>VLOOKUP(B:B, _holidays!A:C, 2, FALSE)</f>
        <v>Y</v>
      </c>
      <c r="H1808" s="6" t="str">
        <f>VLOOKUP(B:B, _holidays!A:C, 3, FALSE)</f>
        <v>N</v>
      </c>
      <c r="I1808" s="6">
        <v>13.4</v>
      </c>
      <c r="J1808" s="6">
        <v>18.399999999999999</v>
      </c>
      <c r="K1808" s="6">
        <v>22.7</v>
      </c>
      <c r="L1808" s="6">
        <v>0</v>
      </c>
      <c r="M1808" s="10">
        <v>108599.065</v>
      </c>
      <c r="N1808" s="8">
        <v>41.647543489999997</v>
      </c>
      <c r="O1808" s="8">
        <f t="shared" si="144"/>
        <v>4522884.2825608365</v>
      </c>
    </row>
    <row r="1809" spans="2:15" x14ac:dyDescent="0.3">
      <c r="B1809" s="30">
        <v>43812</v>
      </c>
      <c r="C1809" s="6" t="str">
        <f t="shared" si="140"/>
        <v>Friday</v>
      </c>
      <c r="D1809" s="6" t="str">
        <f t="shared" si="141"/>
        <v>December</v>
      </c>
      <c r="E1809" s="6" t="str">
        <f t="shared" si="142"/>
        <v>2019</v>
      </c>
      <c r="F1809" s="6">
        <f t="shared" si="143"/>
        <v>50</v>
      </c>
      <c r="G1809" s="6" t="str">
        <f>VLOOKUP(B:B, _holidays!A:C, 2, FALSE)</f>
        <v>Y</v>
      </c>
      <c r="H1809" s="6" t="str">
        <f>VLOOKUP(B:B, _holidays!A:C, 3, FALSE)</f>
        <v>N</v>
      </c>
      <c r="I1809" s="6">
        <v>11.4</v>
      </c>
      <c r="J1809" s="6">
        <v>20.9</v>
      </c>
      <c r="K1809" s="6">
        <v>24.8</v>
      </c>
      <c r="L1809" s="6">
        <v>0</v>
      </c>
      <c r="M1809" s="10">
        <v>107070.61</v>
      </c>
      <c r="N1809" s="8">
        <v>58.517373640000002</v>
      </c>
      <c r="O1809" s="8">
        <f t="shared" si="144"/>
        <v>6265490.8912327206</v>
      </c>
    </row>
    <row r="1810" spans="2:15" x14ac:dyDescent="0.3">
      <c r="B1810" s="30">
        <v>43813</v>
      </c>
      <c r="C1810" s="6" t="str">
        <f t="shared" si="140"/>
        <v>Saturday</v>
      </c>
      <c r="D1810" s="6" t="str">
        <f t="shared" si="141"/>
        <v>December</v>
      </c>
      <c r="E1810" s="6" t="str">
        <f t="shared" si="142"/>
        <v>2019</v>
      </c>
      <c r="F1810" s="6">
        <f t="shared" si="143"/>
        <v>50</v>
      </c>
      <c r="G1810" s="6" t="str">
        <f>VLOOKUP(B:B, _holidays!A:C, 2, FALSE)</f>
        <v>Y</v>
      </c>
      <c r="H1810" s="6" t="str">
        <f>VLOOKUP(B:B, _holidays!A:C, 3, FALSE)</f>
        <v>N</v>
      </c>
      <c r="I1810" s="6">
        <v>14.1</v>
      </c>
      <c r="J1810" s="6">
        <v>20.100000000000001</v>
      </c>
      <c r="K1810" s="6">
        <v>10.4</v>
      </c>
      <c r="L1810" s="6">
        <v>0</v>
      </c>
      <c r="M1810" s="10">
        <v>101239.235</v>
      </c>
      <c r="N1810" s="8">
        <v>65.765248349999993</v>
      </c>
      <c r="O1810" s="8">
        <f t="shared" si="144"/>
        <v>6658023.4325390114</v>
      </c>
    </row>
    <row r="1811" spans="2:15" x14ac:dyDescent="0.3">
      <c r="B1811" s="30">
        <v>43814</v>
      </c>
      <c r="C1811" s="6" t="str">
        <f t="shared" si="140"/>
        <v>Sunday</v>
      </c>
      <c r="D1811" s="6" t="str">
        <f t="shared" si="141"/>
        <v>December</v>
      </c>
      <c r="E1811" s="6" t="str">
        <f t="shared" si="142"/>
        <v>2019</v>
      </c>
      <c r="F1811" s="6">
        <f t="shared" si="143"/>
        <v>51</v>
      </c>
      <c r="G1811" s="6" t="str">
        <f>VLOOKUP(B:B, _holidays!A:C, 2, FALSE)</f>
        <v>Y</v>
      </c>
      <c r="H1811" s="6" t="str">
        <f>VLOOKUP(B:B, _holidays!A:C, 3, FALSE)</f>
        <v>N</v>
      </c>
      <c r="I1811" s="6">
        <v>15.1</v>
      </c>
      <c r="J1811" s="6">
        <v>21.7</v>
      </c>
      <c r="K1811" s="6">
        <v>16.399999999999999</v>
      </c>
      <c r="L1811" s="6">
        <v>0</v>
      </c>
      <c r="M1811" s="10">
        <v>98723.45</v>
      </c>
      <c r="N1811" s="8">
        <v>50.936743069999999</v>
      </c>
      <c r="O1811" s="8">
        <f t="shared" si="144"/>
        <v>5028651.0076339915</v>
      </c>
    </row>
    <row r="1812" spans="2:15" x14ac:dyDescent="0.3">
      <c r="B1812" s="30">
        <v>43815</v>
      </c>
      <c r="C1812" s="6" t="str">
        <f t="shared" si="140"/>
        <v>Monday</v>
      </c>
      <c r="D1812" s="6" t="str">
        <f t="shared" si="141"/>
        <v>December</v>
      </c>
      <c r="E1812" s="6" t="str">
        <f t="shared" si="142"/>
        <v>2019</v>
      </c>
      <c r="F1812" s="6">
        <f t="shared" si="143"/>
        <v>51</v>
      </c>
      <c r="G1812" s="6" t="str">
        <f>VLOOKUP(B:B, _holidays!A:C, 2, FALSE)</f>
        <v>Y</v>
      </c>
      <c r="H1812" s="6" t="str">
        <f>VLOOKUP(B:B, _holidays!A:C, 3, FALSE)</f>
        <v>N</v>
      </c>
      <c r="I1812" s="6">
        <v>13</v>
      </c>
      <c r="J1812" s="6">
        <v>22.6</v>
      </c>
      <c r="K1812" s="6">
        <v>21.7</v>
      </c>
      <c r="L1812" s="6">
        <v>0</v>
      </c>
      <c r="M1812" s="10">
        <v>114400.065</v>
      </c>
      <c r="N1812" s="8">
        <v>73.601749130000002</v>
      </c>
      <c r="O1812" s="8">
        <f t="shared" si="144"/>
        <v>8420044.8845856935</v>
      </c>
    </row>
    <row r="1813" spans="2:15" x14ac:dyDescent="0.3">
      <c r="B1813" s="30">
        <v>43816</v>
      </c>
      <c r="C1813" s="6" t="str">
        <f t="shared" si="140"/>
        <v>Tuesday</v>
      </c>
      <c r="D1813" s="6" t="str">
        <f t="shared" si="141"/>
        <v>December</v>
      </c>
      <c r="E1813" s="6" t="str">
        <f t="shared" si="142"/>
        <v>2019</v>
      </c>
      <c r="F1813" s="6">
        <f t="shared" si="143"/>
        <v>51</v>
      </c>
      <c r="G1813" s="6" t="str">
        <f>VLOOKUP(B:B, _holidays!A:C, 2, FALSE)</f>
        <v>Y</v>
      </c>
      <c r="H1813" s="6" t="str">
        <f>VLOOKUP(B:B, _holidays!A:C, 3, FALSE)</f>
        <v>N</v>
      </c>
      <c r="I1813" s="6">
        <v>12.6</v>
      </c>
      <c r="J1813" s="6">
        <v>26.3</v>
      </c>
      <c r="K1813" s="6">
        <v>29.5</v>
      </c>
      <c r="L1813" s="6">
        <v>0</v>
      </c>
      <c r="M1813" s="10">
        <v>123999.07</v>
      </c>
      <c r="N1813" s="8">
        <v>83.084082179999996</v>
      </c>
      <c r="O1813" s="8">
        <f t="shared" si="144"/>
        <v>10302348.922123572</v>
      </c>
    </row>
    <row r="1814" spans="2:15" x14ac:dyDescent="0.3">
      <c r="B1814" s="30">
        <v>43817</v>
      </c>
      <c r="C1814" s="6" t="str">
        <f t="shared" si="140"/>
        <v>Wednesday</v>
      </c>
      <c r="D1814" s="6" t="str">
        <f t="shared" si="141"/>
        <v>December</v>
      </c>
      <c r="E1814" s="6" t="str">
        <f t="shared" si="142"/>
        <v>2019</v>
      </c>
      <c r="F1814" s="6">
        <f t="shared" si="143"/>
        <v>51</v>
      </c>
      <c r="G1814" s="6" t="str">
        <f>VLOOKUP(B:B, _holidays!A:C, 2, FALSE)</f>
        <v>Y</v>
      </c>
      <c r="H1814" s="6" t="str">
        <f>VLOOKUP(B:B, _holidays!A:C, 3, FALSE)</f>
        <v>N</v>
      </c>
      <c r="I1814" s="6">
        <v>15.9</v>
      </c>
      <c r="J1814" s="6">
        <v>40.1</v>
      </c>
      <c r="K1814" s="6">
        <v>29.3</v>
      </c>
      <c r="L1814" s="6">
        <v>0</v>
      </c>
      <c r="M1814" s="10">
        <v>146990.89000000001</v>
      </c>
      <c r="N1814" s="8">
        <v>95.802971920000005</v>
      </c>
      <c r="O1814" s="8">
        <f t="shared" si="144"/>
        <v>14082164.107165812</v>
      </c>
    </row>
    <row r="1815" spans="2:15" x14ac:dyDescent="0.3">
      <c r="B1815" s="30">
        <v>43818</v>
      </c>
      <c r="C1815" s="6" t="str">
        <f t="shared" si="140"/>
        <v>Thursday</v>
      </c>
      <c r="D1815" s="6" t="str">
        <f t="shared" si="141"/>
        <v>December</v>
      </c>
      <c r="E1815" s="6" t="str">
        <f t="shared" si="142"/>
        <v>2019</v>
      </c>
      <c r="F1815" s="6">
        <f t="shared" si="143"/>
        <v>51</v>
      </c>
      <c r="G1815" s="6" t="str">
        <f>VLOOKUP(B:B, _holidays!A:C, 2, FALSE)</f>
        <v>Y</v>
      </c>
      <c r="H1815" s="6" t="str">
        <f>VLOOKUP(B:B, _holidays!A:C, 3, FALSE)</f>
        <v>N</v>
      </c>
      <c r="I1815" s="6">
        <v>17.2</v>
      </c>
      <c r="J1815" s="6">
        <v>23.3</v>
      </c>
      <c r="K1815" s="6">
        <v>29.3</v>
      </c>
      <c r="L1815" s="6">
        <v>0</v>
      </c>
      <c r="M1815" s="10">
        <v>125050.61</v>
      </c>
      <c r="N1815" s="8">
        <v>71.953511919999997</v>
      </c>
      <c r="O1815" s="8">
        <f t="shared" si="144"/>
        <v>8997830.5572382715</v>
      </c>
    </row>
    <row r="1816" spans="2:15" x14ac:dyDescent="0.3">
      <c r="B1816" s="30">
        <v>43819</v>
      </c>
      <c r="C1816" s="6" t="str">
        <f t="shared" si="140"/>
        <v>Friday</v>
      </c>
      <c r="D1816" s="6" t="str">
        <f t="shared" si="141"/>
        <v>December</v>
      </c>
      <c r="E1816" s="6" t="str">
        <f t="shared" si="142"/>
        <v>2019</v>
      </c>
      <c r="F1816" s="6">
        <f t="shared" si="143"/>
        <v>51</v>
      </c>
      <c r="G1816" s="6" t="str">
        <f>VLOOKUP(B:B, _holidays!A:C, 2, FALSE)</f>
        <v>N</v>
      </c>
      <c r="H1816" s="6" t="str">
        <f>VLOOKUP(B:B, _holidays!A:C, 3, FALSE)</f>
        <v>N</v>
      </c>
      <c r="I1816" s="6">
        <v>13.7</v>
      </c>
      <c r="J1816" s="6">
        <v>43.5</v>
      </c>
      <c r="K1816" s="6">
        <v>31.4</v>
      </c>
      <c r="L1816" s="6">
        <v>0</v>
      </c>
      <c r="M1816" s="10">
        <v>150553.4</v>
      </c>
      <c r="N1816" s="8">
        <v>243.81015959999999</v>
      </c>
      <c r="O1816" s="8">
        <f t="shared" si="144"/>
        <v>36706448.482322641</v>
      </c>
    </row>
    <row r="1817" spans="2:15" x14ac:dyDescent="0.3">
      <c r="B1817" s="30">
        <v>43820</v>
      </c>
      <c r="C1817" s="6" t="str">
        <f t="shared" si="140"/>
        <v>Saturday</v>
      </c>
      <c r="D1817" s="6" t="str">
        <f t="shared" si="141"/>
        <v>December</v>
      </c>
      <c r="E1817" s="6" t="str">
        <f t="shared" si="142"/>
        <v>2019</v>
      </c>
      <c r="F1817" s="6">
        <f t="shared" si="143"/>
        <v>51</v>
      </c>
      <c r="G1817" s="6" t="str">
        <f>VLOOKUP(B:B, _holidays!A:C, 2, FALSE)</f>
        <v>N</v>
      </c>
      <c r="H1817" s="6" t="str">
        <f>VLOOKUP(B:B, _holidays!A:C, 3, FALSE)</f>
        <v>N</v>
      </c>
      <c r="I1817" s="6">
        <v>16.899999999999999</v>
      </c>
      <c r="J1817" s="6">
        <v>20.2</v>
      </c>
      <c r="K1817" s="6">
        <v>28.3</v>
      </c>
      <c r="L1817" s="6">
        <v>0</v>
      </c>
      <c r="M1817" s="10">
        <v>100632.47500000001</v>
      </c>
      <c r="N1817" s="8">
        <v>44.94113626</v>
      </c>
      <c r="O1817" s="8">
        <f t="shared" si="144"/>
        <v>4522537.7711560437</v>
      </c>
    </row>
    <row r="1818" spans="2:15" x14ac:dyDescent="0.3">
      <c r="B1818" s="30">
        <v>43821</v>
      </c>
      <c r="C1818" s="6" t="str">
        <f t="shared" si="140"/>
        <v>Sunday</v>
      </c>
      <c r="D1818" s="6" t="str">
        <f t="shared" si="141"/>
        <v>December</v>
      </c>
      <c r="E1818" s="6" t="str">
        <f t="shared" si="142"/>
        <v>2019</v>
      </c>
      <c r="F1818" s="6">
        <f t="shared" si="143"/>
        <v>52</v>
      </c>
      <c r="G1818" s="6" t="str">
        <f>VLOOKUP(B:B, _holidays!A:C, 2, FALSE)</f>
        <v>N</v>
      </c>
      <c r="H1818" s="6" t="str">
        <f>VLOOKUP(B:B, _holidays!A:C, 3, FALSE)</f>
        <v>N</v>
      </c>
      <c r="I1818" s="6">
        <v>13.1</v>
      </c>
      <c r="J1818" s="6">
        <v>19.600000000000001</v>
      </c>
      <c r="K1818" s="6">
        <v>31.5</v>
      </c>
      <c r="L1818" s="6">
        <v>0</v>
      </c>
      <c r="M1818" s="10">
        <v>90145.615000000005</v>
      </c>
      <c r="N1818" s="8">
        <v>34.678705909999998</v>
      </c>
      <c r="O1818" s="8">
        <f t="shared" si="144"/>
        <v>3126133.2716610846</v>
      </c>
    </row>
    <row r="1819" spans="2:15" x14ac:dyDescent="0.3">
      <c r="B1819" s="30">
        <v>43822</v>
      </c>
      <c r="C1819" s="6" t="str">
        <f t="shared" si="140"/>
        <v>Monday</v>
      </c>
      <c r="D1819" s="6" t="str">
        <f t="shared" si="141"/>
        <v>December</v>
      </c>
      <c r="E1819" s="6" t="str">
        <f t="shared" si="142"/>
        <v>2019</v>
      </c>
      <c r="F1819" s="6">
        <f t="shared" si="143"/>
        <v>52</v>
      </c>
      <c r="G1819" s="6" t="str">
        <f>VLOOKUP(B:B, _holidays!A:C, 2, FALSE)</f>
        <v>N</v>
      </c>
      <c r="H1819" s="6" t="str">
        <f>VLOOKUP(B:B, _holidays!A:C, 3, FALSE)</f>
        <v>N</v>
      </c>
      <c r="I1819" s="6">
        <v>12.1</v>
      </c>
      <c r="J1819" s="6">
        <v>20</v>
      </c>
      <c r="K1819" s="6">
        <v>29.2</v>
      </c>
      <c r="L1819" s="6">
        <v>0</v>
      </c>
      <c r="M1819" s="10">
        <v>101818.02499999999</v>
      </c>
      <c r="N1819" s="8">
        <v>47.19823427</v>
      </c>
      <c r="O1819" s="8">
        <f t="shared" si="144"/>
        <v>4805630.9968587169</v>
      </c>
    </row>
    <row r="1820" spans="2:15" x14ac:dyDescent="0.3">
      <c r="B1820" s="30">
        <v>43823</v>
      </c>
      <c r="C1820" s="6" t="str">
        <f t="shared" si="140"/>
        <v>Tuesday</v>
      </c>
      <c r="D1820" s="6" t="str">
        <f t="shared" si="141"/>
        <v>December</v>
      </c>
      <c r="E1820" s="6" t="str">
        <f t="shared" si="142"/>
        <v>2019</v>
      </c>
      <c r="F1820" s="6">
        <f t="shared" si="143"/>
        <v>52</v>
      </c>
      <c r="G1820" s="6" t="str">
        <f>VLOOKUP(B:B, _holidays!A:C, 2, FALSE)</f>
        <v>N</v>
      </c>
      <c r="H1820" s="6" t="str">
        <f>VLOOKUP(B:B, _holidays!A:C, 3, FALSE)</f>
        <v>N</v>
      </c>
      <c r="I1820" s="6">
        <v>14.1</v>
      </c>
      <c r="J1820" s="6">
        <v>24.5</v>
      </c>
      <c r="K1820" s="6">
        <v>31.4</v>
      </c>
      <c r="L1820" s="6">
        <v>0</v>
      </c>
      <c r="M1820" s="10">
        <v>102168.93</v>
      </c>
      <c r="N1820" s="8">
        <v>57.331305110000002</v>
      </c>
      <c r="O1820" s="8">
        <f t="shared" si="144"/>
        <v>5857478.098592232</v>
      </c>
    </row>
    <row r="1821" spans="2:15" x14ac:dyDescent="0.3">
      <c r="B1821" s="30">
        <v>43824</v>
      </c>
      <c r="C1821" s="6" t="str">
        <f t="shared" si="140"/>
        <v>Wednesday</v>
      </c>
      <c r="D1821" s="6" t="str">
        <f t="shared" si="141"/>
        <v>December</v>
      </c>
      <c r="E1821" s="6" t="str">
        <f t="shared" si="142"/>
        <v>2019</v>
      </c>
      <c r="F1821" s="6">
        <f t="shared" si="143"/>
        <v>52</v>
      </c>
      <c r="G1821" s="6" t="str">
        <f>VLOOKUP(B:B, _holidays!A:C, 2, FALSE)</f>
        <v>N</v>
      </c>
      <c r="H1821" s="6" t="str">
        <f>VLOOKUP(B:B, _holidays!A:C, 3, FALSE)</f>
        <v>Y</v>
      </c>
      <c r="I1821" s="6">
        <v>14</v>
      </c>
      <c r="J1821" s="6">
        <v>27.9</v>
      </c>
      <c r="K1821" s="6">
        <v>32</v>
      </c>
      <c r="L1821" s="6">
        <v>0</v>
      </c>
      <c r="M1821" s="10">
        <v>98312.744999999995</v>
      </c>
      <c r="N1821" s="8">
        <v>42.257239390000002</v>
      </c>
      <c r="O1821" s="8">
        <f t="shared" si="144"/>
        <v>4154425.2005530256</v>
      </c>
    </row>
    <row r="1822" spans="2:15" x14ac:dyDescent="0.3">
      <c r="B1822" s="30">
        <v>43825</v>
      </c>
      <c r="C1822" s="6" t="str">
        <f t="shared" si="140"/>
        <v>Thursday</v>
      </c>
      <c r="D1822" s="6" t="str">
        <f t="shared" si="141"/>
        <v>December</v>
      </c>
      <c r="E1822" s="6" t="str">
        <f t="shared" si="142"/>
        <v>2019</v>
      </c>
      <c r="F1822" s="6">
        <f t="shared" si="143"/>
        <v>52</v>
      </c>
      <c r="G1822" s="6" t="str">
        <f>VLOOKUP(B:B, _holidays!A:C, 2, FALSE)</f>
        <v>N</v>
      </c>
      <c r="H1822" s="6" t="str">
        <f>VLOOKUP(B:B, _holidays!A:C, 3, FALSE)</f>
        <v>Y</v>
      </c>
      <c r="I1822" s="6">
        <v>16.5</v>
      </c>
      <c r="J1822" s="6">
        <v>20.5</v>
      </c>
      <c r="K1822" s="6">
        <v>26.2</v>
      </c>
      <c r="L1822" s="6">
        <v>0</v>
      </c>
      <c r="M1822" s="10">
        <v>96120.524999999994</v>
      </c>
      <c r="N1822" s="8">
        <v>41.255986679999999</v>
      </c>
      <c r="O1822" s="8">
        <f t="shared" si="144"/>
        <v>3965547.0990746068</v>
      </c>
    </row>
    <row r="1823" spans="2:15" x14ac:dyDescent="0.3">
      <c r="B1823" s="30">
        <v>43826</v>
      </c>
      <c r="C1823" s="6" t="str">
        <f t="shared" si="140"/>
        <v>Friday</v>
      </c>
      <c r="D1823" s="6" t="str">
        <f t="shared" si="141"/>
        <v>December</v>
      </c>
      <c r="E1823" s="6" t="str">
        <f t="shared" si="142"/>
        <v>2019</v>
      </c>
      <c r="F1823" s="6">
        <f t="shared" si="143"/>
        <v>52</v>
      </c>
      <c r="G1823" s="6" t="str">
        <f>VLOOKUP(B:B, _holidays!A:C, 2, FALSE)</f>
        <v>N</v>
      </c>
      <c r="H1823" s="6" t="str">
        <f>VLOOKUP(B:B, _holidays!A:C, 3, FALSE)</f>
        <v>N</v>
      </c>
      <c r="I1823" s="6">
        <v>13.6</v>
      </c>
      <c r="J1823" s="6">
        <v>23.9</v>
      </c>
      <c r="K1823" s="6">
        <v>31.6</v>
      </c>
      <c r="L1823" s="6">
        <v>0</v>
      </c>
      <c r="M1823" s="10">
        <v>107256.065</v>
      </c>
      <c r="N1823" s="8">
        <v>56.122451329999997</v>
      </c>
      <c r="O1823" s="8">
        <f t="shared" si="144"/>
        <v>6019473.2878098162</v>
      </c>
    </row>
    <row r="1824" spans="2:15" x14ac:dyDescent="0.3">
      <c r="B1824" s="30">
        <v>43827</v>
      </c>
      <c r="C1824" s="6" t="str">
        <f t="shared" si="140"/>
        <v>Saturday</v>
      </c>
      <c r="D1824" s="6" t="str">
        <f t="shared" si="141"/>
        <v>December</v>
      </c>
      <c r="E1824" s="6" t="str">
        <f t="shared" si="142"/>
        <v>2019</v>
      </c>
      <c r="F1824" s="6">
        <f t="shared" si="143"/>
        <v>52</v>
      </c>
      <c r="G1824" s="6" t="str">
        <f>VLOOKUP(B:B, _holidays!A:C, 2, FALSE)</f>
        <v>N</v>
      </c>
      <c r="H1824" s="6" t="str">
        <f>VLOOKUP(B:B, _holidays!A:C, 3, FALSE)</f>
        <v>N</v>
      </c>
      <c r="I1824" s="6">
        <v>16.7</v>
      </c>
      <c r="J1824" s="6">
        <v>28.4</v>
      </c>
      <c r="K1824" s="6">
        <v>20.6</v>
      </c>
      <c r="L1824" s="6">
        <v>0</v>
      </c>
      <c r="M1824" s="10">
        <v>113521.685</v>
      </c>
      <c r="N1824" s="8">
        <v>63.295449300000001</v>
      </c>
      <c r="O1824" s="8">
        <f t="shared" si="144"/>
        <v>7185406.0573680708</v>
      </c>
    </row>
    <row r="1825" spans="2:15" x14ac:dyDescent="0.3">
      <c r="B1825" s="30">
        <v>43828</v>
      </c>
      <c r="C1825" s="6" t="str">
        <f t="shared" si="140"/>
        <v>Sunday</v>
      </c>
      <c r="D1825" s="6" t="str">
        <f t="shared" si="141"/>
        <v>December</v>
      </c>
      <c r="E1825" s="6" t="str">
        <f t="shared" si="142"/>
        <v>2019</v>
      </c>
      <c r="F1825" s="6">
        <f t="shared" si="143"/>
        <v>53</v>
      </c>
      <c r="G1825" s="6" t="str">
        <f>VLOOKUP(B:B, _holidays!A:C, 2, FALSE)</f>
        <v>N</v>
      </c>
      <c r="H1825" s="6" t="str">
        <f>VLOOKUP(B:B, _holidays!A:C, 3, FALSE)</f>
        <v>N</v>
      </c>
      <c r="I1825" s="6">
        <v>16.8</v>
      </c>
      <c r="J1825" s="6">
        <v>33.200000000000003</v>
      </c>
      <c r="K1825" s="6">
        <v>31.9</v>
      </c>
      <c r="L1825" s="6">
        <v>0</v>
      </c>
      <c r="M1825" s="10">
        <v>118293.52499999999</v>
      </c>
      <c r="N1825" s="8">
        <v>87.686688779999997</v>
      </c>
      <c r="O1825" s="8">
        <f t="shared" si="144"/>
        <v>10372767.511364149</v>
      </c>
    </row>
    <row r="1826" spans="2:15" x14ac:dyDescent="0.3">
      <c r="B1826" s="30">
        <v>43829</v>
      </c>
      <c r="C1826" s="6" t="str">
        <f t="shared" si="140"/>
        <v>Monday</v>
      </c>
      <c r="D1826" s="6" t="str">
        <f t="shared" si="141"/>
        <v>December</v>
      </c>
      <c r="E1826" s="6" t="str">
        <f t="shared" si="142"/>
        <v>2019</v>
      </c>
      <c r="F1826" s="6">
        <f t="shared" si="143"/>
        <v>53</v>
      </c>
      <c r="G1826" s="6" t="str">
        <f>VLOOKUP(B:B, _holidays!A:C, 2, FALSE)</f>
        <v>N</v>
      </c>
      <c r="H1826" s="6" t="str">
        <f>VLOOKUP(B:B, _holidays!A:C, 3, FALSE)</f>
        <v>N</v>
      </c>
      <c r="I1826" s="6">
        <v>19.7</v>
      </c>
      <c r="J1826" s="6">
        <v>40.799999999999997</v>
      </c>
      <c r="K1826" s="6">
        <v>18.8</v>
      </c>
      <c r="L1826" s="6">
        <v>0</v>
      </c>
      <c r="M1826" s="10">
        <v>140410.125</v>
      </c>
      <c r="N1826" s="8">
        <v>295.82920189999999</v>
      </c>
      <c r="O1826" s="8">
        <f t="shared" si="144"/>
        <v>41537415.217429236</v>
      </c>
    </row>
    <row r="1827" spans="2:15" x14ac:dyDescent="0.3">
      <c r="B1827" s="30">
        <v>43830</v>
      </c>
      <c r="C1827" s="6" t="str">
        <f t="shared" si="140"/>
        <v>Tuesday</v>
      </c>
      <c r="D1827" s="6" t="str">
        <f t="shared" si="141"/>
        <v>December</v>
      </c>
      <c r="E1827" s="6" t="str">
        <f t="shared" si="142"/>
        <v>2019</v>
      </c>
      <c r="F1827" s="6">
        <f t="shared" si="143"/>
        <v>53</v>
      </c>
      <c r="G1827" s="6" t="str">
        <f>VLOOKUP(B:B, _holidays!A:C, 2, FALSE)</f>
        <v>N</v>
      </c>
      <c r="H1827" s="6" t="str">
        <f>VLOOKUP(B:B, _holidays!A:C, 3, FALSE)</f>
        <v>N</v>
      </c>
      <c r="I1827" s="6">
        <v>15.3</v>
      </c>
      <c r="J1827" s="6">
        <v>21.2</v>
      </c>
      <c r="K1827" s="6">
        <v>29.3</v>
      </c>
      <c r="L1827" s="6">
        <v>2.4</v>
      </c>
      <c r="M1827" s="10">
        <v>95410.39</v>
      </c>
      <c r="N1827" s="8">
        <v>46.251483919999998</v>
      </c>
      <c r="O1827" s="8">
        <f t="shared" si="144"/>
        <v>4412872.1188859288</v>
      </c>
    </row>
    <row r="1828" spans="2:15" x14ac:dyDescent="0.3">
      <c r="B1828" s="30">
        <v>43831</v>
      </c>
      <c r="C1828" s="6" t="str">
        <f t="shared" si="140"/>
        <v>Wednesday</v>
      </c>
      <c r="D1828" s="6" t="str">
        <f t="shared" si="141"/>
        <v>January</v>
      </c>
      <c r="E1828" s="6" t="str">
        <f t="shared" si="142"/>
        <v>2020</v>
      </c>
      <c r="F1828" s="6">
        <f t="shared" si="143"/>
        <v>1</v>
      </c>
      <c r="G1828" s="6" t="str">
        <f>VLOOKUP(B:B, _holidays!A:C, 2, FALSE)</f>
        <v>N</v>
      </c>
      <c r="H1828" s="6" t="str">
        <f>VLOOKUP(B:B, _holidays!A:C, 3, FALSE)</f>
        <v>Y</v>
      </c>
      <c r="I1828" s="6">
        <v>11.8</v>
      </c>
      <c r="J1828" s="6">
        <v>24.9</v>
      </c>
      <c r="K1828" s="6">
        <v>31.6</v>
      </c>
      <c r="L1828" s="6">
        <v>0</v>
      </c>
      <c r="M1828" s="10">
        <v>89077.854999999996</v>
      </c>
      <c r="N1828" s="8">
        <v>50.921802759999999</v>
      </c>
      <c r="O1828" s="8">
        <f t="shared" si="144"/>
        <v>4536004.9625938796</v>
      </c>
    </row>
    <row r="1829" spans="2:15" x14ac:dyDescent="0.3">
      <c r="B1829" s="30">
        <v>43832</v>
      </c>
      <c r="C1829" s="6" t="str">
        <f t="shared" si="140"/>
        <v>Thursday</v>
      </c>
      <c r="D1829" s="6" t="str">
        <f t="shared" si="141"/>
        <v>January</v>
      </c>
      <c r="E1829" s="6" t="str">
        <f t="shared" si="142"/>
        <v>2020</v>
      </c>
      <c r="F1829" s="6">
        <f t="shared" si="143"/>
        <v>1</v>
      </c>
      <c r="G1829" s="6" t="str">
        <f>VLOOKUP(B:B, _holidays!A:C, 2, FALSE)</f>
        <v>N</v>
      </c>
      <c r="H1829" s="6" t="str">
        <f>VLOOKUP(B:B, _holidays!A:C, 3, FALSE)</f>
        <v>N</v>
      </c>
      <c r="I1829" s="6">
        <v>12.8</v>
      </c>
      <c r="J1829" s="6">
        <v>25</v>
      </c>
      <c r="K1829" s="6">
        <v>31.6</v>
      </c>
      <c r="L1829" s="6">
        <v>0</v>
      </c>
      <c r="M1829" s="10">
        <v>102988.185</v>
      </c>
      <c r="N1829" s="8">
        <v>69.546225629999995</v>
      </c>
      <c r="O1829" s="8">
        <f t="shared" si="144"/>
        <v>7162439.551234181</v>
      </c>
    </row>
    <row r="1830" spans="2:15" x14ac:dyDescent="0.3">
      <c r="B1830" s="30">
        <v>43833</v>
      </c>
      <c r="C1830" s="6" t="str">
        <f t="shared" si="140"/>
        <v>Friday</v>
      </c>
      <c r="D1830" s="6" t="str">
        <f t="shared" si="141"/>
        <v>January</v>
      </c>
      <c r="E1830" s="6" t="str">
        <f t="shared" si="142"/>
        <v>2020</v>
      </c>
      <c r="F1830" s="6">
        <f t="shared" si="143"/>
        <v>1</v>
      </c>
      <c r="G1830" s="6" t="str">
        <f>VLOOKUP(B:B, _holidays!A:C, 2, FALSE)</f>
        <v>N</v>
      </c>
      <c r="H1830" s="6" t="str">
        <f>VLOOKUP(B:B, _holidays!A:C, 3, FALSE)</f>
        <v>N</v>
      </c>
      <c r="I1830" s="6">
        <v>13.7</v>
      </c>
      <c r="J1830" s="6">
        <v>36.6</v>
      </c>
      <c r="K1830" s="6">
        <v>30.7</v>
      </c>
      <c r="L1830" s="6">
        <v>0</v>
      </c>
      <c r="M1830" s="10">
        <v>118922.215</v>
      </c>
      <c r="N1830" s="8">
        <v>65.435921559999997</v>
      </c>
      <c r="O1830" s="8">
        <f t="shared" si="144"/>
        <v>7781784.7324814545</v>
      </c>
    </row>
    <row r="1831" spans="2:15" x14ac:dyDescent="0.3">
      <c r="B1831" s="30">
        <v>43834</v>
      </c>
      <c r="C1831" s="6" t="str">
        <f t="shared" si="140"/>
        <v>Saturday</v>
      </c>
      <c r="D1831" s="6" t="str">
        <f t="shared" si="141"/>
        <v>January</v>
      </c>
      <c r="E1831" s="6" t="str">
        <f t="shared" si="142"/>
        <v>2020</v>
      </c>
      <c r="F1831" s="6">
        <f t="shared" si="143"/>
        <v>1</v>
      </c>
      <c r="G1831" s="6" t="str">
        <f>VLOOKUP(B:B, _holidays!A:C, 2, FALSE)</f>
        <v>N</v>
      </c>
      <c r="H1831" s="6" t="str">
        <f>VLOOKUP(B:B, _holidays!A:C, 3, FALSE)</f>
        <v>N</v>
      </c>
      <c r="I1831" s="6">
        <v>18.600000000000001</v>
      </c>
      <c r="J1831" s="6">
        <v>26.8</v>
      </c>
      <c r="K1831" s="6">
        <v>22.8</v>
      </c>
      <c r="L1831" s="6">
        <v>0</v>
      </c>
      <c r="M1831" s="10">
        <v>102245.61</v>
      </c>
      <c r="N1831" s="8">
        <v>28.04223073</v>
      </c>
      <c r="O1831" s="8">
        <f t="shared" si="144"/>
        <v>2867194.9867495955</v>
      </c>
    </row>
    <row r="1832" spans="2:15" x14ac:dyDescent="0.3">
      <c r="B1832" s="30">
        <v>43835</v>
      </c>
      <c r="C1832" s="6" t="str">
        <f t="shared" si="140"/>
        <v>Sunday</v>
      </c>
      <c r="D1832" s="6" t="str">
        <f t="shared" si="141"/>
        <v>January</v>
      </c>
      <c r="E1832" s="6" t="str">
        <f t="shared" si="142"/>
        <v>2020</v>
      </c>
      <c r="F1832" s="6">
        <f t="shared" si="143"/>
        <v>2</v>
      </c>
      <c r="G1832" s="6" t="str">
        <f>VLOOKUP(B:B, _holidays!A:C, 2, FALSE)</f>
        <v>N</v>
      </c>
      <c r="H1832" s="6" t="str">
        <f>VLOOKUP(B:B, _holidays!A:C, 3, FALSE)</f>
        <v>N</v>
      </c>
      <c r="I1832" s="6">
        <v>12.7</v>
      </c>
      <c r="J1832" s="6">
        <v>16.7</v>
      </c>
      <c r="K1832" s="6">
        <v>5.0999999999999996</v>
      </c>
      <c r="L1832" s="6">
        <v>2.2000000000000002</v>
      </c>
      <c r="M1832" s="10">
        <v>95671.2</v>
      </c>
      <c r="N1832" s="8">
        <v>18.87543557</v>
      </c>
      <c r="O1832" s="8">
        <f t="shared" si="144"/>
        <v>1805835.571504584</v>
      </c>
    </row>
    <row r="1833" spans="2:15" x14ac:dyDescent="0.3">
      <c r="B1833" s="30">
        <v>43836</v>
      </c>
      <c r="C1833" s="6" t="str">
        <f t="shared" si="140"/>
        <v>Monday</v>
      </c>
      <c r="D1833" s="6" t="str">
        <f t="shared" si="141"/>
        <v>January</v>
      </c>
      <c r="E1833" s="6" t="str">
        <f t="shared" si="142"/>
        <v>2020</v>
      </c>
      <c r="F1833" s="6">
        <f t="shared" si="143"/>
        <v>2</v>
      </c>
      <c r="G1833" s="6" t="str">
        <f>VLOOKUP(B:B, _holidays!A:C, 2, FALSE)</f>
        <v>N</v>
      </c>
      <c r="H1833" s="6" t="str">
        <f>VLOOKUP(B:B, _holidays!A:C, 3, FALSE)</f>
        <v>N</v>
      </c>
      <c r="I1833" s="6">
        <v>11.9</v>
      </c>
      <c r="J1833" s="6">
        <v>18</v>
      </c>
      <c r="K1833" s="6">
        <v>2.7</v>
      </c>
      <c r="L1833" s="6">
        <v>8.1999999999999993</v>
      </c>
      <c r="M1833" s="10">
        <v>110253.59</v>
      </c>
      <c r="N1833" s="8">
        <v>56.104400259999998</v>
      </c>
      <c r="O1833" s="8">
        <f t="shared" si="144"/>
        <v>6185711.5434619328</v>
      </c>
    </row>
    <row r="1834" spans="2:15" x14ac:dyDescent="0.3">
      <c r="B1834" s="30">
        <v>43837</v>
      </c>
      <c r="C1834" s="6" t="str">
        <f t="shared" si="140"/>
        <v>Tuesday</v>
      </c>
      <c r="D1834" s="6" t="str">
        <f t="shared" si="141"/>
        <v>January</v>
      </c>
      <c r="E1834" s="6" t="str">
        <f t="shared" si="142"/>
        <v>2020</v>
      </c>
      <c r="F1834" s="6">
        <f t="shared" si="143"/>
        <v>2</v>
      </c>
      <c r="G1834" s="6" t="str">
        <f>VLOOKUP(B:B, _holidays!A:C, 2, FALSE)</f>
        <v>N</v>
      </c>
      <c r="H1834" s="6" t="str">
        <f>VLOOKUP(B:B, _holidays!A:C, 3, FALSE)</f>
        <v>N</v>
      </c>
      <c r="I1834" s="6">
        <v>12.6</v>
      </c>
      <c r="J1834" s="6">
        <v>20.100000000000001</v>
      </c>
      <c r="K1834" s="6">
        <v>7.7</v>
      </c>
      <c r="L1834" s="6">
        <v>1.2</v>
      </c>
      <c r="M1834" s="10">
        <v>109336.56</v>
      </c>
      <c r="N1834" s="8">
        <v>59.42379013</v>
      </c>
      <c r="O1834" s="8">
        <f t="shared" si="144"/>
        <v>6497192.7949761525</v>
      </c>
    </row>
    <row r="1835" spans="2:15" x14ac:dyDescent="0.3">
      <c r="B1835" s="30">
        <v>43838</v>
      </c>
      <c r="C1835" s="6" t="str">
        <f t="shared" si="140"/>
        <v>Wednesday</v>
      </c>
      <c r="D1835" s="6" t="str">
        <f t="shared" si="141"/>
        <v>January</v>
      </c>
      <c r="E1835" s="6" t="str">
        <f t="shared" si="142"/>
        <v>2020</v>
      </c>
      <c r="F1835" s="6">
        <f t="shared" si="143"/>
        <v>2</v>
      </c>
      <c r="G1835" s="6" t="str">
        <f>VLOOKUP(B:B, _holidays!A:C, 2, FALSE)</f>
        <v>N</v>
      </c>
      <c r="H1835" s="6" t="str">
        <f>VLOOKUP(B:B, _holidays!A:C, 3, FALSE)</f>
        <v>N</v>
      </c>
      <c r="I1835" s="6">
        <v>16.8</v>
      </c>
      <c r="J1835" s="6">
        <v>23.8</v>
      </c>
      <c r="K1835" s="6">
        <v>26.9</v>
      </c>
      <c r="L1835" s="6">
        <v>0</v>
      </c>
      <c r="M1835" s="10">
        <v>110038.625</v>
      </c>
      <c r="N1835" s="8">
        <v>53.313229810000003</v>
      </c>
      <c r="O1835" s="8">
        <f t="shared" si="144"/>
        <v>5866514.5026014112</v>
      </c>
    </row>
    <row r="1836" spans="2:15" x14ac:dyDescent="0.3">
      <c r="B1836" s="30">
        <v>43839</v>
      </c>
      <c r="C1836" s="6" t="str">
        <f t="shared" si="140"/>
        <v>Thursday</v>
      </c>
      <c r="D1836" s="6" t="str">
        <f t="shared" si="141"/>
        <v>January</v>
      </c>
      <c r="E1836" s="6" t="str">
        <f t="shared" si="142"/>
        <v>2020</v>
      </c>
      <c r="F1836" s="6">
        <f t="shared" si="143"/>
        <v>2</v>
      </c>
      <c r="G1836" s="6" t="str">
        <f>VLOOKUP(B:B, _holidays!A:C, 2, FALSE)</f>
        <v>N</v>
      </c>
      <c r="H1836" s="6" t="str">
        <f>VLOOKUP(B:B, _holidays!A:C, 3, FALSE)</f>
        <v>N</v>
      </c>
      <c r="I1836" s="6">
        <v>17.899999999999999</v>
      </c>
      <c r="J1836" s="6">
        <v>31.9</v>
      </c>
      <c r="K1836" s="6">
        <v>29.8</v>
      </c>
      <c r="L1836" s="6">
        <v>0</v>
      </c>
      <c r="M1836" s="10">
        <v>127365.59</v>
      </c>
      <c r="N1836" s="8">
        <v>86.980864980000007</v>
      </c>
      <c r="O1836" s="8">
        <f t="shared" si="144"/>
        <v>11078369.186888039</v>
      </c>
    </row>
    <row r="1837" spans="2:15" x14ac:dyDescent="0.3">
      <c r="B1837" s="30">
        <v>43840</v>
      </c>
      <c r="C1837" s="6" t="str">
        <f t="shared" si="140"/>
        <v>Friday</v>
      </c>
      <c r="D1837" s="6" t="str">
        <f t="shared" si="141"/>
        <v>January</v>
      </c>
      <c r="E1837" s="6" t="str">
        <f t="shared" si="142"/>
        <v>2020</v>
      </c>
      <c r="F1837" s="6">
        <f t="shared" si="143"/>
        <v>2</v>
      </c>
      <c r="G1837" s="6" t="str">
        <f>VLOOKUP(B:B, _holidays!A:C, 2, FALSE)</f>
        <v>N</v>
      </c>
      <c r="H1837" s="6" t="str">
        <f>VLOOKUP(B:B, _holidays!A:C, 3, FALSE)</f>
        <v>N</v>
      </c>
      <c r="I1837" s="6">
        <v>20.100000000000001</v>
      </c>
      <c r="J1837" s="6">
        <v>32.9</v>
      </c>
      <c r="K1837" s="6">
        <v>10.1</v>
      </c>
      <c r="L1837" s="6">
        <v>0</v>
      </c>
      <c r="M1837" s="10">
        <v>122533.88</v>
      </c>
      <c r="N1837" s="8">
        <v>65.485985589999999</v>
      </c>
      <c r="O1837" s="8">
        <f t="shared" si="144"/>
        <v>8024251.8999667894</v>
      </c>
    </row>
    <row r="1838" spans="2:15" x14ac:dyDescent="0.3">
      <c r="B1838" s="30">
        <v>43841</v>
      </c>
      <c r="C1838" s="6" t="str">
        <f t="shared" si="140"/>
        <v>Saturday</v>
      </c>
      <c r="D1838" s="6" t="str">
        <f t="shared" si="141"/>
        <v>January</v>
      </c>
      <c r="E1838" s="6" t="str">
        <f t="shared" si="142"/>
        <v>2020</v>
      </c>
      <c r="F1838" s="6">
        <f t="shared" si="143"/>
        <v>2</v>
      </c>
      <c r="G1838" s="6" t="str">
        <f>VLOOKUP(B:B, _holidays!A:C, 2, FALSE)</f>
        <v>N</v>
      </c>
      <c r="H1838" s="6" t="str">
        <f>VLOOKUP(B:B, _holidays!A:C, 3, FALSE)</f>
        <v>N</v>
      </c>
      <c r="I1838" s="6">
        <v>13.5</v>
      </c>
      <c r="J1838" s="6">
        <v>19.3</v>
      </c>
      <c r="K1838" s="6">
        <v>18.2</v>
      </c>
      <c r="L1838" s="6">
        <v>15.6</v>
      </c>
      <c r="M1838" s="10">
        <v>91886.604999999996</v>
      </c>
      <c r="N1838" s="8">
        <v>22.78453983</v>
      </c>
      <c r="O1838" s="8">
        <f t="shared" si="144"/>
        <v>2093594.0114659769</v>
      </c>
    </row>
    <row r="1839" spans="2:15" x14ac:dyDescent="0.3">
      <c r="B1839" s="30">
        <v>43842</v>
      </c>
      <c r="C1839" s="6" t="str">
        <f t="shared" si="140"/>
        <v>Sunday</v>
      </c>
      <c r="D1839" s="6" t="str">
        <f t="shared" si="141"/>
        <v>January</v>
      </c>
      <c r="E1839" s="6" t="str">
        <f t="shared" si="142"/>
        <v>2020</v>
      </c>
      <c r="F1839" s="6">
        <f t="shared" si="143"/>
        <v>3</v>
      </c>
      <c r="G1839" s="6" t="str">
        <f>VLOOKUP(B:B, _holidays!A:C, 2, FALSE)</f>
        <v>N</v>
      </c>
      <c r="H1839" s="6" t="str">
        <f>VLOOKUP(B:B, _holidays!A:C, 3, FALSE)</f>
        <v>N</v>
      </c>
      <c r="I1839" s="6">
        <v>14.2</v>
      </c>
      <c r="J1839" s="6">
        <v>19.899999999999999</v>
      </c>
      <c r="K1839" s="6">
        <v>21.9</v>
      </c>
      <c r="L1839" s="6">
        <v>0</v>
      </c>
      <c r="M1839" s="10">
        <v>91797.595000000001</v>
      </c>
      <c r="N1839" s="8">
        <v>45.627913079999999</v>
      </c>
      <c r="O1839" s="8">
        <f t="shared" si="144"/>
        <v>4188532.6856130427</v>
      </c>
    </row>
    <row r="1840" spans="2:15" x14ac:dyDescent="0.3">
      <c r="B1840" s="30">
        <v>43843</v>
      </c>
      <c r="C1840" s="6" t="str">
        <f t="shared" si="140"/>
        <v>Monday</v>
      </c>
      <c r="D1840" s="6" t="str">
        <f t="shared" si="141"/>
        <v>January</v>
      </c>
      <c r="E1840" s="6" t="str">
        <f t="shared" si="142"/>
        <v>2020</v>
      </c>
      <c r="F1840" s="6">
        <f t="shared" si="143"/>
        <v>3</v>
      </c>
      <c r="G1840" s="6" t="str">
        <f>VLOOKUP(B:B, _holidays!A:C, 2, FALSE)</f>
        <v>N</v>
      </c>
      <c r="H1840" s="6" t="str">
        <f>VLOOKUP(B:B, _holidays!A:C, 3, FALSE)</f>
        <v>N</v>
      </c>
      <c r="I1840" s="6">
        <v>12.7</v>
      </c>
      <c r="J1840" s="6">
        <v>32.200000000000003</v>
      </c>
      <c r="K1840" s="6">
        <v>28.1</v>
      </c>
      <c r="L1840" s="6">
        <v>0</v>
      </c>
      <c r="M1840" s="10">
        <v>119653.94500000001</v>
      </c>
      <c r="N1840" s="8">
        <v>76.952473240000003</v>
      </c>
      <c r="O1840" s="8">
        <f t="shared" si="144"/>
        <v>9207667.0006729327</v>
      </c>
    </row>
    <row r="1841" spans="2:15" x14ac:dyDescent="0.3">
      <c r="B1841" s="30">
        <v>43844</v>
      </c>
      <c r="C1841" s="6" t="str">
        <f t="shared" si="140"/>
        <v>Tuesday</v>
      </c>
      <c r="D1841" s="6" t="str">
        <f t="shared" si="141"/>
        <v>January</v>
      </c>
      <c r="E1841" s="6" t="str">
        <f t="shared" si="142"/>
        <v>2020</v>
      </c>
      <c r="F1841" s="6">
        <f t="shared" si="143"/>
        <v>3</v>
      </c>
      <c r="G1841" s="6" t="str">
        <f>VLOOKUP(B:B, _holidays!A:C, 2, FALSE)</f>
        <v>N</v>
      </c>
      <c r="H1841" s="6" t="str">
        <f>VLOOKUP(B:B, _holidays!A:C, 3, FALSE)</f>
        <v>N</v>
      </c>
      <c r="I1841" s="6">
        <v>16.7</v>
      </c>
      <c r="J1841" s="6">
        <v>33.799999999999997</v>
      </c>
      <c r="K1841" s="6">
        <v>27.4</v>
      </c>
      <c r="L1841" s="6">
        <v>0</v>
      </c>
      <c r="M1841" s="10">
        <v>137302.60500000001</v>
      </c>
      <c r="N1841" s="8">
        <v>88.847653539999996</v>
      </c>
      <c r="O1841" s="8">
        <f t="shared" si="144"/>
        <v>12199014.279179472</v>
      </c>
    </row>
    <row r="1842" spans="2:15" x14ac:dyDescent="0.3">
      <c r="B1842" s="30">
        <v>43845</v>
      </c>
      <c r="C1842" s="6" t="str">
        <f t="shared" si="140"/>
        <v>Wednesday</v>
      </c>
      <c r="D1842" s="6" t="str">
        <f t="shared" si="141"/>
        <v>January</v>
      </c>
      <c r="E1842" s="6" t="str">
        <f t="shared" si="142"/>
        <v>2020</v>
      </c>
      <c r="F1842" s="6">
        <f t="shared" si="143"/>
        <v>3</v>
      </c>
      <c r="G1842" s="6" t="str">
        <f>VLOOKUP(B:B, _holidays!A:C, 2, FALSE)</f>
        <v>N</v>
      </c>
      <c r="H1842" s="6" t="str">
        <f>VLOOKUP(B:B, _holidays!A:C, 3, FALSE)</f>
        <v>N</v>
      </c>
      <c r="I1842" s="6">
        <v>19.5</v>
      </c>
      <c r="J1842" s="6">
        <v>36.799999999999997</v>
      </c>
      <c r="K1842" s="6">
        <v>20.8</v>
      </c>
      <c r="L1842" s="6">
        <v>0</v>
      </c>
      <c r="M1842" s="10">
        <v>137408.22500000001</v>
      </c>
      <c r="N1842" s="8">
        <v>63.73047072</v>
      </c>
      <c r="O1842" s="8">
        <f t="shared" si="144"/>
        <v>8757090.8600496724</v>
      </c>
    </row>
    <row r="1843" spans="2:15" x14ac:dyDescent="0.3">
      <c r="B1843" s="30">
        <v>43846</v>
      </c>
      <c r="C1843" s="6" t="str">
        <f t="shared" si="140"/>
        <v>Thursday</v>
      </c>
      <c r="D1843" s="6" t="str">
        <f t="shared" si="141"/>
        <v>January</v>
      </c>
      <c r="E1843" s="6" t="str">
        <f t="shared" si="142"/>
        <v>2020</v>
      </c>
      <c r="F1843" s="6">
        <f t="shared" si="143"/>
        <v>3</v>
      </c>
      <c r="G1843" s="6" t="str">
        <f>VLOOKUP(B:B, _holidays!A:C, 2, FALSE)</f>
        <v>N</v>
      </c>
      <c r="H1843" s="6" t="str">
        <f>VLOOKUP(B:B, _holidays!A:C, 3, FALSE)</f>
        <v>N</v>
      </c>
      <c r="I1843" s="6">
        <v>15.7</v>
      </c>
      <c r="J1843" s="6">
        <v>19.600000000000001</v>
      </c>
      <c r="K1843" s="6">
        <v>18.600000000000001</v>
      </c>
      <c r="L1843" s="6">
        <v>19.600000000000001</v>
      </c>
      <c r="M1843" s="10">
        <v>109669.645</v>
      </c>
      <c r="N1843" s="8">
        <v>33.404425930000002</v>
      </c>
      <c r="O1843" s="8">
        <f t="shared" si="144"/>
        <v>3663451.5331718954</v>
      </c>
    </row>
    <row r="1844" spans="2:15" x14ac:dyDescent="0.3">
      <c r="B1844" s="30">
        <v>43847</v>
      </c>
      <c r="C1844" s="6" t="str">
        <f t="shared" si="140"/>
        <v>Friday</v>
      </c>
      <c r="D1844" s="6" t="str">
        <f t="shared" si="141"/>
        <v>January</v>
      </c>
      <c r="E1844" s="6" t="str">
        <f t="shared" si="142"/>
        <v>2020</v>
      </c>
      <c r="F1844" s="6">
        <f t="shared" si="143"/>
        <v>3</v>
      </c>
      <c r="G1844" s="6" t="str">
        <f>VLOOKUP(B:B, _holidays!A:C, 2, FALSE)</f>
        <v>N</v>
      </c>
      <c r="H1844" s="6" t="str">
        <f>VLOOKUP(B:B, _holidays!A:C, 3, FALSE)</f>
        <v>N</v>
      </c>
      <c r="I1844" s="6">
        <v>14.4</v>
      </c>
      <c r="J1844" s="6">
        <v>24.8</v>
      </c>
      <c r="K1844" s="6">
        <v>24.4</v>
      </c>
      <c r="L1844" s="6">
        <v>0</v>
      </c>
      <c r="M1844" s="10">
        <v>108108.175</v>
      </c>
      <c r="N1844" s="8">
        <v>39.500761930000003</v>
      </c>
      <c r="O1844" s="8">
        <f t="shared" si="144"/>
        <v>4270355.2833617786</v>
      </c>
    </row>
    <row r="1845" spans="2:15" x14ac:dyDescent="0.3">
      <c r="B1845" s="30">
        <v>43848</v>
      </c>
      <c r="C1845" s="6" t="str">
        <f t="shared" si="140"/>
        <v>Saturday</v>
      </c>
      <c r="D1845" s="6" t="str">
        <f t="shared" si="141"/>
        <v>January</v>
      </c>
      <c r="E1845" s="6" t="str">
        <f t="shared" si="142"/>
        <v>2020</v>
      </c>
      <c r="F1845" s="6">
        <f t="shared" si="143"/>
        <v>3</v>
      </c>
      <c r="G1845" s="6" t="str">
        <f>VLOOKUP(B:B, _holidays!A:C, 2, FALSE)</f>
        <v>N</v>
      </c>
      <c r="H1845" s="6" t="str">
        <f>VLOOKUP(B:B, _holidays!A:C, 3, FALSE)</f>
        <v>N</v>
      </c>
      <c r="I1845" s="6">
        <v>13.9</v>
      </c>
      <c r="J1845" s="6">
        <v>29.4</v>
      </c>
      <c r="K1845" s="6">
        <v>27.2</v>
      </c>
      <c r="L1845" s="6">
        <v>0</v>
      </c>
      <c r="M1845" s="10">
        <v>105946.34</v>
      </c>
      <c r="N1845" s="8">
        <v>52.05315547</v>
      </c>
      <c r="O1845" s="8">
        <f t="shared" si="144"/>
        <v>5514841.30749748</v>
      </c>
    </row>
    <row r="1846" spans="2:15" x14ac:dyDescent="0.3">
      <c r="B1846" s="30">
        <v>43849</v>
      </c>
      <c r="C1846" s="6" t="str">
        <f t="shared" si="140"/>
        <v>Sunday</v>
      </c>
      <c r="D1846" s="6" t="str">
        <f t="shared" si="141"/>
        <v>January</v>
      </c>
      <c r="E1846" s="6" t="str">
        <f t="shared" si="142"/>
        <v>2020</v>
      </c>
      <c r="F1846" s="6">
        <f t="shared" si="143"/>
        <v>4</v>
      </c>
      <c r="G1846" s="6" t="str">
        <f>VLOOKUP(B:B, _holidays!A:C, 2, FALSE)</f>
        <v>N</v>
      </c>
      <c r="H1846" s="6" t="str">
        <f>VLOOKUP(B:B, _holidays!A:C, 3, FALSE)</f>
        <v>N</v>
      </c>
      <c r="I1846" s="6">
        <v>17.5</v>
      </c>
      <c r="J1846" s="6">
        <v>25.5</v>
      </c>
      <c r="K1846" s="6">
        <v>23.9</v>
      </c>
      <c r="L1846" s="6">
        <v>0</v>
      </c>
      <c r="M1846" s="10">
        <v>106921.55499999999</v>
      </c>
      <c r="N1846" s="8">
        <v>60.347055949999998</v>
      </c>
      <c r="O1846" s="8">
        <f t="shared" si="144"/>
        <v>6452401.061846002</v>
      </c>
    </row>
    <row r="1847" spans="2:15" x14ac:dyDescent="0.3">
      <c r="B1847" s="30">
        <v>43850</v>
      </c>
      <c r="C1847" s="6" t="str">
        <f t="shared" si="140"/>
        <v>Monday</v>
      </c>
      <c r="D1847" s="6" t="str">
        <f t="shared" si="141"/>
        <v>January</v>
      </c>
      <c r="E1847" s="6" t="str">
        <f t="shared" si="142"/>
        <v>2020</v>
      </c>
      <c r="F1847" s="6">
        <f t="shared" si="143"/>
        <v>4</v>
      </c>
      <c r="G1847" s="6" t="str">
        <f>VLOOKUP(B:B, _holidays!A:C, 2, FALSE)</f>
        <v>N</v>
      </c>
      <c r="H1847" s="6" t="str">
        <f>VLOOKUP(B:B, _holidays!A:C, 3, FALSE)</f>
        <v>N</v>
      </c>
      <c r="I1847" s="6">
        <v>19.100000000000001</v>
      </c>
      <c r="J1847" s="6">
        <v>21.8</v>
      </c>
      <c r="K1847" s="6">
        <v>8.8000000000000007</v>
      </c>
      <c r="L1847" s="6">
        <v>0.4</v>
      </c>
      <c r="M1847" s="10">
        <v>116291.535</v>
      </c>
      <c r="N1847" s="8">
        <v>45.359335479999999</v>
      </c>
      <c r="O1847" s="8">
        <f t="shared" si="144"/>
        <v>5274906.7495491616</v>
      </c>
    </row>
    <row r="1848" spans="2:15" x14ac:dyDescent="0.3">
      <c r="B1848" s="30">
        <v>43851</v>
      </c>
      <c r="C1848" s="6" t="str">
        <f t="shared" si="140"/>
        <v>Tuesday</v>
      </c>
      <c r="D1848" s="6" t="str">
        <f t="shared" si="141"/>
        <v>January</v>
      </c>
      <c r="E1848" s="6" t="str">
        <f t="shared" si="142"/>
        <v>2020</v>
      </c>
      <c r="F1848" s="6">
        <f t="shared" si="143"/>
        <v>4</v>
      </c>
      <c r="G1848" s="6" t="str">
        <f>VLOOKUP(B:B, _holidays!A:C, 2, FALSE)</f>
        <v>N</v>
      </c>
      <c r="H1848" s="6" t="str">
        <f>VLOOKUP(B:B, _holidays!A:C, 3, FALSE)</f>
        <v>N</v>
      </c>
      <c r="I1848" s="6">
        <v>14.8</v>
      </c>
      <c r="J1848" s="6">
        <v>23.5</v>
      </c>
      <c r="K1848" s="6">
        <v>28.4</v>
      </c>
      <c r="L1848" s="6">
        <v>44</v>
      </c>
      <c r="M1848" s="10">
        <v>112128.19500000001</v>
      </c>
      <c r="N1848" s="8">
        <v>53.564869539999997</v>
      </c>
      <c r="O1848" s="8">
        <f t="shared" si="144"/>
        <v>6006132.1369306799</v>
      </c>
    </row>
    <row r="1849" spans="2:15" x14ac:dyDescent="0.3">
      <c r="B1849" s="30">
        <v>43852</v>
      </c>
      <c r="C1849" s="6" t="str">
        <f t="shared" si="140"/>
        <v>Wednesday</v>
      </c>
      <c r="D1849" s="6" t="str">
        <f t="shared" si="141"/>
        <v>January</v>
      </c>
      <c r="E1849" s="6" t="str">
        <f t="shared" si="142"/>
        <v>2020</v>
      </c>
      <c r="F1849" s="6">
        <f t="shared" si="143"/>
        <v>4</v>
      </c>
      <c r="G1849" s="6" t="str">
        <f>VLOOKUP(B:B, _holidays!A:C, 2, FALSE)</f>
        <v>N</v>
      </c>
      <c r="H1849" s="6" t="str">
        <f>VLOOKUP(B:B, _holidays!A:C, 3, FALSE)</f>
        <v>N</v>
      </c>
      <c r="I1849" s="6">
        <v>14.1</v>
      </c>
      <c r="J1849" s="6">
        <v>31.7</v>
      </c>
      <c r="K1849" s="6">
        <v>12.4</v>
      </c>
      <c r="L1849" s="6">
        <v>0</v>
      </c>
      <c r="M1849" s="10">
        <v>119287.15</v>
      </c>
      <c r="N1849" s="8">
        <v>45.155690849999999</v>
      </c>
      <c r="O1849" s="8">
        <f t="shared" si="144"/>
        <v>5386493.6677775774</v>
      </c>
    </row>
    <row r="1850" spans="2:15" x14ac:dyDescent="0.3">
      <c r="B1850" s="30">
        <v>43853</v>
      </c>
      <c r="C1850" s="6" t="str">
        <f t="shared" si="140"/>
        <v>Thursday</v>
      </c>
      <c r="D1850" s="6" t="str">
        <f t="shared" si="141"/>
        <v>January</v>
      </c>
      <c r="E1850" s="6" t="str">
        <f t="shared" si="142"/>
        <v>2020</v>
      </c>
      <c r="F1850" s="6">
        <f t="shared" si="143"/>
        <v>4</v>
      </c>
      <c r="G1850" s="6" t="str">
        <f>VLOOKUP(B:B, _holidays!A:C, 2, FALSE)</f>
        <v>N</v>
      </c>
      <c r="H1850" s="6" t="str">
        <f>VLOOKUP(B:B, _holidays!A:C, 3, FALSE)</f>
        <v>N</v>
      </c>
      <c r="I1850" s="6">
        <v>12.9</v>
      </c>
      <c r="J1850" s="6">
        <v>22.6</v>
      </c>
      <c r="K1850" s="6">
        <v>13.4</v>
      </c>
      <c r="L1850" s="6">
        <v>22.8</v>
      </c>
      <c r="M1850" s="10">
        <v>112254.83</v>
      </c>
      <c r="N1850" s="8">
        <v>-1.7614234529999999</v>
      </c>
      <c r="O1850" s="8">
        <f t="shared" si="144"/>
        <v>-197728.29027452797</v>
      </c>
    </row>
    <row r="1851" spans="2:15" x14ac:dyDescent="0.3">
      <c r="B1851" s="30">
        <v>43854</v>
      </c>
      <c r="C1851" s="6" t="str">
        <f t="shared" si="140"/>
        <v>Friday</v>
      </c>
      <c r="D1851" s="6" t="str">
        <f t="shared" si="141"/>
        <v>January</v>
      </c>
      <c r="E1851" s="6" t="str">
        <f t="shared" si="142"/>
        <v>2020</v>
      </c>
      <c r="F1851" s="6">
        <f t="shared" si="143"/>
        <v>4</v>
      </c>
      <c r="G1851" s="6" t="str">
        <f>VLOOKUP(B:B, _holidays!A:C, 2, FALSE)</f>
        <v>N</v>
      </c>
      <c r="H1851" s="6" t="str">
        <f>VLOOKUP(B:B, _holidays!A:C, 3, FALSE)</f>
        <v>N</v>
      </c>
      <c r="I1851" s="6">
        <v>11.7</v>
      </c>
      <c r="J1851" s="6">
        <v>24.1</v>
      </c>
      <c r="K1851" s="6">
        <v>20.6</v>
      </c>
      <c r="L1851" s="6">
        <v>1.2</v>
      </c>
      <c r="M1851" s="10">
        <v>109316.375</v>
      </c>
      <c r="N1851" s="8">
        <v>49.479433710000002</v>
      </c>
      <c r="O1851" s="8">
        <f t="shared" si="144"/>
        <v>5408912.3302300014</v>
      </c>
    </row>
    <row r="1852" spans="2:15" x14ac:dyDescent="0.3">
      <c r="B1852" s="30">
        <v>43855</v>
      </c>
      <c r="C1852" s="6" t="str">
        <f t="shared" si="140"/>
        <v>Saturday</v>
      </c>
      <c r="D1852" s="6" t="str">
        <f t="shared" si="141"/>
        <v>January</v>
      </c>
      <c r="E1852" s="6" t="str">
        <f t="shared" si="142"/>
        <v>2020</v>
      </c>
      <c r="F1852" s="6">
        <f t="shared" si="143"/>
        <v>4</v>
      </c>
      <c r="G1852" s="6" t="str">
        <f>VLOOKUP(B:B, _holidays!A:C, 2, FALSE)</f>
        <v>N</v>
      </c>
      <c r="H1852" s="6" t="str">
        <f>VLOOKUP(B:B, _holidays!A:C, 3, FALSE)</f>
        <v>N</v>
      </c>
      <c r="I1852" s="6">
        <v>13</v>
      </c>
      <c r="J1852" s="6">
        <v>27.4</v>
      </c>
      <c r="K1852" s="6">
        <v>30</v>
      </c>
      <c r="L1852" s="6">
        <v>0</v>
      </c>
      <c r="M1852" s="10">
        <v>102445.88</v>
      </c>
      <c r="N1852" s="8">
        <v>50.132823129999998</v>
      </c>
      <c r="O1852" s="8">
        <f t="shared" si="144"/>
        <v>5135901.1824372048</v>
      </c>
    </row>
    <row r="1853" spans="2:15" x14ac:dyDescent="0.3">
      <c r="B1853" s="30">
        <v>43856</v>
      </c>
      <c r="C1853" s="6" t="str">
        <f t="shared" si="140"/>
        <v>Sunday</v>
      </c>
      <c r="D1853" s="6" t="str">
        <f t="shared" si="141"/>
        <v>January</v>
      </c>
      <c r="E1853" s="6" t="str">
        <f t="shared" si="142"/>
        <v>2020</v>
      </c>
      <c r="F1853" s="6">
        <f t="shared" si="143"/>
        <v>5</v>
      </c>
      <c r="G1853" s="6" t="str">
        <f>VLOOKUP(B:B, _holidays!A:C, 2, FALSE)</f>
        <v>N</v>
      </c>
      <c r="H1853" s="6" t="str">
        <f>VLOOKUP(B:B, _holidays!A:C, 3, FALSE)</f>
        <v>Y</v>
      </c>
      <c r="I1853" s="6">
        <v>15.8</v>
      </c>
      <c r="J1853" s="6">
        <v>23.6</v>
      </c>
      <c r="K1853" s="6">
        <v>24</v>
      </c>
      <c r="L1853" s="6">
        <v>0</v>
      </c>
      <c r="M1853" s="10">
        <v>101233.205</v>
      </c>
      <c r="N1853" s="8">
        <v>51.415029230000002</v>
      </c>
      <c r="O1853" s="8">
        <f t="shared" si="144"/>
        <v>5204908.1941215824</v>
      </c>
    </row>
    <row r="1854" spans="2:15" x14ac:dyDescent="0.3">
      <c r="B1854" s="30">
        <v>43857</v>
      </c>
      <c r="C1854" s="6" t="str">
        <f t="shared" si="140"/>
        <v>Monday</v>
      </c>
      <c r="D1854" s="6" t="str">
        <f t="shared" si="141"/>
        <v>January</v>
      </c>
      <c r="E1854" s="6" t="str">
        <f t="shared" si="142"/>
        <v>2020</v>
      </c>
      <c r="F1854" s="6">
        <f t="shared" si="143"/>
        <v>5</v>
      </c>
      <c r="G1854" s="6" t="str">
        <f>VLOOKUP(B:B, _holidays!A:C, 2, FALSE)</f>
        <v>N</v>
      </c>
      <c r="H1854" s="6" t="str">
        <f>VLOOKUP(B:B, _holidays!A:C, 3, FALSE)</f>
        <v>Y</v>
      </c>
      <c r="I1854" s="6">
        <v>12.8</v>
      </c>
      <c r="J1854" s="6">
        <v>23.1</v>
      </c>
      <c r="K1854" s="6">
        <v>26.1</v>
      </c>
      <c r="L1854" s="6">
        <v>0</v>
      </c>
      <c r="M1854" s="10">
        <v>103134.46</v>
      </c>
      <c r="N1854" s="8">
        <v>54.453082340000002</v>
      </c>
      <c r="O1854" s="8">
        <f t="shared" si="144"/>
        <v>5615989.242471437</v>
      </c>
    </row>
    <row r="1855" spans="2:15" x14ac:dyDescent="0.3">
      <c r="B1855" s="30">
        <v>43858</v>
      </c>
      <c r="C1855" s="6" t="str">
        <f t="shared" si="140"/>
        <v>Tuesday</v>
      </c>
      <c r="D1855" s="6" t="str">
        <f t="shared" si="141"/>
        <v>January</v>
      </c>
      <c r="E1855" s="6" t="str">
        <f t="shared" si="142"/>
        <v>2020</v>
      </c>
      <c r="F1855" s="6">
        <f t="shared" si="143"/>
        <v>5</v>
      </c>
      <c r="G1855" s="6" t="str">
        <f>VLOOKUP(B:B, _holidays!A:C, 2, FALSE)</f>
        <v>N</v>
      </c>
      <c r="H1855" s="6" t="str">
        <f>VLOOKUP(B:B, _holidays!A:C, 3, FALSE)</f>
        <v>N</v>
      </c>
      <c r="I1855" s="6">
        <v>13.6</v>
      </c>
      <c r="J1855" s="6">
        <v>25.4</v>
      </c>
      <c r="K1855" s="6">
        <v>26.5</v>
      </c>
      <c r="L1855" s="6">
        <v>0</v>
      </c>
      <c r="M1855" s="10">
        <v>116190.55499999999</v>
      </c>
      <c r="N1855" s="8">
        <v>67.173829400000002</v>
      </c>
      <c r="O1855" s="8">
        <f t="shared" si="144"/>
        <v>7804964.519461317</v>
      </c>
    </row>
    <row r="1856" spans="2:15" x14ac:dyDescent="0.3">
      <c r="B1856" s="30">
        <v>43859</v>
      </c>
      <c r="C1856" s="6" t="str">
        <f t="shared" si="140"/>
        <v>Wednesday</v>
      </c>
      <c r="D1856" s="6" t="str">
        <f t="shared" si="141"/>
        <v>January</v>
      </c>
      <c r="E1856" s="6" t="str">
        <f t="shared" si="142"/>
        <v>2020</v>
      </c>
      <c r="F1856" s="6">
        <f t="shared" si="143"/>
        <v>5</v>
      </c>
      <c r="G1856" s="6" t="str">
        <f>VLOOKUP(B:B, _holidays!A:C, 2, FALSE)</f>
        <v>N</v>
      </c>
      <c r="H1856" s="6" t="str">
        <f>VLOOKUP(B:B, _holidays!A:C, 3, FALSE)</f>
        <v>N</v>
      </c>
      <c r="I1856" s="6">
        <v>15.2</v>
      </c>
      <c r="J1856" s="6">
        <v>31.5</v>
      </c>
      <c r="K1856" s="6">
        <v>29.5</v>
      </c>
      <c r="L1856" s="6">
        <v>0</v>
      </c>
      <c r="M1856" s="10">
        <v>129812.91499999999</v>
      </c>
      <c r="N1856" s="8">
        <v>78.27234224</v>
      </c>
      <c r="O1856" s="8">
        <f t="shared" si="144"/>
        <v>10160760.910052029</v>
      </c>
    </row>
    <row r="1857" spans="2:15" x14ac:dyDescent="0.3">
      <c r="B1857" s="30">
        <v>43860</v>
      </c>
      <c r="C1857" s="6" t="str">
        <f t="shared" si="140"/>
        <v>Thursday</v>
      </c>
      <c r="D1857" s="6" t="str">
        <f t="shared" si="141"/>
        <v>January</v>
      </c>
      <c r="E1857" s="6" t="str">
        <f t="shared" si="142"/>
        <v>2020</v>
      </c>
      <c r="F1857" s="6">
        <f t="shared" si="143"/>
        <v>5</v>
      </c>
      <c r="G1857" s="6" t="str">
        <f>VLOOKUP(B:B, _holidays!A:C, 2, FALSE)</f>
        <v>Y</v>
      </c>
      <c r="H1857" s="6" t="str">
        <f>VLOOKUP(B:B, _holidays!A:C, 3, FALSE)</f>
        <v>N</v>
      </c>
      <c r="I1857" s="6">
        <v>16.399999999999999</v>
      </c>
      <c r="J1857" s="6">
        <v>39.4</v>
      </c>
      <c r="K1857" s="6">
        <v>29.3</v>
      </c>
      <c r="L1857" s="6">
        <v>0</v>
      </c>
      <c r="M1857" s="10">
        <v>154816.49</v>
      </c>
      <c r="N1857" s="8">
        <v>1044.4473029999999</v>
      </c>
      <c r="O1857" s="8">
        <f t="shared" si="144"/>
        <v>161697665.44042644</v>
      </c>
    </row>
    <row r="1858" spans="2:15" x14ac:dyDescent="0.3">
      <c r="B1858" s="30">
        <v>43861</v>
      </c>
      <c r="C1858" s="6" t="str">
        <f t="shared" ref="C1858:C1921" si="145">TEXT(B1858,"dddd")</f>
        <v>Friday</v>
      </c>
      <c r="D1858" s="6" t="str">
        <f t="shared" ref="D1858:D1921" si="146">TEXT(B1858,"mmmm")</f>
        <v>January</v>
      </c>
      <c r="E1858" s="6" t="str">
        <f t="shared" ref="E1858:E1921" si="147">TEXT(B1858,"yyyy")</f>
        <v>2020</v>
      </c>
      <c r="F1858" s="6">
        <f t="shared" ref="F1858:F1921" si="148">WEEKNUM(B1858,1)</f>
        <v>5</v>
      </c>
      <c r="G1858" s="6" t="str">
        <f>VLOOKUP(B:B, _holidays!A:C, 2, FALSE)</f>
        <v>Y</v>
      </c>
      <c r="H1858" s="6" t="str">
        <f>VLOOKUP(B:B, _holidays!A:C, 3, FALSE)</f>
        <v>N</v>
      </c>
      <c r="I1858" s="6">
        <v>21.5</v>
      </c>
      <c r="J1858" s="6">
        <v>42.9</v>
      </c>
      <c r="K1858" s="6">
        <v>18.3</v>
      </c>
      <c r="L1858" s="6">
        <v>0</v>
      </c>
      <c r="M1858" s="10">
        <v>170653.84</v>
      </c>
      <c r="N1858" s="8">
        <v>2809.437516</v>
      </c>
      <c r="O1858" s="8">
        <f t="shared" ref="O1858:O1921" si="149">M1858*N1858</f>
        <v>479441300.34546143</v>
      </c>
    </row>
    <row r="1859" spans="2:15" x14ac:dyDescent="0.3">
      <c r="B1859" s="30">
        <v>43862</v>
      </c>
      <c r="C1859" s="6" t="str">
        <f t="shared" si="145"/>
        <v>Saturday</v>
      </c>
      <c r="D1859" s="6" t="str">
        <f t="shared" si="146"/>
        <v>February</v>
      </c>
      <c r="E1859" s="6" t="str">
        <f t="shared" si="147"/>
        <v>2020</v>
      </c>
      <c r="F1859" s="6">
        <f t="shared" si="148"/>
        <v>5</v>
      </c>
      <c r="G1859" s="6" t="str">
        <f>VLOOKUP(B:B, _holidays!A:C, 2, FALSE)</f>
        <v>Y</v>
      </c>
      <c r="H1859" s="6" t="str">
        <f>VLOOKUP(B:B, _holidays!A:C, 3, FALSE)</f>
        <v>N</v>
      </c>
      <c r="I1859" s="6">
        <v>23.5</v>
      </c>
      <c r="J1859" s="6">
        <v>29.3</v>
      </c>
      <c r="K1859" s="6">
        <v>1.8</v>
      </c>
      <c r="L1859" s="6">
        <v>0.8</v>
      </c>
      <c r="M1859" s="10">
        <v>131856.315</v>
      </c>
      <c r="N1859" s="8">
        <v>86.908607950000004</v>
      </c>
      <c r="O1859" s="8">
        <f t="shared" si="149"/>
        <v>11459448.786066705</v>
      </c>
    </row>
    <row r="1860" spans="2:15" x14ac:dyDescent="0.3">
      <c r="B1860" s="30">
        <v>43863</v>
      </c>
      <c r="C1860" s="6" t="str">
        <f t="shared" si="145"/>
        <v>Sunday</v>
      </c>
      <c r="D1860" s="6" t="str">
        <f t="shared" si="146"/>
        <v>February</v>
      </c>
      <c r="E1860" s="6" t="str">
        <f t="shared" si="147"/>
        <v>2020</v>
      </c>
      <c r="F1860" s="6">
        <f t="shared" si="148"/>
        <v>6</v>
      </c>
      <c r="G1860" s="6" t="str">
        <f>VLOOKUP(B:B, _holidays!A:C, 2, FALSE)</f>
        <v>Y</v>
      </c>
      <c r="H1860" s="6" t="str">
        <f>VLOOKUP(B:B, _holidays!A:C, 3, FALSE)</f>
        <v>N</v>
      </c>
      <c r="I1860" s="6">
        <v>14.2</v>
      </c>
      <c r="J1860" s="6">
        <v>25.1</v>
      </c>
      <c r="K1860" s="6">
        <v>21</v>
      </c>
      <c r="L1860" s="6">
        <v>14.8</v>
      </c>
      <c r="M1860" s="10">
        <v>97609.06</v>
      </c>
      <c r="N1860" s="8">
        <v>14.2356353</v>
      </c>
      <c r="O1860" s="8">
        <f t="shared" si="149"/>
        <v>1389526.980135818</v>
      </c>
    </row>
    <row r="1861" spans="2:15" x14ac:dyDescent="0.3">
      <c r="B1861" s="30">
        <v>43864</v>
      </c>
      <c r="C1861" s="6" t="str">
        <f t="shared" si="145"/>
        <v>Monday</v>
      </c>
      <c r="D1861" s="6" t="str">
        <f t="shared" si="146"/>
        <v>February</v>
      </c>
      <c r="E1861" s="6" t="str">
        <f t="shared" si="147"/>
        <v>2020</v>
      </c>
      <c r="F1861" s="6">
        <f t="shared" si="148"/>
        <v>6</v>
      </c>
      <c r="G1861" s="6" t="str">
        <f>VLOOKUP(B:B, _holidays!A:C, 2, FALSE)</f>
        <v>Y</v>
      </c>
      <c r="H1861" s="6" t="str">
        <f>VLOOKUP(B:B, _holidays!A:C, 3, FALSE)</f>
        <v>N</v>
      </c>
      <c r="I1861" s="6">
        <v>13.2</v>
      </c>
      <c r="J1861" s="6">
        <v>17.7</v>
      </c>
      <c r="K1861" s="6">
        <v>22.7</v>
      </c>
      <c r="L1861" s="6">
        <v>0</v>
      </c>
      <c r="M1861" s="10">
        <v>105004.91</v>
      </c>
      <c r="N1861" s="8">
        <v>15.310771989999999</v>
      </c>
      <c r="O1861" s="8">
        <f t="shared" si="149"/>
        <v>1607706.2348404708</v>
      </c>
    </row>
    <row r="1862" spans="2:15" x14ac:dyDescent="0.3">
      <c r="B1862" s="30">
        <v>43865</v>
      </c>
      <c r="C1862" s="6" t="str">
        <f t="shared" si="145"/>
        <v>Tuesday</v>
      </c>
      <c r="D1862" s="6" t="str">
        <f t="shared" si="146"/>
        <v>February</v>
      </c>
      <c r="E1862" s="6" t="str">
        <f t="shared" si="147"/>
        <v>2020</v>
      </c>
      <c r="F1862" s="6">
        <f t="shared" si="148"/>
        <v>6</v>
      </c>
      <c r="G1862" s="6" t="str">
        <f>VLOOKUP(B:B, _holidays!A:C, 2, FALSE)</f>
        <v>Y</v>
      </c>
      <c r="H1862" s="6" t="str">
        <f>VLOOKUP(B:B, _holidays!A:C, 3, FALSE)</f>
        <v>N</v>
      </c>
      <c r="I1862" s="6">
        <v>11.3</v>
      </c>
      <c r="J1862" s="6">
        <v>19.7</v>
      </c>
      <c r="K1862" s="6">
        <v>28.6</v>
      </c>
      <c r="L1862" s="6">
        <v>0</v>
      </c>
      <c r="M1862" s="10">
        <v>107034.065</v>
      </c>
      <c r="N1862" s="8">
        <v>25.212092720000001</v>
      </c>
      <c r="O1862" s="8">
        <f t="shared" si="149"/>
        <v>2698552.7709785071</v>
      </c>
    </row>
    <row r="1863" spans="2:15" x14ac:dyDescent="0.3">
      <c r="B1863" s="30">
        <v>43866</v>
      </c>
      <c r="C1863" s="6" t="str">
        <f t="shared" si="145"/>
        <v>Wednesday</v>
      </c>
      <c r="D1863" s="6" t="str">
        <f t="shared" si="146"/>
        <v>February</v>
      </c>
      <c r="E1863" s="6" t="str">
        <f t="shared" si="147"/>
        <v>2020</v>
      </c>
      <c r="F1863" s="6">
        <f t="shared" si="148"/>
        <v>6</v>
      </c>
      <c r="G1863" s="6" t="str">
        <f>VLOOKUP(B:B, _holidays!A:C, 2, FALSE)</f>
        <v>Y</v>
      </c>
      <c r="H1863" s="6" t="str">
        <f>VLOOKUP(B:B, _holidays!A:C, 3, FALSE)</f>
        <v>N</v>
      </c>
      <c r="I1863" s="6">
        <v>10.8</v>
      </c>
      <c r="J1863" s="6">
        <v>20.100000000000001</v>
      </c>
      <c r="K1863" s="6">
        <v>27.1</v>
      </c>
      <c r="L1863" s="6">
        <v>0</v>
      </c>
      <c r="M1863" s="10">
        <v>108988.44</v>
      </c>
      <c r="N1863" s="8">
        <v>42.116875</v>
      </c>
      <c r="O1863" s="8">
        <f t="shared" si="149"/>
        <v>4590252.5039250003</v>
      </c>
    </row>
    <row r="1864" spans="2:15" x14ac:dyDescent="0.3">
      <c r="B1864" s="30">
        <v>43867</v>
      </c>
      <c r="C1864" s="6" t="str">
        <f t="shared" si="145"/>
        <v>Thursday</v>
      </c>
      <c r="D1864" s="6" t="str">
        <f t="shared" si="146"/>
        <v>February</v>
      </c>
      <c r="E1864" s="6" t="str">
        <f t="shared" si="147"/>
        <v>2020</v>
      </c>
      <c r="F1864" s="6">
        <f t="shared" si="148"/>
        <v>6</v>
      </c>
      <c r="G1864" s="6" t="str">
        <f>VLOOKUP(B:B, _holidays!A:C, 2, FALSE)</f>
        <v>Y</v>
      </c>
      <c r="H1864" s="6" t="str">
        <f>VLOOKUP(B:B, _holidays!A:C, 3, FALSE)</f>
        <v>N</v>
      </c>
      <c r="I1864" s="6">
        <v>13.7</v>
      </c>
      <c r="J1864" s="6">
        <v>25.5</v>
      </c>
      <c r="K1864" s="6">
        <v>25</v>
      </c>
      <c r="L1864" s="6">
        <v>0</v>
      </c>
      <c r="M1864" s="10">
        <v>120569.46</v>
      </c>
      <c r="N1864" s="8">
        <v>42.766032299999999</v>
      </c>
      <c r="O1864" s="8">
        <f t="shared" si="149"/>
        <v>5156277.4207535582</v>
      </c>
    </row>
    <row r="1865" spans="2:15" x14ac:dyDescent="0.3">
      <c r="B1865" s="30">
        <v>43868</v>
      </c>
      <c r="C1865" s="6" t="str">
        <f t="shared" si="145"/>
        <v>Friday</v>
      </c>
      <c r="D1865" s="6" t="str">
        <f t="shared" si="146"/>
        <v>February</v>
      </c>
      <c r="E1865" s="6" t="str">
        <f t="shared" si="147"/>
        <v>2020</v>
      </c>
      <c r="F1865" s="6">
        <f t="shared" si="148"/>
        <v>6</v>
      </c>
      <c r="G1865" s="6" t="str">
        <f>VLOOKUP(B:B, _holidays!A:C, 2, FALSE)</f>
        <v>Y</v>
      </c>
      <c r="H1865" s="6" t="str">
        <f>VLOOKUP(B:B, _holidays!A:C, 3, FALSE)</f>
        <v>N</v>
      </c>
      <c r="I1865" s="6">
        <v>16.5</v>
      </c>
      <c r="J1865" s="6">
        <v>23.2</v>
      </c>
      <c r="K1865" s="6">
        <v>18.399999999999999</v>
      </c>
      <c r="L1865" s="6">
        <v>0</v>
      </c>
      <c r="M1865" s="10">
        <v>120734.85</v>
      </c>
      <c r="N1865" s="8">
        <v>45.332425360000002</v>
      </c>
      <c r="O1865" s="8">
        <f t="shared" si="149"/>
        <v>5473203.5759757962</v>
      </c>
    </row>
    <row r="1866" spans="2:15" x14ac:dyDescent="0.3">
      <c r="B1866" s="30">
        <v>43869</v>
      </c>
      <c r="C1866" s="6" t="str">
        <f t="shared" si="145"/>
        <v>Saturday</v>
      </c>
      <c r="D1866" s="6" t="str">
        <f t="shared" si="146"/>
        <v>February</v>
      </c>
      <c r="E1866" s="6" t="str">
        <f t="shared" si="147"/>
        <v>2020</v>
      </c>
      <c r="F1866" s="6">
        <f t="shared" si="148"/>
        <v>6</v>
      </c>
      <c r="G1866" s="6" t="str">
        <f>VLOOKUP(B:B, _holidays!A:C, 2, FALSE)</f>
        <v>Y</v>
      </c>
      <c r="H1866" s="6" t="str">
        <f>VLOOKUP(B:B, _holidays!A:C, 3, FALSE)</f>
        <v>N</v>
      </c>
      <c r="I1866" s="6">
        <v>17.399999999999999</v>
      </c>
      <c r="J1866" s="6">
        <v>29.4</v>
      </c>
      <c r="K1866" s="6">
        <v>27.5</v>
      </c>
      <c r="L1866" s="6">
        <v>0</v>
      </c>
      <c r="M1866" s="10">
        <v>107864.44500000001</v>
      </c>
      <c r="N1866" s="8">
        <v>28.570907080000001</v>
      </c>
      <c r="O1866" s="8">
        <f t="shared" si="149"/>
        <v>3081785.035330771</v>
      </c>
    </row>
    <row r="1867" spans="2:15" x14ac:dyDescent="0.3">
      <c r="B1867" s="30">
        <v>43870</v>
      </c>
      <c r="C1867" s="6" t="str">
        <f t="shared" si="145"/>
        <v>Sunday</v>
      </c>
      <c r="D1867" s="6" t="str">
        <f t="shared" si="146"/>
        <v>February</v>
      </c>
      <c r="E1867" s="6" t="str">
        <f t="shared" si="147"/>
        <v>2020</v>
      </c>
      <c r="F1867" s="6">
        <f t="shared" si="148"/>
        <v>7</v>
      </c>
      <c r="G1867" s="6" t="str">
        <f>VLOOKUP(B:B, _holidays!A:C, 2, FALSE)</f>
        <v>Y</v>
      </c>
      <c r="H1867" s="6" t="str">
        <f>VLOOKUP(B:B, _holidays!A:C, 3, FALSE)</f>
        <v>N</v>
      </c>
      <c r="I1867" s="6">
        <v>19.600000000000001</v>
      </c>
      <c r="J1867" s="6">
        <v>28.2</v>
      </c>
      <c r="K1867" s="6">
        <v>19.899999999999999</v>
      </c>
      <c r="L1867" s="6">
        <v>0</v>
      </c>
      <c r="M1867" s="10">
        <v>103857.11</v>
      </c>
      <c r="N1867" s="8">
        <v>21.555491809999999</v>
      </c>
      <c r="O1867" s="8">
        <f t="shared" si="149"/>
        <v>2238691.0840152688</v>
      </c>
    </row>
    <row r="1868" spans="2:15" x14ac:dyDescent="0.3">
      <c r="B1868" s="30">
        <v>43871</v>
      </c>
      <c r="C1868" s="6" t="str">
        <f t="shared" si="145"/>
        <v>Monday</v>
      </c>
      <c r="D1868" s="6" t="str">
        <f t="shared" si="146"/>
        <v>February</v>
      </c>
      <c r="E1868" s="6" t="str">
        <f t="shared" si="147"/>
        <v>2020</v>
      </c>
      <c r="F1868" s="6">
        <f t="shared" si="148"/>
        <v>7</v>
      </c>
      <c r="G1868" s="6" t="str">
        <f>VLOOKUP(B:B, _holidays!A:C, 2, FALSE)</f>
        <v>Y</v>
      </c>
      <c r="H1868" s="6" t="str">
        <f>VLOOKUP(B:B, _holidays!A:C, 3, FALSE)</f>
        <v>N</v>
      </c>
      <c r="I1868" s="6">
        <v>18.5</v>
      </c>
      <c r="J1868" s="6">
        <v>27.7</v>
      </c>
      <c r="K1868" s="6">
        <v>15</v>
      </c>
      <c r="L1868" s="6">
        <v>0.6</v>
      </c>
      <c r="M1868" s="10">
        <v>122975.46</v>
      </c>
      <c r="N1868" s="8">
        <v>50.809242179999998</v>
      </c>
      <c r="O1868" s="8">
        <f t="shared" si="149"/>
        <v>6248289.9293369027</v>
      </c>
    </row>
    <row r="1869" spans="2:15" x14ac:dyDescent="0.3">
      <c r="B1869" s="30">
        <v>43872</v>
      </c>
      <c r="C1869" s="6" t="str">
        <f t="shared" si="145"/>
        <v>Tuesday</v>
      </c>
      <c r="D1869" s="6" t="str">
        <f t="shared" si="146"/>
        <v>February</v>
      </c>
      <c r="E1869" s="6" t="str">
        <f t="shared" si="147"/>
        <v>2020</v>
      </c>
      <c r="F1869" s="6">
        <f t="shared" si="148"/>
        <v>7</v>
      </c>
      <c r="G1869" s="6" t="str">
        <f>VLOOKUP(B:B, _holidays!A:C, 2, FALSE)</f>
        <v>Y</v>
      </c>
      <c r="H1869" s="6" t="str">
        <f>VLOOKUP(B:B, _holidays!A:C, 3, FALSE)</f>
        <v>N</v>
      </c>
      <c r="I1869" s="6">
        <v>19.5</v>
      </c>
      <c r="J1869" s="6">
        <v>25.9</v>
      </c>
      <c r="K1869" s="6">
        <v>19.100000000000001</v>
      </c>
      <c r="L1869" s="6">
        <v>0</v>
      </c>
      <c r="M1869" s="10">
        <v>127110.58</v>
      </c>
      <c r="N1869" s="8">
        <v>61.289840849999997</v>
      </c>
      <c r="O1869" s="8">
        <f t="shared" si="149"/>
        <v>7790587.2185511924</v>
      </c>
    </row>
    <row r="1870" spans="2:15" x14ac:dyDescent="0.3">
      <c r="B1870" s="30">
        <v>43873</v>
      </c>
      <c r="C1870" s="6" t="str">
        <f t="shared" si="145"/>
        <v>Wednesday</v>
      </c>
      <c r="D1870" s="6" t="str">
        <f t="shared" si="146"/>
        <v>February</v>
      </c>
      <c r="E1870" s="6" t="str">
        <f t="shared" si="147"/>
        <v>2020</v>
      </c>
      <c r="F1870" s="6">
        <f t="shared" si="148"/>
        <v>7</v>
      </c>
      <c r="G1870" s="6" t="str">
        <f>VLOOKUP(B:B, _holidays!A:C, 2, FALSE)</f>
        <v>Y</v>
      </c>
      <c r="H1870" s="6" t="str">
        <f>VLOOKUP(B:B, _holidays!A:C, 3, FALSE)</f>
        <v>N</v>
      </c>
      <c r="I1870" s="6">
        <v>19.100000000000001</v>
      </c>
      <c r="J1870" s="6">
        <v>27.7</v>
      </c>
      <c r="K1870" s="6">
        <v>17.3</v>
      </c>
      <c r="L1870" s="6">
        <v>0</v>
      </c>
      <c r="M1870" s="10">
        <v>124618.565</v>
      </c>
      <c r="N1870" s="8">
        <v>53.243525050000002</v>
      </c>
      <c r="O1870" s="8">
        <f t="shared" si="149"/>
        <v>6635131.6872725533</v>
      </c>
    </row>
    <row r="1871" spans="2:15" x14ac:dyDescent="0.3">
      <c r="B1871" s="30">
        <v>43874</v>
      </c>
      <c r="C1871" s="6" t="str">
        <f t="shared" si="145"/>
        <v>Thursday</v>
      </c>
      <c r="D1871" s="6" t="str">
        <f t="shared" si="146"/>
        <v>February</v>
      </c>
      <c r="E1871" s="6" t="str">
        <f t="shared" si="147"/>
        <v>2020</v>
      </c>
      <c r="F1871" s="6">
        <f t="shared" si="148"/>
        <v>7</v>
      </c>
      <c r="G1871" s="6" t="str">
        <f>VLOOKUP(B:B, _holidays!A:C, 2, FALSE)</f>
        <v>Y</v>
      </c>
      <c r="H1871" s="6" t="str">
        <f>VLOOKUP(B:B, _holidays!A:C, 3, FALSE)</f>
        <v>N</v>
      </c>
      <c r="I1871" s="6">
        <v>19.399999999999999</v>
      </c>
      <c r="J1871" s="6">
        <v>31.7</v>
      </c>
      <c r="K1871" s="6">
        <v>26.7</v>
      </c>
      <c r="L1871" s="6">
        <v>0</v>
      </c>
      <c r="M1871" s="10">
        <v>139137.185</v>
      </c>
      <c r="N1871" s="8">
        <v>79.018494320000002</v>
      </c>
      <c r="O1871" s="8">
        <f t="shared" si="149"/>
        <v>10994410.862623289</v>
      </c>
    </row>
    <row r="1872" spans="2:15" x14ac:dyDescent="0.3">
      <c r="B1872" s="30">
        <v>43875</v>
      </c>
      <c r="C1872" s="6" t="str">
        <f t="shared" si="145"/>
        <v>Friday</v>
      </c>
      <c r="D1872" s="6" t="str">
        <f t="shared" si="146"/>
        <v>February</v>
      </c>
      <c r="E1872" s="6" t="str">
        <f t="shared" si="147"/>
        <v>2020</v>
      </c>
      <c r="F1872" s="6">
        <f t="shared" si="148"/>
        <v>7</v>
      </c>
      <c r="G1872" s="6" t="str">
        <f>VLOOKUP(B:B, _holidays!A:C, 2, FALSE)</f>
        <v>Y</v>
      </c>
      <c r="H1872" s="6" t="str">
        <f>VLOOKUP(B:B, _holidays!A:C, 3, FALSE)</f>
        <v>N</v>
      </c>
      <c r="I1872" s="6">
        <v>20.3</v>
      </c>
      <c r="J1872" s="6">
        <v>33.700000000000003</v>
      </c>
      <c r="K1872" s="6">
        <v>10.6</v>
      </c>
      <c r="L1872" s="6">
        <v>0</v>
      </c>
      <c r="M1872" s="10">
        <v>139855.63</v>
      </c>
      <c r="N1872" s="8">
        <v>79.502643969999994</v>
      </c>
      <c r="O1872" s="8">
        <f t="shared" si="149"/>
        <v>11118892.359090051</v>
      </c>
    </row>
    <row r="1873" spans="2:15" x14ac:dyDescent="0.3">
      <c r="B1873" s="30">
        <v>43876</v>
      </c>
      <c r="C1873" s="6" t="str">
        <f t="shared" si="145"/>
        <v>Saturday</v>
      </c>
      <c r="D1873" s="6" t="str">
        <f t="shared" si="146"/>
        <v>February</v>
      </c>
      <c r="E1873" s="6" t="str">
        <f t="shared" si="147"/>
        <v>2020</v>
      </c>
      <c r="F1873" s="6">
        <f t="shared" si="148"/>
        <v>7</v>
      </c>
      <c r="G1873" s="6" t="str">
        <f>VLOOKUP(B:B, _holidays!A:C, 2, FALSE)</f>
        <v>Y</v>
      </c>
      <c r="H1873" s="6" t="str">
        <f>VLOOKUP(B:B, _holidays!A:C, 3, FALSE)</f>
        <v>N</v>
      </c>
      <c r="I1873" s="6">
        <v>18.899999999999999</v>
      </c>
      <c r="J1873" s="6">
        <v>19.3</v>
      </c>
      <c r="K1873" s="6">
        <v>2.4</v>
      </c>
      <c r="L1873" s="6">
        <v>5.4</v>
      </c>
      <c r="M1873" s="10">
        <v>108300.63499999999</v>
      </c>
      <c r="N1873" s="8">
        <v>55.674962260000001</v>
      </c>
      <c r="O1873" s="8">
        <f t="shared" si="149"/>
        <v>6029633.7663590349</v>
      </c>
    </row>
    <row r="1874" spans="2:15" x14ac:dyDescent="0.3">
      <c r="B1874" s="30">
        <v>43877</v>
      </c>
      <c r="C1874" s="6" t="str">
        <f t="shared" si="145"/>
        <v>Sunday</v>
      </c>
      <c r="D1874" s="6" t="str">
        <f t="shared" si="146"/>
        <v>February</v>
      </c>
      <c r="E1874" s="6" t="str">
        <f t="shared" si="147"/>
        <v>2020</v>
      </c>
      <c r="F1874" s="6">
        <f t="shared" si="148"/>
        <v>8</v>
      </c>
      <c r="G1874" s="6" t="str">
        <f>VLOOKUP(B:B, _holidays!A:C, 2, FALSE)</f>
        <v>Y</v>
      </c>
      <c r="H1874" s="6" t="str">
        <f>VLOOKUP(B:B, _holidays!A:C, 3, FALSE)</f>
        <v>N</v>
      </c>
      <c r="I1874" s="6">
        <v>16.899999999999999</v>
      </c>
      <c r="J1874" s="6">
        <v>26.4</v>
      </c>
      <c r="K1874" s="6">
        <v>23.8</v>
      </c>
      <c r="L1874" s="6">
        <v>2.8</v>
      </c>
      <c r="M1874" s="10">
        <v>100904.27</v>
      </c>
      <c r="N1874" s="8">
        <v>47.00473539</v>
      </c>
      <c r="O1874" s="8">
        <f t="shared" si="149"/>
        <v>4742978.5110711157</v>
      </c>
    </row>
    <row r="1875" spans="2:15" x14ac:dyDescent="0.3">
      <c r="B1875" s="30">
        <v>43878</v>
      </c>
      <c r="C1875" s="6" t="str">
        <f t="shared" si="145"/>
        <v>Monday</v>
      </c>
      <c r="D1875" s="6" t="str">
        <f t="shared" si="146"/>
        <v>February</v>
      </c>
      <c r="E1875" s="6" t="str">
        <f t="shared" si="147"/>
        <v>2020</v>
      </c>
      <c r="F1875" s="6">
        <f t="shared" si="148"/>
        <v>8</v>
      </c>
      <c r="G1875" s="6" t="str">
        <f>VLOOKUP(B:B, _holidays!A:C, 2, FALSE)</f>
        <v>Y</v>
      </c>
      <c r="H1875" s="6" t="str">
        <f>VLOOKUP(B:B, _holidays!A:C, 3, FALSE)</f>
        <v>N</v>
      </c>
      <c r="I1875" s="6">
        <v>15.2</v>
      </c>
      <c r="J1875" s="6">
        <v>25.6</v>
      </c>
      <c r="K1875" s="6">
        <v>26.4</v>
      </c>
      <c r="L1875" s="6">
        <v>0</v>
      </c>
      <c r="M1875" s="10">
        <v>123351.845</v>
      </c>
      <c r="N1875" s="8">
        <v>64.10902188</v>
      </c>
      <c r="O1875" s="8">
        <f t="shared" si="149"/>
        <v>7907966.1300433688</v>
      </c>
    </row>
    <row r="1876" spans="2:15" x14ac:dyDescent="0.3">
      <c r="B1876" s="30">
        <v>43879</v>
      </c>
      <c r="C1876" s="6" t="str">
        <f t="shared" si="145"/>
        <v>Tuesday</v>
      </c>
      <c r="D1876" s="6" t="str">
        <f t="shared" si="146"/>
        <v>February</v>
      </c>
      <c r="E1876" s="6" t="str">
        <f t="shared" si="147"/>
        <v>2020</v>
      </c>
      <c r="F1876" s="6">
        <f t="shared" si="148"/>
        <v>8</v>
      </c>
      <c r="G1876" s="6" t="str">
        <f>VLOOKUP(B:B, _holidays!A:C, 2, FALSE)</f>
        <v>Y</v>
      </c>
      <c r="H1876" s="6" t="str">
        <f>VLOOKUP(B:B, _holidays!A:C, 3, FALSE)</f>
        <v>N</v>
      </c>
      <c r="I1876" s="6">
        <v>17.600000000000001</v>
      </c>
      <c r="J1876" s="6">
        <v>21.8</v>
      </c>
      <c r="K1876" s="6">
        <v>7.3</v>
      </c>
      <c r="L1876" s="6">
        <v>0</v>
      </c>
      <c r="M1876" s="10">
        <v>119178.12</v>
      </c>
      <c r="N1876" s="8">
        <v>60.59554515</v>
      </c>
      <c r="O1876" s="8">
        <f t="shared" si="149"/>
        <v>7221663.1513521178</v>
      </c>
    </row>
    <row r="1877" spans="2:15" x14ac:dyDescent="0.3">
      <c r="B1877" s="30">
        <v>43880</v>
      </c>
      <c r="C1877" s="6" t="str">
        <f t="shared" si="145"/>
        <v>Wednesday</v>
      </c>
      <c r="D1877" s="6" t="str">
        <f t="shared" si="146"/>
        <v>February</v>
      </c>
      <c r="E1877" s="6" t="str">
        <f t="shared" si="147"/>
        <v>2020</v>
      </c>
      <c r="F1877" s="6">
        <f t="shared" si="148"/>
        <v>8</v>
      </c>
      <c r="G1877" s="6" t="str">
        <f>VLOOKUP(B:B, _holidays!A:C, 2, FALSE)</f>
        <v>Y</v>
      </c>
      <c r="H1877" s="6" t="str">
        <f>VLOOKUP(B:B, _holidays!A:C, 3, FALSE)</f>
        <v>N</v>
      </c>
      <c r="I1877" s="6">
        <v>13.3</v>
      </c>
      <c r="J1877" s="6">
        <v>19.7</v>
      </c>
      <c r="K1877" s="6">
        <v>12.9</v>
      </c>
      <c r="L1877" s="6">
        <v>38</v>
      </c>
      <c r="M1877" s="10">
        <v>109375.215</v>
      </c>
      <c r="N1877" s="8">
        <v>51.44203692</v>
      </c>
      <c r="O1877" s="8">
        <f t="shared" si="149"/>
        <v>5626483.8481629379</v>
      </c>
    </row>
    <row r="1878" spans="2:15" x14ac:dyDescent="0.3">
      <c r="B1878" s="30">
        <v>43881</v>
      </c>
      <c r="C1878" s="6" t="str">
        <f t="shared" si="145"/>
        <v>Thursday</v>
      </c>
      <c r="D1878" s="6" t="str">
        <f t="shared" si="146"/>
        <v>February</v>
      </c>
      <c r="E1878" s="6" t="str">
        <f t="shared" si="147"/>
        <v>2020</v>
      </c>
      <c r="F1878" s="6">
        <f t="shared" si="148"/>
        <v>8</v>
      </c>
      <c r="G1878" s="6" t="str">
        <f>VLOOKUP(B:B, _holidays!A:C, 2, FALSE)</f>
        <v>Y</v>
      </c>
      <c r="H1878" s="6" t="str">
        <f>VLOOKUP(B:B, _holidays!A:C, 3, FALSE)</f>
        <v>N</v>
      </c>
      <c r="I1878" s="6">
        <v>14.2</v>
      </c>
      <c r="J1878" s="6">
        <v>18.7</v>
      </c>
      <c r="K1878" s="6">
        <v>15.2</v>
      </c>
      <c r="L1878" s="6">
        <v>3.2</v>
      </c>
      <c r="M1878" s="10">
        <v>112202.145</v>
      </c>
      <c r="N1878" s="8">
        <v>58.361290920000002</v>
      </c>
      <c r="O1878" s="8">
        <f t="shared" si="149"/>
        <v>6548262.0261930237</v>
      </c>
    </row>
    <row r="1879" spans="2:15" x14ac:dyDescent="0.3">
      <c r="B1879" s="30">
        <v>43882</v>
      </c>
      <c r="C1879" s="6" t="str">
        <f t="shared" si="145"/>
        <v>Friday</v>
      </c>
      <c r="D1879" s="6" t="str">
        <f t="shared" si="146"/>
        <v>February</v>
      </c>
      <c r="E1879" s="6" t="str">
        <f t="shared" si="147"/>
        <v>2020</v>
      </c>
      <c r="F1879" s="6">
        <f t="shared" si="148"/>
        <v>8</v>
      </c>
      <c r="G1879" s="6" t="str">
        <f>VLOOKUP(B:B, _holidays!A:C, 2, FALSE)</f>
        <v>Y</v>
      </c>
      <c r="H1879" s="6" t="str">
        <f>VLOOKUP(B:B, _holidays!A:C, 3, FALSE)</f>
        <v>N</v>
      </c>
      <c r="I1879" s="6">
        <v>13.5</v>
      </c>
      <c r="J1879" s="6">
        <v>19.600000000000001</v>
      </c>
      <c r="K1879" s="6">
        <v>17.100000000000001</v>
      </c>
      <c r="L1879" s="6">
        <v>2.8</v>
      </c>
      <c r="M1879" s="10">
        <v>108949.05499999999</v>
      </c>
      <c r="N1879" s="8">
        <v>48.658203370000003</v>
      </c>
      <c r="O1879" s="8">
        <f t="shared" si="149"/>
        <v>5301265.2751593152</v>
      </c>
    </row>
    <row r="1880" spans="2:15" x14ac:dyDescent="0.3">
      <c r="B1880" s="30">
        <v>43883</v>
      </c>
      <c r="C1880" s="6" t="str">
        <f t="shared" si="145"/>
        <v>Saturday</v>
      </c>
      <c r="D1880" s="6" t="str">
        <f t="shared" si="146"/>
        <v>February</v>
      </c>
      <c r="E1880" s="6" t="str">
        <f t="shared" si="147"/>
        <v>2020</v>
      </c>
      <c r="F1880" s="6">
        <f t="shared" si="148"/>
        <v>8</v>
      </c>
      <c r="G1880" s="6" t="str">
        <f>VLOOKUP(B:B, _holidays!A:C, 2, FALSE)</f>
        <v>Y</v>
      </c>
      <c r="H1880" s="6" t="str">
        <f>VLOOKUP(B:B, _holidays!A:C, 3, FALSE)</f>
        <v>N</v>
      </c>
      <c r="I1880" s="6">
        <v>11.4</v>
      </c>
      <c r="J1880" s="6">
        <v>21.1</v>
      </c>
      <c r="K1880" s="6">
        <v>25.4</v>
      </c>
      <c r="L1880" s="6">
        <v>0</v>
      </c>
      <c r="M1880" s="10">
        <v>96922.02</v>
      </c>
      <c r="N1880" s="8">
        <v>42.236093580000002</v>
      </c>
      <c r="O1880" s="8">
        <f t="shared" si="149"/>
        <v>4093607.506682632</v>
      </c>
    </row>
    <row r="1881" spans="2:15" x14ac:dyDescent="0.3">
      <c r="B1881" s="30">
        <v>43884</v>
      </c>
      <c r="C1881" s="6" t="str">
        <f t="shared" si="145"/>
        <v>Sunday</v>
      </c>
      <c r="D1881" s="6" t="str">
        <f t="shared" si="146"/>
        <v>February</v>
      </c>
      <c r="E1881" s="6" t="str">
        <f t="shared" si="147"/>
        <v>2020</v>
      </c>
      <c r="F1881" s="6">
        <f t="shared" si="148"/>
        <v>9</v>
      </c>
      <c r="G1881" s="6" t="str">
        <f>VLOOKUP(B:B, _holidays!A:C, 2, FALSE)</f>
        <v>Y</v>
      </c>
      <c r="H1881" s="6" t="str">
        <f>VLOOKUP(B:B, _holidays!A:C, 3, FALSE)</f>
        <v>N</v>
      </c>
      <c r="I1881" s="6">
        <v>13.3</v>
      </c>
      <c r="J1881" s="6">
        <v>34</v>
      </c>
      <c r="K1881" s="6">
        <v>21.6</v>
      </c>
      <c r="L1881" s="6">
        <v>0</v>
      </c>
      <c r="M1881" s="10">
        <v>106129.66499999999</v>
      </c>
      <c r="N1881" s="8">
        <v>51.318456159999997</v>
      </c>
      <c r="O1881" s="8">
        <f t="shared" si="149"/>
        <v>5446410.5605779858</v>
      </c>
    </row>
    <row r="1882" spans="2:15" x14ac:dyDescent="0.3">
      <c r="B1882" s="30">
        <v>43885</v>
      </c>
      <c r="C1882" s="6" t="str">
        <f t="shared" si="145"/>
        <v>Monday</v>
      </c>
      <c r="D1882" s="6" t="str">
        <f t="shared" si="146"/>
        <v>February</v>
      </c>
      <c r="E1882" s="6" t="str">
        <f t="shared" si="147"/>
        <v>2020</v>
      </c>
      <c r="F1882" s="6">
        <f t="shared" si="148"/>
        <v>9</v>
      </c>
      <c r="G1882" s="6" t="str">
        <f>VLOOKUP(B:B, _holidays!A:C, 2, FALSE)</f>
        <v>Y</v>
      </c>
      <c r="H1882" s="6" t="str">
        <f>VLOOKUP(B:B, _holidays!A:C, 3, FALSE)</f>
        <v>N</v>
      </c>
      <c r="I1882" s="6">
        <v>16.8</v>
      </c>
      <c r="J1882" s="6">
        <v>23.7</v>
      </c>
      <c r="K1882" s="6">
        <v>5.4</v>
      </c>
      <c r="L1882" s="6">
        <v>0</v>
      </c>
      <c r="M1882" s="10">
        <v>122619.05499999999</v>
      </c>
      <c r="N1882" s="8">
        <v>57.234083179999999</v>
      </c>
      <c r="O1882" s="8">
        <f t="shared" si="149"/>
        <v>7017989.1933229947</v>
      </c>
    </row>
    <row r="1883" spans="2:15" x14ac:dyDescent="0.3">
      <c r="B1883" s="30">
        <v>43886</v>
      </c>
      <c r="C1883" s="6" t="str">
        <f t="shared" si="145"/>
        <v>Tuesday</v>
      </c>
      <c r="D1883" s="6" t="str">
        <f t="shared" si="146"/>
        <v>February</v>
      </c>
      <c r="E1883" s="6" t="str">
        <f t="shared" si="147"/>
        <v>2020</v>
      </c>
      <c r="F1883" s="6">
        <f t="shared" si="148"/>
        <v>9</v>
      </c>
      <c r="G1883" s="6" t="str">
        <f>VLOOKUP(B:B, _holidays!A:C, 2, FALSE)</f>
        <v>Y</v>
      </c>
      <c r="H1883" s="6" t="str">
        <f>VLOOKUP(B:B, _holidays!A:C, 3, FALSE)</f>
        <v>N</v>
      </c>
      <c r="I1883" s="6">
        <v>18.399999999999999</v>
      </c>
      <c r="J1883" s="6">
        <v>31.6</v>
      </c>
      <c r="K1883" s="6">
        <v>10.6</v>
      </c>
      <c r="L1883" s="6">
        <v>3.6</v>
      </c>
      <c r="M1883" s="10">
        <v>123558.425</v>
      </c>
      <c r="N1883" s="8">
        <v>60.554701809999997</v>
      </c>
      <c r="O1883" s="8">
        <f t="shared" si="149"/>
        <v>7482043.581988249</v>
      </c>
    </row>
    <row r="1884" spans="2:15" x14ac:dyDescent="0.3">
      <c r="B1884" s="30">
        <v>43887</v>
      </c>
      <c r="C1884" s="6" t="str">
        <f t="shared" si="145"/>
        <v>Wednesday</v>
      </c>
      <c r="D1884" s="6" t="str">
        <f t="shared" si="146"/>
        <v>February</v>
      </c>
      <c r="E1884" s="6" t="str">
        <f t="shared" si="147"/>
        <v>2020</v>
      </c>
      <c r="F1884" s="6">
        <f t="shared" si="148"/>
        <v>9</v>
      </c>
      <c r="G1884" s="6" t="str">
        <f>VLOOKUP(B:B, _holidays!A:C, 2, FALSE)</f>
        <v>Y</v>
      </c>
      <c r="H1884" s="6" t="str">
        <f>VLOOKUP(B:B, _holidays!A:C, 3, FALSE)</f>
        <v>N</v>
      </c>
      <c r="I1884" s="6">
        <v>16.2</v>
      </c>
      <c r="J1884" s="6">
        <v>19.2</v>
      </c>
      <c r="K1884" s="6">
        <v>19.3</v>
      </c>
      <c r="L1884" s="6">
        <v>4</v>
      </c>
      <c r="M1884" s="10">
        <v>108371.125</v>
      </c>
      <c r="N1884" s="8">
        <v>45.06152522</v>
      </c>
      <c r="O1884" s="8">
        <f t="shared" si="149"/>
        <v>4883368.1823072722</v>
      </c>
    </row>
    <row r="1885" spans="2:15" x14ac:dyDescent="0.3">
      <c r="B1885" s="30">
        <v>43888</v>
      </c>
      <c r="C1885" s="6" t="str">
        <f t="shared" si="145"/>
        <v>Thursday</v>
      </c>
      <c r="D1885" s="6" t="str">
        <f t="shared" si="146"/>
        <v>February</v>
      </c>
      <c r="E1885" s="6" t="str">
        <f t="shared" si="147"/>
        <v>2020</v>
      </c>
      <c r="F1885" s="6">
        <f t="shared" si="148"/>
        <v>9</v>
      </c>
      <c r="G1885" s="6" t="str">
        <f>VLOOKUP(B:B, _holidays!A:C, 2, FALSE)</f>
        <v>Y</v>
      </c>
      <c r="H1885" s="6" t="str">
        <f>VLOOKUP(B:B, _holidays!A:C, 3, FALSE)</f>
        <v>N</v>
      </c>
      <c r="I1885" s="6">
        <v>11</v>
      </c>
      <c r="J1885" s="6">
        <v>19.7</v>
      </c>
      <c r="K1885" s="6">
        <v>11.1</v>
      </c>
      <c r="L1885" s="6">
        <v>0.2</v>
      </c>
      <c r="M1885" s="10">
        <v>108675.4</v>
      </c>
      <c r="N1885" s="8">
        <v>48.542669150000002</v>
      </c>
      <c r="O1885" s="8">
        <f t="shared" si="149"/>
        <v>5275393.9869439099</v>
      </c>
    </row>
    <row r="1886" spans="2:15" x14ac:dyDescent="0.3">
      <c r="B1886" s="30">
        <v>43889</v>
      </c>
      <c r="C1886" s="6" t="str">
        <f t="shared" si="145"/>
        <v>Friday</v>
      </c>
      <c r="D1886" s="6" t="str">
        <f t="shared" si="146"/>
        <v>February</v>
      </c>
      <c r="E1886" s="6" t="str">
        <f t="shared" si="147"/>
        <v>2020</v>
      </c>
      <c r="F1886" s="6">
        <f t="shared" si="148"/>
        <v>9</v>
      </c>
      <c r="G1886" s="6" t="str">
        <f>VLOOKUP(B:B, _holidays!A:C, 2, FALSE)</f>
        <v>Y</v>
      </c>
      <c r="H1886" s="6" t="str">
        <f>VLOOKUP(B:B, _holidays!A:C, 3, FALSE)</f>
        <v>N</v>
      </c>
      <c r="I1886" s="6">
        <v>13.1</v>
      </c>
      <c r="J1886" s="6">
        <v>20.100000000000001</v>
      </c>
      <c r="K1886" s="6">
        <v>17.600000000000001</v>
      </c>
      <c r="L1886" s="6">
        <v>0</v>
      </c>
      <c r="M1886" s="10">
        <v>110006.97</v>
      </c>
      <c r="N1886" s="8">
        <v>50.306352859999997</v>
      </c>
      <c r="O1886" s="8">
        <f t="shared" si="149"/>
        <v>5534049.449879434</v>
      </c>
    </row>
    <row r="1887" spans="2:15" x14ac:dyDescent="0.3">
      <c r="B1887" s="30">
        <v>43890</v>
      </c>
      <c r="C1887" s="6" t="str">
        <f t="shared" si="145"/>
        <v>Saturday</v>
      </c>
      <c r="D1887" s="6" t="str">
        <f t="shared" si="146"/>
        <v>February</v>
      </c>
      <c r="E1887" s="6" t="str">
        <f t="shared" si="147"/>
        <v>2020</v>
      </c>
      <c r="F1887" s="6">
        <f t="shared" si="148"/>
        <v>9</v>
      </c>
      <c r="G1887" s="6" t="str">
        <f>VLOOKUP(B:B, _holidays!A:C, 2, FALSE)</f>
        <v>Y</v>
      </c>
      <c r="H1887" s="6" t="str">
        <f>VLOOKUP(B:B, _holidays!A:C, 3, FALSE)</f>
        <v>N</v>
      </c>
      <c r="I1887" s="6">
        <v>14.7</v>
      </c>
      <c r="J1887" s="6">
        <v>22.4</v>
      </c>
      <c r="K1887" s="6">
        <v>22.8</v>
      </c>
      <c r="L1887" s="6">
        <v>0</v>
      </c>
      <c r="M1887" s="10">
        <v>100380.94</v>
      </c>
      <c r="N1887" s="8">
        <v>51.289608729999998</v>
      </c>
      <c r="O1887" s="8">
        <f t="shared" si="149"/>
        <v>5148499.136549606</v>
      </c>
    </row>
    <row r="1888" spans="2:15" x14ac:dyDescent="0.3">
      <c r="B1888" s="30">
        <v>43891</v>
      </c>
      <c r="C1888" s="6" t="str">
        <f t="shared" si="145"/>
        <v>Sunday</v>
      </c>
      <c r="D1888" s="6" t="str">
        <f t="shared" si="146"/>
        <v>March</v>
      </c>
      <c r="E1888" s="6" t="str">
        <f t="shared" si="147"/>
        <v>2020</v>
      </c>
      <c r="F1888" s="6">
        <f t="shared" si="148"/>
        <v>10</v>
      </c>
      <c r="G1888" s="6" t="str">
        <f>VLOOKUP(B:B, _holidays!A:C, 2, FALSE)</f>
        <v>Y</v>
      </c>
      <c r="H1888" s="6" t="str">
        <f>VLOOKUP(B:B, _holidays!A:C, 3, FALSE)</f>
        <v>N</v>
      </c>
      <c r="I1888" s="6">
        <v>13.2</v>
      </c>
      <c r="J1888" s="6">
        <v>32.1</v>
      </c>
      <c r="K1888" s="6">
        <v>20.8</v>
      </c>
      <c r="L1888" s="6">
        <v>0</v>
      </c>
      <c r="M1888" s="10">
        <v>101413.145</v>
      </c>
      <c r="N1888" s="8">
        <v>43.745921029999998</v>
      </c>
      <c r="O1888" s="8">
        <f t="shared" si="149"/>
        <v>4436411.4325739397</v>
      </c>
    </row>
    <row r="1889" spans="2:15" x14ac:dyDescent="0.3">
      <c r="B1889" s="30">
        <v>43892</v>
      </c>
      <c r="C1889" s="6" t="str">
        <f t="shared" si="145"/>
        <v>Monday</v>
      </c>
      <c r="D1889" s="6" t="str">
        <f t="shared" si="146"/>
        <v>March</v>
      </c>
      <c r="E1889" s="6" t="str">
        <f t="shared" si="147"/>
        <v>2020</v>
      </c>
      <c r="F1889" s="6">
        <f t="shared" si="148"/>
        <v>10</v>
      </c>
      <c r="G1889" s="6" t="str">
        <f>VLOOKUP(B:B, _holidays!A:C, 2, FALSE)</f>
        <v>Y</v>
      </c>
      <c r="H1889" s="6" t="str">
        <f>VLOOKUP(B:B, _holidays!A:C, 3, FALSE)</f>
        <v>N</v>
      </c>
      <c r="I1889" s="6">
        <v>14.2</v>
      </c>
      <c r="J1889" s="6">
        <v>18.399999999999999</v>
      </c>
      <c r="K1889" s="6">
        <v>21.1</v>
      </c>
      <c r="L1889" s="6">
        <v>3</v>
      </c>
      <c r="M1889" s="10">
        <v>106359.955</v>
      </c>
      <c r="N1889" s="8">
        <v>52.728395089999999</v>
      </c>
      <c r="O1889" s="8">
        <f t="shared" si="149"/>
        <v>5608189.728994621</v>
      </c>
    </row>
    <row r="1890" spans="2:15" x14ac:dyDescent="0.3">
      <c r="B1890" s="30">
        <v>43893</v>
      </c>
      <c r="C1890" s="6" t="str">
        <f t="shared" si="145"/>
        <v>Tuesday</v>
      </c>
      <c r="D1890" s="6" t="str">
        <f t="shared" si="146"/>
        <v>March</v>
      </c>
      <c r="E1890" s="6" t="str">
        <f t="shared" si="147"/>
        <v>2020</v>
      </c>
      <c r="F1890" s="6">
        <f t="shared" si="148"/>
        <v>10</v>
      </c>
      <c r="G1890" s="6" t="str">
        <f>VLOOKUP(B:B, _holidays!A:C, 2, FALSE)</f>
        <v>Y</v>
      </c>
      <c r="H1890" s="6" t="str">
        <f>VLOOKUP(B:B, _holidays!A:C, 3, FALSE)</f>
        <v>N</v>
      </c>
      <c r="I1890" s="6">
        <v>14.7</v>
      </c>
      <c r="J1890" s="6">
        <v>19.5</v>
      </c>
      <c r="K1890" s="6">
        <v>15.9</v>
      </c>
      <c r="L1890" s="6">
        <v>0</v>
      </c>
      <c r="M1890" s="10">
        <v>108746.37</v>
      </c>
      <c r="N1890" s="8">
        <v>49.781089729999998</v>
      </c>
      <c r="O1890" s="8">
        <f t="shared" si="149"/>
        <v>5413512.8027817793</v>
      </c>
    </row>
    <row r="1891" spans="2:15" x14ac:dyDescent="0.3">
      <c r="B1891" s="30">
        <v>43894</v>
      </c>
      <c r="C1891" s="6" t="str">
        <f t="shared" si="145"/>
        <v>Wednesday</v>
      </c>
      <c r="D1891" s="6" t="str">
        <f t="shared" si="146"/>
        <v>March</v>
      </c>
      <c r="E1891" s="6" t="str">
        <f t="shared" si="147"/>
        <v>2020</v>
      </c>
      <c r="F1891" s="6">
        <f t="shared" si="148"/>
        <v>10</v>
      </c>
      <c r="G1891" s="6" t="str">
        <f>VLOOKUP(B:B, _holidays!A:C, 2, FALSE)</f>
        <v>Y</v>
      </c>
      <c r="H1891" s="6" t="str">
        <f>VLOOKUP(B:B, _holidays!A:C, 3, FALSE)</f>
        <v>N</v>
      </c>
      <c r="I1891" s="6">
        <v>13.6</v>
      </c>
      <c r="J1891" s="6">
        <v>23.5</v>
      </c>
      <c r="K1891" s="6">
        <v>7.1</v>
      </c>
      <c r="L1891" s="6">
        <v>0</v>
      </c>
      <c r="M1891" s="10">
        <v>117505.625</v>
      </c>
      <c r="N1891" s="8">
        <v>58.522870509999997</v>
      </c>
      <c r="O1891" s="8">
        <f t="shared" si="149"/>
        <v>6876766.4760716185</v>
      </c>
    </row>
    <row r="1892" spans="2:15" x14ac:dyDescent="0.3">
      <c r="B1892" s="30">
        <v>43895</v>
      </c>
      <c r="C1892" s="6" t="str">
        <f t="shared" si="145"/>
        <v>Thursday</v>
      </c>
      <c r="D1892" s="6" t="str">
        <f t="shared" si="146"/>
        <v>March</v>
      </c>
      <c r="E1892" s="6" t="str">
        <f t="shared" si="147"/>
        <v>2020</v>
      </c>
      <c r="F1892" s="6">
        <f t="shared" si="148"/>
        <v>10</v>
      </c>
      <c r="G1892" s="6" t="str">
        <f>VLOOKUP(B:B, _holidays!A:C, 2, FALSE)</f>
        <v>Y</v>
      </c>
      <c r="H1892" s="6" t="str">
        <f>VLOOKUP(B:B, _holidays!A:C, 3, FALSE)</f>
        <v>N</v>
      </c>
      <c r="I1892" s="6">
        <v>15.4</v>
      </c>
      <c r="J1892" s="6">
        <v>20.3</v>
      </c>
      <c r="K1892" s="6">
        <v>4.3</v>
      </c>
      <c r="L1892" s="6">
        <v>54.6</v>
      </c>
      <c r="M1892" s="10">
        <v>119734.63499999999</v>
      </c>
      <c r="N1892" s="8">
        <v>57.036382109999998</v>
      </c>
      <c r="O1892" s="8">
        <f t="shared" si="149"/>
        <v>6829230.3936613789</v>
      </c>
    </row>
    <row r="1893" spans="2:15" x14ac:dyDescent="0.3">
      <c r="B1893" s="30">
        <v>43896</v>
      </c>
      <c r="C1893" s="6" t="str">
        <f t="shared" si="145"/>
        <v>Friday</v>
      </c>
      <c r="D1893" s="6" t="str">
        <f t="shared" si="146"/>
        <v>March</v>
      </c>
      <c r="E1893" s="6" t="str">
        <f t="shared" si="147"/>
        <v>2020</v>
      </c>
      <c r="F1893" s="6">
        <f t="shared" si="148"/>
        <v>10</v>
      </c>
      <c r="G1893" s="6" t="str">
        <f>VLOOKUP(B:B, _holidays!A:C, 2, FALSE)</f>
        <v>Y</v>
      </c>
      <c r="H1893" s="6" t="str">
        <f>VLOOKUP(B:B, _holidays!A:C, 3, FALSE)</f>
        <v>N</v>
      </c>
      <c r="I1893" s="6">
        <v>15.9</v>
      </c>
      <c r="J1893" s="6">
        <v>19</v>
      </c>
      <c r="K1893" s="6">
        <v>12.7</v>
      </c>
      <c r="L1893" s="6">
        <v>7</v>
      </c>
      <c r="M1893" s="10">
        <v>111322.325</v>
      </c>
      <c r="N1893" s="8">
        <v>53.736514710000002</v>
      </c>
      <c r="O1893" s="8">
        <f t="shared" si="149"/>
        <v>5982073.754913901</v>
      </c>
    </row>
    <row r="1894" spans="2:15" x14ac:dyDescent="0.3">
      <c r="B1894" s="30">
        <v>43897</v>
      </c>
      <c r="C1894" s="6" t="str">
        <f t="shared" si="145"/>
        <v>Saturday</v>
      </c>
      <c r="D1894" s="6" t="str">
        <f t="shared" si="146"/>
        <v>March</v>
      </c>
      <c r="E1894" s="6" t="str">
        <f t="shared" si="147"/>
        <v>2020</v>
      </c>
      <c r="F1894" s="6">
        <f t="shared" si="148"/>
        <v>10</v>
      </c>
      <c r="G1894" s="6" t="str">
        <f>VLOOKUP(B:B, _holidays!A:C, 2, FALSE)</f>
        <v>Y</v>
      </c>
      <c r="H1894" s="6" t="str">
        <f>VLOOKUP(B:B, _holidays!A:C, 3, FALSE)</f>
        <v>N</v>
      </c>
      <c r="I1894" s="6">
        <v>15.4</v>
      </c>
      <c r="J1894" s="6">
        <v>20</v>
      </c>
      <c r="K1894" s="6">
        <v>17.100000000000001</v>
      </c>
      <c r="L1894" s="6">
        <v>0.2</v>
      </c>
      <c r="M1894" s="10">
        <v>96850.78</v>
      </c>
      <c r="N1894" s="8">
        <v>28.020466209999999</v>
      </c>
      <c r="O1894" s="8">
        <f t="shared" si="149"/>
        <v>2713804.0084021436</v>
      </c>
    </row>
    <row r="1895" spans="2:15" x14ac:dyDescent="0.3">
      <c r="B1895" s="30">
        <v>43898</v>
      </c>
      <c r="C1895" s="6" t="str">
        <f t="shared" si="145"/>
        <v>Sunday</v>
      </c>
      <c r="D1895" s="6" t="str">
        <f t="shared" si="146"/>
        <v>March</v>
      </c>
      <c r="E1895" s="6" t="str">
        <f t="shared" si="147"/>
        <v>2020</v>
      </c>
      <c r="F1895" s="6">
        <f t="shared" si="148"/>
        <v>11</v>
      </c>
      <c r="G1895" s="6" t="str">
        <f>VLOOKUP(B:B, _holidays!A:C, 2, FALSE)</f>
        <v>Y</v>
      </c>
      <c r="H1895" s="6" t="str">
        <f>VLOOKUP(B:B, _holidays!A:C, 3, FALSE)</f>
        <v>N</v>
      </c>
      <c r="I1895" s="6">
        <v>13.9</v>
      </c>
      <c r="J1895" s="6">
        <v>22.4</v>
      </c>
      <c r="K1895" s="6">
        <v>19.5</v>
      </c>
      <c r="L1895" s="6">
        <v>0</v>
      </c>
      <c r="M1895" s="10">
        <v>92553.29</v>
      </c>
      <c r="N1895" s="8">
        <v>17.916415310000001</v>
      </c>
      <c r="O1895" s="8">
        <f t="shared" si="149"/>
        <v>1658223.1819468699</v>
      </c>
    </row>
    <row r="1896" spans="2:15" x14ac:dyDescent="0.3">
      <c r="B1896" s="30">
        <v>43899</v>
      </c>
      <c r="C1896" s="6" t="str">
        <f t="shared" si="145"/>
        <v>Monday</v>
      </c>
      <c r="D1896" s="6" t="str">
        <f t="shared" si="146"/>
        <v>March</v>
      </c>
      <c r="E1896" s="6" t="str">
        <f t="shared" si="147"/>
        <v>2020</v>
      </c>
      <c r="F1896" s="6">
        <f t="shared" si="148"/>
        <v>11</v>
      </c>
      <c r="G1896" s="6" t="str">
        <f>VLOOKUP(B:B, _holidays!A:C, 2, FALSE)</f>
        <v>Y</v>
      </c>
      <c r="H1896" s="6" t="str">
        <f>VLOOKUP(B:B, _holidays!A:C, 3, FALSE)</f>
        <v>Y</v>
      </c>
      <c r="I1896" s="6">
        <v>12.3</v>
      </c>
      <c r="J1896" s="6">
        <v>21</v>
      </c>
      <c r="K1896" s="6">
        <v>19.7</v>
      </c>
      <c r="L1896" s="6">
        <v>0</v>
      </c>
      <c r="M1896" s="10">
        <v>94641.7</v>
      </c>
      <c r="N1896" s="8">
        <v>22.041451550000001</v>
      </c>
      <c r="O1896" s="8">
        <f t="shared" si="149"/>
        <v>2086040.445159635</v>
      </c>
    </row>
    <row r="1897" spans="2:15" x14ac:dyDescent="0.3">
      <c r="B1897" s="30">
        <v>43900</v>
      </c>
      <c r="C1897" s="6" t="str">
        <f t="shared" si="145"/>
        <v>Tuesday</v>
      </c>
      <c r="D1897" s="6" t="str">
        <f t="shared" si="146"/>
        <v>March</v>
      </c>
      <c r="E1897" s="6" t="str">
        <f t="shared" si="147"/>
        <v>2020</v>
      </c>
      <c r="F1897" s="6">
        <f t="shared" si="148"/>
        <v>11</v>
      </c>
      <c r="G1897" s="6" t="str">
        <f>VLOOKUP(B:B, _holidays!A:C, 2, FALSE)</f>
        <v>Y</v>
      </c>
      <c r="H1897" s="6" t="str">
        <f>VLOOKUP(B:B, _holidays!A:C, 3, FALSE)</f>
        <v>N</v>
      </c>
      <c r="I1897" s="6">
        <v>10.3</v>
      </c>
      <c r="J1897" s="6">
        <v>22.3</v>
      </c>
      <c r="K1897" s="6">
        <v>21.9</v>
      </c>
      <c r="L1897" s="6">
        <v>0</v>
      </c>
      <c r="M1897" s="10">
        <v>112142.54</v>
      </c>
      <c r="N1897" s="8">
        <v>48.059723949999999</v>
      </c>
      <c r="O1897" s="8">
        <f t="shared" si="149"/>
        <v>5389539.5154518327</v>
      </c>
    </row>
    <row r="1898" spans="2:15" x14ac:dyDescent="0.3">
      <c r="B1898" s="30">
        <v>43901</v>
      </c>
      <c r="C1898" s="6" t="str">
        <f t="shared" si="145"/>
        <v>Wednesday</v>
      </c>
      <c r="D1898" s="6" t="str">
        <f t="shared" si="146"/>
        <v>March</v>
      </c>
      <c r="E1898" s="6" t="str">
        <f t="shared" si="147"/>
        <v>2020</v>
      </c>
      <c r="F1898" s="6">
        <f t="shared" si="148"/>
        <v>11</v>
      </c>
      <c r="G1898" s="6" t="str">
        <f>VLOOKUP(B:B, _holidays!A:C, 2, FALSE)</f>
        <v>Y</v>
      </c>
      <c r="H1898" s="6" t="str">
        <f>VLOOKUP(B:B, _holidays!A:C, 3, FALSE)</f>
        <v>N</v>
      </c>
      <c r="I1898" s="6">
        <v>12.6</v>
      </c>
      <c r="J1898" s="6">
        <v>29.5</v>
      </c>
      <c r="K1898" s="6">
        <v>15.7</v>
      </c>
      <c r="L1898" s="6">
        <v>0</v>
      </c>
      <c r="M1898" s="10">
        <v>118830.14</v>
      </c>
      <c r="N1898" s="8">
        <v>44.369936750000001</v>
      </c>
      <c r="O1898" s="8">
        <f t="shared" si="149"/>
        <v>5272485.7957936451</v>
      </c>
    </row>
    <row r="1899" spans="2:15" x14ac:dyDescent="0.3">
      <c r="B1899" s="30">
        <v>43902</v>
      </c>
      <c r="C1899" s="6" t="str">
        <f t="shared" si="145"/>
        <v>Thursday</v>
      </c>
      <c r="D1899" s="6" t="str">
        <f t="shared" si="146"/>
        <v>March</v>
      </c>
      <c r="E1899" s="6" t="str">
        <f t="shared" si="147"/>
        <v>2020</v>
      </c>
      <c r="F1899" s="6">
        <f t="shared" si="148"/>
        <v>11</v>
      </c>
      <c r="G1899" s="6" t="str">
        <f>VLOOKUP(B:B, _holidays!A:C, 2, FALSE)</f>
        <v>Y</v>
      </c>
      <c r="H1899" s="6" t="str">
        <f>VLOOKUP(B:B, _holidays!A:C, 3, FALSE)</f>
        <v>N</v>
      </c>
      <c r="I1899" s="6">
        <v>16.600000000000001</v>
      </c>
      <c r="J1899" s="6">
        <v>29.5</v>
      </c>
      <c r="K1899" s="6">
        <v>19.5</v>
      </c>
      <c r="L1899" s="6">
        <v>0</v>
      </c>
      <c r="M1899" s="10">
        <v>120272.77499999999</v>
      </c>
      <c r="N1899" s="8">
        <v>39.127565740000001</v>
      </c>
      <c r="O1899" s="8">
        <f t="shared" si="149"/>
        <v>4705980.9105447289</v>
      </c>
    </row>
    <row r="1900" spans="2:15" x14ac:dyDescent="0.3">
      <c r="B1900" s="30">
        <v>43903</v>
      </c>
      <c r="C1900" s="6" t="str">
        <f t="shared" si="145"/>
        <v>Friday</v>
      </c>
      <c r="D1900" s="6" t="str">
        <f t="shared" si="146"/>
        <v>March</v>
      </c>
      <c r="E1900" s="6" t="str">
        <f t="shared" si="147"/>
        <v>2020</v>
      </c>
      <c r="F1900" s="6">
        <f t="shared" si="148"/>
        <v>11</v>
      </c>
      <c r="G1900" s="6" t="str">
        <f>VLOOKUP(B:B, _holidays!A:C, 2, FALSE)</f>
        <v>Y</v>
      </c>
      <c r="H1900" s="6" t="str">
        <f>VLOOKUP(B:B, _holidays!A:C, 3, FALSE)</f>
        <v>N</v>
      </c>
      <c r="I1900" s="6">
        <v>19.100000000000001</v>
      </c>
      <c r="J1900" s="6">
        <v>26.8</v>
      </c>
      <c r="K1900" s="6">
        <v>7.3</v>
      </c>
      <c r="L1900" s="6">
        <v>0</v>
      </c>
      <c r="M1900" s="10">
        <v>115075.81</v>
      </c>
      <c r="N1900" s="8">
        <v>40.127134920000003</v>
      </c>
      <c r="O1900" s="8">
        <f t="shared" si="149"/>
        <v>4617662.5538982851</v>
      </c>
    </row>
    <row r="1901" spans="2:15" x14ac:dyDescent="0.3">
      <c r="B1901" s="30">
        <v>43904</v>
      </c>
      <c r="C1901" s="6" t="str">
        <f t="shared" si="145"/>
        <v>Saturday</v>
      </c>
      <c r="D1901" s="6" t="str">
        <f t="shared" si="146"/>
        <v>March</v>
      </c>
      <c r="E1901" s="6" t="str">
        <f t="shared" si="147"/>
        <v>2020</v>
      </c>
      <c r="F1901" s="6">
        <f t="shared" si="148"/>
        <v>11</v>
      </c>
      <c r="G1901" s="6" t="str">
        <f>VLOOKUP(B:B, _holidays!A:C, 2, FALSE)</f>
        <v>Y</v>
      </c>
      <c r="H1901" s="6" t="str">
        <f>VLOOKUP(B:B, _holidays!A:C, 3, FALSE)</f>
        <v>N</v>
      </c>
      <c r="I1901" s="6">
        <v>13.1</v>
      </c>
      <c r="J1901" s="6">
        <v>17.899999999999999</v>
      </c>
      <c r="K1901" s="6">
        <v>12.3</v>
      </c>
      <c r="L1901" s="6">
        <v>0.6</v>
      </c>
      <c r="M1901" s="10">
        <v>96016.19</v>
      </c>
      <c r="N1901" s="8">
        <v>29.137325780000001</v>
      </c>
      <c r="O1901" s="8">
        <f t="shared" si="149"/>
        <v>2797655.0081843785</v>
      </c>
    </row>
    <row r="1902" spans="2:15" x14ac:dyDescent="0.3">
      <c r="B1902" s="30">
        <v>43905</v>
      </c>
      <c r="C1902" s="6" t="str">
        <f t="shared" si="145"/>
        <v>Sunday</v>
      </c>
      <c r="D1902" s="6" t="str">
        <f t="shared" si="146"/>
        <v>March</v>
      </c>
      <c r="E1902" s="6" t="str">
        <f t="shared" si="147"/>
        <v>2020</v>
      </c>
      <c r="F1902" s="6">
        <f t="shared" si="148"/>
        <v>12</v>
      </c>
      <c r="G1902" s="6" t="str">
        <f>VLOOKUP(B:B, _holidays!A:C, 2, FALSE)</f>
        <v>Y</v>
      </c>
      <c r="H1902" s="6" t="str">
        <f>VLOOKUP(B:B, _holidays!A:C, 3, FALSE)</f>
        <v>N</v>
      </c>
      <c r="I1902" s="6">
        <v>12.7</v>
      </c>
      <c r="J1902" s="6">
        <v>18.8</v>
      </c>
      <c r="K1902" s="6">
        <v>10.199999999999999</v>
      </c>
      <c r="L1902" s="6">
        <v>0</v>
      </c>
      <c r="M1902" s="10">
        <v>97664.934999999998</v>
      </c>
      <c r="N1902" s="8">
        <v>31.657840010000001</v>
      </c>
      <c r="O1902" s="8">
        <f t="shared" si="149"/>
        <v>3091860.8868170492</v>
      </c>
    </row>
    <row r="1903" spans="2:15" x14ac:dyDescent="0.3">
      <c r="B1903" s="30">
        <v>43906</v>
      </c>
      <c r="C1903" s="6" t="str">
        <f t="shared" si="145"/>
        <v>Monday</v>
      </c>
      <c r="D1903" s="6" t="str">
        <f t="shared" si="146"/>
        <v>March</v>
      </c>
      <c r="E1903" s="6" t="str">
        <f t="shared" si="147"/>
        <v>2020</v>
      </c>
      <c r="F1903" s="6">
        <f t="shared" si="148"/>
        <v>12</v>
      </c>
      <c r="G1903" s="6" t="str">
        <f>VLOOKUP(B:B, _holidays!A:C, 2, FALSE)</f>
        <v>Y</v>
      </c>
      <c r="H1903" s="6" t="str">
        <f>VLOOKUP(B:B, _holidays!A:C, 3, FALSE)</f>
        <v>N</v>
      </c>
      <c r="I1903" s="6">
        <v>9.3000000000000007</v>
      </c>
      <c r="J1903" s="6">
        <v>26.5</v>
      </c>
      <c r="K1903" s="6">
        <v>20.6</v>
      </c>
      <c r="L1903" s="6">
        <v>0</v>
      </c>
      <c r="M1903" s="10">
        <v>110586.815</v>
      </c>
      <c r="N1903" s="8">
        <v>46.670884049999998</v>
      </c>
      <c r="O1903" s="8">
        <f t="shared" si="149"/>
        <v>5161184.4203238003</v>
      </c>
    </row>
    <row r="1904" spans="2:15" x14ac:dyDescent="0.3">
      <c r="B1904" s="30">
        <v>43907</v>
      </c>
      <c r="C1904" s="6" t="str">
        <f t="shared" si="145"/>
        <v>Tuesday</v>
      </c>
      <c r="D1904" s="6" t="str">
        <f t="shared" si="146"/>
        <v>March</v>
      </c>
      <c r="E1904" s="6" t="str">
        <f t="shared" si="147"/>
        <v>2020</v>
      </c>
      <c r="F1904" s="6">
        <f t="shared" si="148"/>
        <v>12</v>
      </c>
      <c r="G1904" s="6" t="str">
        <f>VLOOKUP(B:B, _holidays!A:C, 2, FALSE)</f>
        <v>Y</v>
      </c>
      <c r="H1904" s="6" t="str">
        <f>VLOOKUP(B:B, _holidays!A:C, 3, FALSE)</f>
        <v>N</v>
      </c>
      <c r="I1904" s="6">
        <v>11.6</v>
      </c>
      <c r="J1904" s="6">
        <v>28.2</v>
      </c>
      <c r="K1904" s="6">
        <v>19.899999999999999</v>
      </c>
      <c r="L1904" s="6">
        <v>0</v>
      </c>
      <c r="M1904" s="10">
        <v>115254.185</v>
      </c>
      <c r="N1904" s="8">
        <v>52.451198269999999</v>
      </c>
      <c r="O1904" s="8">
        <f t="shared" si="149"/>
        <v>6045220.1088822596</v>
      </c>
    </row>
    <row r="1905" spans="2:15" x14ac:dyDescent="0.3">
      <c r="B1905" s="30">
        <v>43908</v>
      </c>
      <c r="C1905" s="6" t="str">
        <f t="shared" si="145"/>
        <v>Wednesday</v>
      </c>
      <c r="D1905" s="6" t="str">
        <f t="shared" si="146"/>
        <v>March</v>
      </c>
      <c r="E1905" s="6" t="str">
        <f t="shared" si="147"/>
        <v>2020</v>
      </c>
      <c r="F1905" s="6">
        <f t="shared" si="148"/>
        <v>12</v>
      </c>
      <c r="G1905" s="6" t="str">
        <f>VLOOKUP(B:B, _holidays!A:C, 2, FALSE)</f>
        <v>Y</v>
      </c>
      <c r="H1905" s="6" t="str">
        <f>VLOOKUP(B:B, _holidays!A:C, 3, FALSE)</f>
        <v>N</v>
      </c>
      <c r="I1905" s="6">
        <v>17.7</v>
      </c>
      <c r="J1905" s="6">
        <v>28.3</v>
      </c>
      <c r="K1905" s="6">
        <v>9.1</v>
      </c>
      <c r="L1905" s="6">
        <v>0</v>
      </c>
      <c r="M1905" s="10">
        <v>121127.145</v>
      </c>
      <c r="N1905" s="8">
        <v>51.291442230000001</v>
      </c>
      <c r="O1905" s="8">
        <f t="shared" si="149"/>
        <v>6212785.9602523334</v>
      </c>
    </row>
    <row r="1906" spans="2:15" x14ac:dyDescent="0.3">
      <c r="B1906" s="30">
        <v>43909</v>
      </c>
      <c r="C1906" s="6" t="str">
        <f t="shared" si="145"/>
        <v>Thursday</v>
      </c>
      <c r="D1906" s="6" t="str">
        <f t="shared" si="146"/>
        <v>March</v>
      </c>
      <c r="E1906" s="6" t="str">
        <f t="shared" si="147"/>
        <v>2020</v>
      </c>
      <c r="F1906" s="6">
        <f t="shared" si="148"/>
        <v>12</v>
      </c>
      <c r="G1906" s="6" t="str">
        <f>VLOOKUP(B:B, _holidays!A:C, 2, FALSE)</f>
        <v>Y</v>
      </c>
      <c r="H1906" s="6" t="str">
        <f>VLOOKUP(B:B, _holidays!A:C, 3, FALSE)</f>
        <v>N</v>
      </c>
      <c r="I1906" s="6">
        <v>18.7</v>
      </c>
      <c r="J1906" s="6">
        <v>30.4</v>
      </c>
      <c r="K1906" s="6">
        <v>8.1999999999999993</v>
      </c>
      <c r="L1906" s="6">
        <v>0</v>
      </c>
      <c r="M1906" s="10">
        <v>127266.86</v>
      </c>
      <c r="N1906" s="8">
        <v>47.562659549999999</v>
      </c>
      <c r="O1906" s="8">
        <f t="shared" si="149"/>
        <v>6053150.3341775127</v>
      </c>
    </row>
    <row r="1907" spans="2:15" x14ac:dyDescent="0.3">
      <c r="B1907" s="30">
        <v>43910</v>
      </c>
      <c r="C1907" s="6" t="str">
        <f t="shared" si="145"/>
        <v>Friday</v>
      </c>
      <c r="D1907" s="6" t="str">
        <f t="shared" si="146"/>
        <v>March</v>
      </c>
      <c r="E1907" s="6" t="str">
        <f t="shared" si="147"/>
        <v>2020</v>
      </c>
      <c r="F1907" s="6">
        <f t="shared" si="148"/>
        <v>12</v>
      </c>
      <c r="G1907" s="6" t="str">
        <f>VLOOKUP(B:B, _holidays!A:C, 2, FALSE)</f>
        <v>Y</v>
      </c>
      <c r="H1907" s="6" t="str">
        <f>VLOOKUP(B:B, _holidays!A:C, 3, FALSE)</f>
        <v>N</v>
      </c>
      <c r="I1907" s="6">
        <v>16.100000000000001</v>
      </c>
      <c r="J1907" s="6">
        <v>22.7</v>
      </c>
      <c r="K1907" s="6">
        <v>12.6</v>
      </c>
      <c r="L1907" s="6">
        <v>0</v>
      </c>
      <c r="M1907" s="10">
        <v>111547.605</v>
      </c>
      <c r="N1907" s="8">
        <v>40.76436769</v>
      </c>
      <c r="O1907" s="8">
        <f t="shared" si="149"/>
        <v>4547167.5851588827</v>
      </c>
    </row>
    <row r="1908" spans="2:15" x14ac:dyDescent="0.3">
      <c r="B1908" s="30">
        <v>43911</v>
      </c>
      <c r="C1908" s="6" t="str">
        <f t="shared" si="145"/>
        <v>Saturday</v>
      </c>
      <c r="D1908" s="6" t="str">
        <f t="shared" si="146"/>
        <v>March</v>
      </c>
      <c r="E1908" s="6" t="str">
        <f t="shared" si="147"/>
        <v>2020</v>
      </c>
      <c r="F1908" s="6">
        <f t="shared" si="148"/>
        <v>12</v>
      </c>
      <c r="G1908" s="6" t="str">
        <f>VLOOKUP(B:B, _holidays!A:C, 2, FALSE)</f>
        <v>Y</v>
      </c>
      <c r="H1908" s="6" t="str">
        <f>VLOOKUP(B:B, _holidays!A:C, 3, FALSE)</f>
        <v>N</v>
      </c>
      <c r="I1908" s="6">
        <v>14.6</v>
      </c>
      <c r="J1908" s="6">
        <v>18.399999999999999</v>
      </c>
      <c r="K1908" s="6">
        <v>10.8</v>
      </c>
      <c r="L1908" s="6">
        <v>0</v>
      </c>
      <c r="M1908" s="10">
        <v>103999.33500000001</v>
      </c>
      <c r="N1908" s="8">
        <v>47.458698750000003</v>
      </c>
      <c r="O1908" s="8">
        <f t="shared" si="149"/>
        <v>4935673.1099653319</v>
      </c>
    </row>
    <row r="1909" spans="2:15" x14ac:dyDescent="0.3">
      <c r="B1909" s="30">
        <v>43912</v>
      </c>
      <c r="C1909" s="6" t="str">
        <f t="shared" si="145"/>
        <v>Sunday</v>
      </c>
      <c r="D1909" s="6" t="str">
        <f t="shared" si="146"/>
        <v>March</v>
      </c>
      <c r="E1909" s="6" t="str">
        <f t="shared" si="147"/>
        <v>2020</v>
      </c>
      <c r="F1909" s="6">
        <f t="shared" si="148"/>
        <v>13</v>
      </c>
      <c r="G1909" s="6" t="str">
        <f>VLOOKUP(B:B, _holidays!A:C, 2, FALSE)</f>
        <v>Y</v>
      </c>
      <c r="H1909" s="6" t="str">
        <f>VLOOKUP(B:B, _holidays!A:C, 3, FALSE)</f>
        <v>N</v>
      </c>
      <c r="I1909" s="6">
        <v>12.1</v>
      </c>
      <c r="J1909" s="6">
        <v>18.3</v>
      </c>
      <c r="K1909" s="6">
        <v>15.2</v>
      </c>
      <c r="L1909" s="6">
        <v>0</v>
      </c>
      <c r="M1909" s="10">
        <v>97449.684999999998</v>
      </c>
      <c r="N1909" s="8">
        <v>34.618054800000003</v>
      </c>
      <c r="O1909" s="8">
        <f t="shared" si="149"/>
        <v>3373518.5355727384</v>
      </c>
    </row>
    <row r="1910" spans="2:15" x14ac:dyDescent="0.3">
      <c r="B1910" s="30">
        <v>43913</v>
      </c>
      <c r="C1910" s="6" t="str">
        <f t="shared" si="145"/>
        <v>Monday</v>
      </c>
      <c r="D1910" s="6" t="str">
        <f t="shared" si="146"/>
        <v>March</v>
      </c>
      <c r="E1910" s="6" t="str">
        <f t="shared" si="147"/>
        <v>2020</v>
      </c>
      <c r="F1910" s="6">
        <f t="shared" si="148"/>
        <v>13</v>
      </c>
      <c r="G1910" s="6" t="str">
        <f>VLOOKUP(B:B, _holidays!A:C, 2, FALSE)</f>
        <v>Y</v>
      </c>
      <c r="H1910" s="6" t="str">
        <f>VLOOKUP(B:B, _holidays!A:C, 3, FALSE)</f>
        <v>N</v>
      </c>
      <c r="I1910" s="6">
        <v>12.7</v>
      </c>
      <c r="J1910" s="6">
        <v>17.100000000000001</v>
      </c>
      <c r="K1910" s="6">
        <v>9.9</v>
      </c>
      <c r="L1910" s="6">
        <v>0.4</v>
      </c>
      <c r="M1910" s="10">
        <v>112906.94500000001</v>
      </c>
      <c r="N1910" s="8">
        <v>44.639439000000003</v>
      </c>
      <c r="O1910" s="8">
        <f t="shared" si="149"/>
        <v>5040102.684003856</v>
      </c>
    </row>
    <row r="1911" spans="2:15" x14ac:dyDescent="0.3">
      <c r="B1911" s="30">
        <v>43914</v>
      </c>
      <c r="C1911" s="6" t="str">
        <f t="shared" si="145"/>
        <v>Tuesday</v>
      </c>
      <c r="D1911" s="6" t="str">
        <f t="shared" si="146"/>
        <v>March</v>
      </c>
      <c r="E1911" s="6" t="str">
        <f t="shared" si="147"/>
        <v>2020</v>
      </c>
      <c r="F1911" s="6">
        <f t="shared" si="148"/>
        <v>13</v>
      </c>
      <c r="G1911" s="6" t="str">
        <f>VLOOKUP(B:B, _holidays!A:C, 2, FALSE)</f>
        <v>N</v>
      </c>
      <c r="H1911" s="6" t="str">
        <f>VLOOKUP(B:B, _holidays!A:C, 3, FALSE)</f>
        <v>N</v>
      </c>
      <c r="I1911" s="6">
        <v>8.5</v>
      </c>
      <c r="J1911" s="6">
        <v>17.899999999999999</v>
      </c>
      <c r="K1911" s="6">
        <v>15.8</v>
      </c>
      <c r="L1911" s="6">
        <v>0</v>
      </c>
      <c r="M1911" s="10">
        <v>114935.545</v>
      </c>
      <c r="N1911" s="8">
        <v>49.44768766</v>
      </c>
      <c r="O1911" s="8">
        <f t="shared" si="149"/>
        <v>5683296.9301918745</v>
      </c>
    </row>
    <row r="1912" spans="2:15" x14ac:dyDescent="0.3">
      <c r="B1912" s="30">
        <v>43915</v>
      </c>
      <c r="C1912" s="6" t="str">
        <f t="shared" si="145"/>
        <v>Wednesday</v>
      </c>
      <c r="D1912" s="6" t="str">
        <f t="shared" si="146"/>
        <v>March</v>
      </c>
      <c r="E1912" s="6" t="str">
        <f t="shared" si="147"/>
        <v>2020</v>
      </c>
      <c r="F1912" s="6">
        <f t="shared" si="148"/>
        <v>13</v>
      </c>
      <c r="G1912" s="6" t="str">
        <f>VLOOKUP(B:B, _holidays!A:C, 2, FALSE)</f>
        <v>N</v>
      </c>
      <c r="H1912" s="6" t="str">
        <f>VLOOKUP(B:B, _holidays!A:C, 3, FALSE)</f>
        <v>N</v>
      </c>
      <c r="I1912" s="6">
        <v>10.8</v>
      </c>
      <c r="J1912" s="6">
        <v>17.5</v>
      </c>
      <c r="K1912" s="6">
        <v>7.6</v>
      </c>
      <c r="L1912" s="6">
        <v>0</v>
      </c>
      <c r="M1912" s="10">
        <v>113147.815</v>
      </c>
      <c r="N1912" s="8">
        <v>43.72083739</v>
      </c>
      <c r="O1912" s="8">
        <f t="shared" si="149"/>
        <v>4946917.2206488028</v>
      </c>
    </row>
    <row r="1913" spans="2:15" x14ac:dyDescent="0.3">
      <c r="B1913" s="30">
        <v>43916</v>
      </c>
      <c r="C1913" s="6" t="str">
        <f t="shared" si="145"/>
        <v>Thursday</v>
      </c>
      <c r="D1913" s="6" t="str">
        <f t="shared" si="146"/>
        <v>March</v>
      </c>
      <c r="E1913" s="6" t="str">
        <f t="shared" si="147"/>
        <v>2020</v>
      </c>
      <c r="F1913" s="6">
        <f t="shared" si="148"/>
        <v>13</v>
      </c>
      <c r="G1913" s="6" t="str">
        <f>VLOOKUP(B:B, _holidays!A:C, 2, FALSE)</f>
        <v>N</v>
      </c>
      <c r="H1913" s="6" t="str">
        <f>VLOOKUP(B:B, _holidays!A:C, 3, FALSE)</f>
        <v>N</v>
      </c>
      <c r="I1913" s="6">
        <v>13.7</v>
      </c>
      <c r="J1913" s="6">
        <v>19.8</v>
      </c>
      <c r="K1913" s="6">
        <v>15.5</v>
      </c>
      <c r="L1913" s="6">
        <v>0</v>
      </c>
      <c r="M1913" s="10">
        <v>110088.01</v>
      </c>
      <c r="N1913" s="8">
        <v>45.521245239999999</v>
      </c>
      <c r="O1913" s="8">
        <f t="shared" si="149"/>
        <v>5011343.3011935716</v>
      </c>
    </row>
    <row r="1914" spans="2:15" x14ac:dyDescent="0.3">
      <c r="B1914" s="30">
        <v>43917</v>
      </c>
      <c r="C1914" s="6" t="str">
        <f t="shared" si="145"/>
        <v>Friday</v>
      </c>
      <c r="D1914" s="6" t="str">
        <f t="shared" si="146"/>
        <v>March</v>
      </c>
      <c r="E1914" s="6" t="str">
        <f t="shared" si="147"/>
        <v>2020</v>
      </c>
      <c r="F1914" s="6">
        <f t="shared" si="148"/>
        <v>13</v>
      </c>
      <c r="G1914" s="6" t="str">
        <f>VLOOKUP(B:B, _holidays!A:C, 2, FALSE)</f>
        <v>N</v>
      </c>
      <c r="H1914" s="6" t="str">
        <f>VLOOKUP(B:B, _holidays!A:C, 3, FALSE)</f>
        <v>N</v>
      </c>
      <c r="I1914" s="6">
        <v>13.6</v>
      </c>
      <c r="J1914" s="6">
        <v>27.6</v>
      </c>
      <c r="K1914" s="6">
        <v>17.8</v>
      </c>
      <c r="L1914" s="6">
        <v>0</v>
      </c>
      <c r="M1914" s="10">
        <v>111958.245</v>
      </c>
      <c r="N1914" s="8">
        <v>49.318500309999997</v>
      </c>
      <c r="O1914" s="8">
        <f t="shared" si="149"/>
        <v>5521612.7407395551</v>
      </c>
    </row>
    <row r="1915" spans="2:15" x14ac:dyDescent="0.3">
      <c r="B1915" s="30">
        <v>43918</v>
      </c>
      <c r="C1915" s="6" t="str">
        <f t="shared" si="145"/>
        <v>Saturday</v>
      </c>
      <c r="D1915" s="6" t="str">
        <f t="shared" si="146"/>
        <v>March</v>
      </c>
      <c r="E1915" s="6" t="str">
        <f t="shared" si="147"/>
        <v>2020</v>
      </c>
      <c r="F1915" s="6">
        <f t="shared" si="148"/>
        <v>13</v>
      </c>
      <c r="G1915" s="6" t="str">
        <f>VLOOKUP(B:B, _holidays!A:C, 2, FALSE)</f>
        <v>N</v>
      </c>
      <c r="H1915" s="6" t="str">
        <f>VLOOKUP(B:B, _holidays!A:C, 3, FALSE)</f>
        <v>N</v>
      </c>
      <c r="I1915" s="6">
        <v>14.8</v>
      </c>
      <c r="J1915" s="6">
        <v>27.5</v>
      </c>
      <c r="K1915" s="6">
        <v>16.899999999999999</v>
      </c>
      <c r="L1915" s="6">
        <v>0</v>
      </c>
      <c r="M1915" s="10">
        <v>97923.714999999997</v>
      </c>
      <c r="N1915" s="8">
        <v>47.963271040000002</v>
      </c>
      <c r="O1915" s="8">
        <f t="shared" si="149"/>
        <v>4696741.683788714</v>
      </c>
    </row>
    <row r="1916" spans="2:15" x14ac:dyDescent="0.3">
      <c r="B1916" s="30">
        <v>43919</v>
      </c>
      <c r="C1916" s="6" t="str">
        <f t="shared" si="145"/>
        <v>Sunday</v>
      </c>
      <c r="D1916" s="6" t="str">
        <f t="shared" si="146"/>
        <v>March</v>
      </c>
      <c r="E1916" s="6" t="str">
        <f t="shared" si="147"/>
        <v>2020</v>
      </c>
      <c r="F1916" s="6">
        <f t="shared" si="148"/>
        <v>14</v>
      </c>
      <c r="G1916" s="6" t="str">
        <f>VLOOKUP(B:B, _holidays!A:C, 2, FALSE)</f>
        <v>N</v>
      </c>
      <c r="H1916" s="6" t="str">
        <f>VLOOKUP(B:B, _holidays!A:C, 3, FALSE)</f>
        <v>N</v>
      </c>
      <c r="I1916" s="6">
        <v>16.5</v>
      </c>
      <c r="J1916" s="6">
        <v>26.4</v>
      </c>
      <c r="K1916" s="6">
        <v>9.5</v>
      </c>
      <c r="L1916" s="6">
        <v>0</v>
      </c>
      <c r="M1916" s="10">
        <v>95953.205000000002</v>
      </c>
      <c r="N1916" s="8">
        <v>42.33862791</v>
      </c>
      <c r="O1916" s="8">
        <f t="shared" si="149"/>
        <v>4062527.0432669516</v>
      </c>
    </row>
    <row r="1917" spans="2:15" x14ac:dyDescent="0.3">
      <c r="B1917" s="30">
        <v>43920</v>
      </c>
      <c r="C1917" s="6" t="str">
        <f t="shared" si="145"/>
        <v>Monday</v>
      </c>
      <c r="D1917" s="6" t="str">
        <f t="shared" si="146"/>
        <v>March</v>
      </c>
      <c r="E1917" s="6" t="str">
        <f t="shared" si="147"/>
        <v>2020</v>
      </c>
      <c r="F1917" s="6">
        <f t="shared" si="148"/>
        <v>14</v>
      </c>
      <c r="G1917" s="6" t="str">
        <f>VLOOKUP(B:B, _holidays!A:C, 2, FALSE)</f>
        <v>N</v>
      </c>
      <c r="H1917" s="6" t="str">
        <f>VLOOKUP(B:B, _holidays!A:C, 3, FALSE)</f>
        <v>N</v>
      </c>
      <c r="I1917" s="6">
        <v>15.9</v>
      </c>
      <c r="J1917" s="6">
        <v>21.7</v>
      </c>
      <c r="K1917" s="6">
        <v>13.3</v>
      </c>
      <c r="L1917" s="6">
        <v>5.2</v>
      </c>
      <c r="M1917" s="10">
        <v>107687.51</v>
      </c>
      <c r="N1917" s="8">
        <v>57.502975429999999</v>
      </c>
      <c r="O1917" s="8">
        <f t="shared" si="149"/>
        <v>6192352.2416478787</v>
      </c>
    </row>
    <row r="1918" spans="2:15" x14ac:dyDescent="0.3">
      <c r="B1918" s="30">
        <v>43921</v>
      </c>
      <c r="C1918" s="6" t="str">
        <f t="shared" si="145"/>
        <v>Tuesday</v>
      </c>
      <c r="D1918" s="6" t="str">
        <f t="shared" si="146"/>
        <v>March</v>
      </c>
      <c r="E1918" s="6" t="str">
        <f t="shared" si="147"/>
        <v>2020</v>
      </c>
      <c r="F1918" s="6">
        <f t="shared" si="148"/>
        <v>14</v>
      </c>
      <c r="G1918" s="6" t="str">
        <f>VLOOKUP(B:B, _holidays!A:C, 2, FALSE)</f>
        <v>N</v>
      </c>
      <c r="H1918" s="6" t="str">
        <f>VLOOKUP(B:B, _holidays!A:C, 3, FALSE)</f>
        <v>N</v>
      </c>
      <c r="I1918" s="6">
        <v>12.2</v>
      </c>
      <c r="J1918" s="6">
        <v>21.4</v>
      </c>
      <c r="K1918" s="6">
        <v>16.899999999999999</v>
      </c>
      <c r="L1918" s="6">
        <v>0</v>
      </c>
      <c r="M1918" s="10">
        <v>109043.86500000001</v>
      </c>
      <c r="N1918" s="8">
        <v>57.690193069999999</v>
      </c>
      <c r="O1918" s="8">
        <f t="shared" si="149"/>
        <v>6290761.6249490157</v>
      </c>
    </row>
    <row r="1919" spans="2:15" x14ac:dyDescent="0.3">
      <c r="B1919" s="30">
        <v>43922</v>
      </c>
      <c r="C1919" s="6" t="str">
        <f t="shared" si="145"/>
        <v>Wednesday</v>
      </c>
      <c r="D1919" s="6" t="str">
        <f t="shared" si="146"/>
        <v>April</v>
      </c>
      <c r="E1919" s="6" t="str">
        <f t="shared" si="147"/>
        <v>2020</v>
      </c>
      <c r="F1919" s="6">
        <f t="shared" si="148"/>
        <v>14</v>
      </c>
      <c r="G1919" s="6" t="str">
        <f>VLOOKUP(B:B, _holidays!A:C, 2, FALSE)</f>
        <v>N</v>
      </c>
      <c r="H1919" s="6" t="str">
        <f>VLOOKUP(B:B, _holidays!A:C, 3, FALSE)</f>
        <v>N</v>
      </c>
      <c r="I1919" s="6">
        <v>11</v>
      </c>
      <c r="J1919" s="6">
        <v>23.1</v>
      </c>
      <c r="K1919" s="6">
        <v>15.2</v>
      </c>
      <c r="L1919" s="6">
        <v>0</v>
      </c>
      <c r="M1919" s="10">
        <v>110991.625</v>
      </c>
      <c r="N1919" s="8">
        <v>62.967514510000001</v>
      </c>
      <c r="O1919" s="8">
        <f t="shared" si="149"/>
        <v>6988866.7576759793</v>
      </c>
    </row>
    <row r="1920" spans="2:15" x14ac:dyDescent="0.3">
      <c r="B1920" s="30">
        <v>43923</v>
      </c>
      <c r="C1920" s="6" t="str">
        <f t="shared" si="145"/>
        <v>Thursday</v>
      </c>
      <c r="D1920" s="6" t="str">
        <f t="shared" si="146"/>
        <v>April</v>
      </c>
      <c r="E1920" s="6" t="str">
        <f t="shared" si="147"/>
        <v>2020</v>
      </c>
      <c r="F1920" s="6">
        <f t="shared" si="148"/>
        <v>14</v>
      </c>
      <c r="G1920" s="6" t="str">
        <f>VLOOKUP(B:B, _holidays!A:C, 2, FALSE)</f>
        <v>N</v>
      </c>
      <c r="H1920" s="6" t="str">
        <f>VLOOKUP(B:B, _holidays!A:C, 3, FALSE)</f>
        <v>N</v>
      </c>
      <c r="I1920" s="6">
        <v>12.4</v>
      </c>
      <c r="J1920" s="6">
        <v>20.7</v>
      </c>
      <c r="K1920" s="6">
        <v>4.2</v>
      </c>
      <c r="L1920" s="6">
        <v>23</v>
      </c>
      <c r="M1920" s="10">
        <v>116302.66499999999</v>
      </c>
      <c r="N1920" s="8">
        <v>61.537019960000002</v>
      </c>
      <c r="O1920" s="8">
        <f t="shared" si="149"/>
        <v>7156919.4175061928</v>
      </c>
    </row>
    <row r="1921" spans="2:15" x14ac:dyDescent="0.3">
      <c r="B1921" s="30">
        <v>43924</v>
      </c>
      <c r="C1921" s="6" t="str">
        <f t="shared" si="145"/>
        <v>Friday</v>
      </c>
      <c r="D1921" s="6" t="str">
        <f t="shared" si="146"/>
        <v>April</v>
      </c>
      <c r="E1921" s="6" t="str">
        <f t="shared" si="147"/>
        <v>2020</v>
      </c>
      <c r="F1921" s="6">
        <f t="shared" si="148"/>
        <v>14</v>
      </c>
      <c r="G1921" s="6" t="str">
        <f>VLOOKUP(B:B, _holidays!A:C, 2, FALSE)</f>
        <v>N</v>
      </c>
      <c r="H1921" s="6" t="str">
        <f>VLOOKUP(B:B, _holidays!A:C, 3, FALSE)</f>
        <v>N</v>
      </c>
      <c r="I1921" s="6">
        <v>13.7</v>
      </c>
      <c r="J1921" s="6">
        <v>23.2</v>
      </c>
      <c r="K1921" s="6">
        <v>12</v>
      </c>
      <c r="L1921" s="6">
        <v>15.8</v>
      </c>
      <c r="M1921" s="10">
        <v>104294.57</v>
      </c>
      <c r="N1921" s="8">
        <v>48.636778120000002</v>
      </c>
      <c r="O1921" s="8">
        <f t="shared" si="149"/>
        <v>5072551.8602108089</v>
      </c>
    </row>
    <row r="1922" spans="2:15" x14ac:dyDescent="0.3">
      <c r="B1922" s="30">
        <v>43925</v>
      </c>
      <c r="C1922" s="6" t="str">
        <f t="shared" ref="C1922:C1985" si="150">TEXT(B1922,"dddd")</f>
        <v>Saturday</v>
      </c>
      <c r="D1922" s="6" t="str">
        <f t="shared" ref="D1922:D1985" si="151">TEXT(B1922,"mmmm")</f>
        <v>April</v>
      </c>
      <c r="E1922" s="6" t="str">
        <f t="shared" ref="E1922:E1985" si="152">TEXT(B1922,"yyyy")</f>
        <v>2020</v>
      </c>
      <c r="F1922" s="6">
        <f t="shared" ref="F1922:F1985" si="153">WEEKNUM(B1922,1)</f>
        <v>14</v>
      </c>
      <c r="G1922" s="6" t="str">
        <f>VLOOKUP(B:B, _holidays!A:C, 2, FALSE)</f>
        <v>N</v>
      </c>
      <c r="H1922" s="6" t="str">
        <f>VLOOKUP(B:B, _holidays!A:C, 3, FALSE)</f>
        <v>N</v>
      </c>
      <c r="I1922" s="6">
        <v>12.8</v>
      </c>
      <c r="J1922" s="6">
        <v>16.600000000000001</v>
      </c>
      <c r="K1922" s="6">
        <v>6.1</v>
      </c>
      <c r="L1922" s="6">
        <v>35.200000000000003</v>
      </c>
      <c r="M1922" s="10">
        <v>101854.155</v>
      </c>
      <c r="N1922" s="8">
        <v>38.375968759999999</v>
      </c>
      <c r="O1922" s="8">
        <f t="shared" ref="O1922:O1985" si="154">M1922*N1922</f>
        <v>3908751.8703561975</v>
      </c>
    </row>
    <row r="1923" spans="2:15" x14ac:dyDescent="0.3">
      <c r="B1923" s="30">
        <v>43926</v>
      </c>
      <c r="C1923" s="6" t="str">
        <f t="shared" si="150"/>
        <v>Sunday</v>
      </c>
      <c r="D1923" s="6" t="str">
        <f t="shared" si="151"/>
        <v>April</v>
      </c>
      <c r="E1923" s="6" t="str">
        <f t="shared" si="152"/>
        <v>2020</v>
      </c>
      <c r="F1923" s="6">
        <f t="shared" si="153"/>
        <v>15</v>
      </c>
      <c r="G1923" s="6" t="str">
        <f>VLOOKUP(B:B, _holidays!A:C, 2, FALSE)</f>
        <v>N</v>
      </c>
      <c r="H1923" s="6" t="str">
        <f>VLOOKUP(B:B, _holidays!A:C, 3, FALSE)</f>
        <v>N</v>
      </c>
      <c r="I1923" s="6">
        <v>9.5</v>
      </c>
      <c r="J1923" s="6">
        <v>16.899999999999999</v>
      </c>
      <c r="K1923" s="6">
        <v>4.5</v>
      </c>
      <c r="L1923" s="6">
        <v>4.4000000000000004</v>
      </c>
      <c r="M1923" s="10">
        <v>105098.02499999999</v>
      </c>
      <c r="N1923" s="8">
        <v>23.78090796</v>
      </c>
      <c r="O1923" s="8">
        <f t="shared" si="154"/>
        <v>2499326.4593027788</v>
      </c>
    </row>
    <row r="1924" spans="2:15" x14ac:dyDescent="0.3">
      <c r="B1924" s="30">
        <v>43927</v>
      </c>
      <c r="C1924" s="6" t="str">
        <f t="shared" si="150"/>
        <v>Monday</v>
      </c>
      <c r="D1924" s="6" t="str">
        <f t="shared" si="151"/>
        <v>April</v>
      </c>
      <c r="E1924" s="6" t="str">
        <f t="shared" si="152"/>
        <v>2020</v>
      </c>
      <c r="F1924" s="6">
        <f t="shared" si="153"/>
        <v>15</v>
      </c>
      <c r="G1924" s="6" t="str">
        <f>VLOOKUP(B:B, _holidays!A:C, 2, FALSE)</f>
        <v>N</v>
      </c>
      <c r="H1924" s="6" t="str">
        <f>VLOOKUP(B:B, _holidays!A:C, 3, FALSE)</f>
        <v>N</v>
      </c>
      <c r="I1924" s="6">
        <v>10.7</v>
      </c>
      <c r="J1924" s="6">
        <v>16.5</v>
      </c>
      <c r="K1924" s="6">
        <v>11.5</v>
      </c>
      <c r="L1924" s="6">
        <v>6.2</v>
      </c>
      <c r="M1924" s="10">
        <v>118074.565</v>
      </c>
      <c r="N1924" s="8">
        <v>64.755851129999996</v>
      </c>
      <c r="O1924" s="8">
        <f t="shared" si="154"/>
        <v>7646018.9533795081</v>
      </c>
    </row>
    <row r="1925" spans="2:15" x14ac:dyDescent="0.3">
      <c r="B1925" s="30">
        <v>43928</v>
      </c>
      <c r="C1925" s="6" t="str">
        <f t="shared" si="150"/>
        <v>Tuesday</v>
      </c>
      <c r="D1925" s="6" t="str">
        <f t="shared" si="151"/>
        <v>April</v>
      </c>
      <c r="E1925" s="6" t="str">
        <f t="shared" si="152"/>
        <v>2020</v>
      </c>
      <c r="F1925" s="6">
        <f t="shared" si="153"/>
        <v>15</v>
      </c>
      <c r="G1925" s="6" t="str">
        <f>VLOOKUP(B:B, _holidays!A:C, 2, FALSE)</f>
        <v>N</v>
      </c>
      <c r="H1925" s="6" t="str">
        <f>VLOOKUP(B:B, _holidays!A:C, 3, FALSE)</f>
        <v>N</v>
      </c>
      <c r="I1925" s="6">
        <v>11.9</v>
      </c>
      <c r="J1925" s="6">
        <v>16.399999999999999</v>
      </c>
      <c r="K1925" s="6">
        <v>9.5</v>
      </c>
      <c r="L1925" s="6">
        <v>1.4</v>
      </c>
      <c r="M1925" s="10">
        <v>118404.455</v>
      </c>
      <c r="N1925" s="8">
        <v>55.234382369999999</v>
      </c>
      <c r="O1925" s="8">
        <f t="shared" si="154"/>
        <v>6539996.9417814584</v>
      </c>
    </row>
    <row r="1926" spans="2:15" x14ac:dyDescent="0.3">
      <c r="B1926" s="30">
        <v>43929</v>
      </c>
      <c r="C1926" s="6" t="str">
        <f t="shared" si="150"/>
        <v>Wednesday</v>
      </c>
      <c r="D1926" s="6" t="str">
        <f t="shared" si="151"/>
        <v>April</v>
      </c>
      <c r="E1926" s="6" t="str">
        <f t="shared" si="152"/>
        <v>2020</v>
      </c>
      <c r="F1926" s="6">
        <f t="shared" si="153"/>
        <v>15</v>
      </c>
      <c r="G1926" s="6" t="str">
        <f>VLOOKUP(B:B, _holidays!A:C, 2, FALSE)</f>
        <v>N</v>
      </c>
      <c r="H1926" s="6" t="str">
        <f>VLOOKUP(B:B, _holidays!A:C, 3, FALSE)</f>
        <v>N</v>
      </c>
      <c r="I1926" s="6">
        <v>11.7</v>
      </c>
      <c r="J1926" s="6">
        <v>18.600000000000001</v>
      </c>
      <c r="K1926" s="6">
        <v>10.7</v>
      </c>
      <c r="L1926" s="6">
        <v>1.2</v>
      </c>
      <c r="M1926" s="10">
        <v>108404.01</v>
      </c>
      <c r="N1926" s="8">
        <v>44.729397409999997</v>
      </c>
      <c r="O1926" s="8">
        <f t="shared" si="154"/>
        <v>4848846.0441276133</v>
      </c>
    </row>
    <row r="1927" spans="2:15" x14ac:dyDescent="0.3">
      <c r="B1927" s="30">
        <v>43930</v>
      </c>
      <c r="C1927" s="6" t="str">
        <f t="shared" si="150"/>
        <v>Thursday</v>
      </c>
      <c r="D1927" s="6" t="str">
        <f t="shared" si="151"/>
        <v>April</v>
      </c>
      <c r="E1927" s="6" t="str">
        <f t="shared" si="152"/>
        <v>2020</v>
      </c>
      <c r="F1927" s="6">
        <f t="shared" si="153"/>
        <v>15</v>
      </c>
      <c r="G1927" s="6" t="str">
        <f>VLOOKUP(B:B, _holidays!A:C, 2, FALSE)</f>
        <v>N</v>
      </c>
      <c r="H1927" s="6" t="str">
        <f>VLOOKUP(B:B, _holidays!A:C, 3, FALSE)</f>
        <v>N</v>
      </c>
      <c r="I1927" s="6">
        <v>8.9</v>
      </c>
      <c r="J1927" s="6">
        <v>21.2</v>
      </c>
      <c r="K1927" s="6">
        <v>15.8</v>
      </c>
      <c r="L1927" s="6">
        <v>0</v>
      </c>
      <c r="M1927" s="10">
        <v>108587.52</v>
      </c>
      <c r="N1927" s="8">
        <v>43.738044760000001</v>
      </c>
      <c r="O1927" s="8">
        <f t="shared" si="154"/>
        <v>4749405.8101373957</v>
      </c>
    </row>
    <row r="1928" spans="2:15" x14ac:dyDescent="0.3">
      <c r="B1928" s="30">
        <v>43931</v>
      </c>
      <c r="C1928" s="6" t="str">
        <f t="shared" si="150"/>
        <v>Friday</v>
      </c>
      <c r="D1928" s="6" t="str">
        <f t="shared" si="151"/>
        <v>April</v>
      </c>
      <c r="E1928" s="6" t="str">
        <f t="shared" si="152"/>
        <v>2020</v>
      </c>
      <c r="F1928" s="6">
        <f t="shared" si="153"/>
        <v>15</v>
      </c>
      <c r="G1928" s="6" t="str">
        <f>VLOOKUP(B:B, _holidays!A:C, 2, FALSE)</f>
        <v>N</v>
      </c>
      <c r="H1928" s="6" t="str">
        <f>VLOOKUP(B:B, _holidays!A:C, 3, FALSE)</f>
        <v>Y</v>
      </c>
      <c r="I1928" s="6">
        <v>12.7</v>
      </c>
      <c r="J1928" s="6">
        <v>22</v>
      </c>
      <c r="K1928" s="6">
        <v>9.5</v>
      </c>
      <c r="L1928" s="6">
        <v>0.2</v>
      </c>
      <c r="M1928" s="10">
        <v>94831.23</v>
      </c>
      <c r="N1928" s="8">
        <v>38.435506619999998</v>
      </c>
      <c r="O1928" s="8">
        <f t="shared" si="154"/>
        <v>3644886.3684477424</v>
      </c>
    </row>
    <row r="1929" spans="2:15" x14ac:dyDescent="0.3">
      <c r="B1929" s="30">
        <v>43932</v>
      </c>
      <c r="C1929" s="6" t="str">
        <f t="shared" si="150"/>
        <v>Saturday</v>
      </c>
      <c r="D1929" s="6" t="str">
        <f t="shared" si="151"/>
        <v>April</v>
      </c>
      <c r="E1929" s="6" t="str">
        <f t="shared" si="152"/>
        <v>2020</v>
      </c>
      <c r="F1929" s="6">
        <f t="shared" si="153"/>
        <v>15</v>
      </c>
      <c r="G1929" s="6" t="str">
        <f>VLOOKUP(B:B, _holidays!A:C, 2, FALSE)</f>
        <v>N</v>
      </c>
      <c r="H1929" s="6" t="str">
        <f>VLOOKUP(B:B, _holidays!A:C, 3, FALSE)</f>
        <v>Y</v>
      </c>
      <c r="I1929" s="6">
        <v>13</v>
      </c>
      <c r="J1929" s="6">
        <v>15.7</v>
      </c>
      <c r="K1929" s="6">
        <v>11.3</v>
      </c>
      <c r="L1929" s="6">
        <v>2.4</v>
      </c>
      <c r="M1929" s="10">
        <v>92097.07</v>
      </c>
      <c r="N1929" s="8">
        <v>19.934105580000001</v>
      </c>
      <c r="O1929" s="8">
        <f t="shared" si="154"/>
        <v>1835872.7169886508</v>
      </c>
    </row>
    <row r="1930" spans="2:15" x14ac:dyDescent="0.3">
      <c r="B1930" s="30">
        <v>43933</v>
      </c>
      <c r="C1930" s="6" t="str">
        <f t="shared" si="150"/>
        <v>Sunday</v>
      </c>
      <c r="D1930" s="6" t="str">
        <f t="shared" si="151"/>
        <v>April</v>
      </c>
      <c r="E1930" s="6" t="str">
        <f t="shared" si="152"/>
        <v>2020</v>
      </c>
      <c r="F1930" s="6">
        <f t="shared" si="153"/>
        <v>16</v>
      </c>
      <c r="G1930" s="6" t="str">
        <f>VLOOKUP(B:B, _holidays!A:C, 2, FALSE)</f>
        <v>N</v>
      </c>
      <c r="H1930" s="6" t="str">
        <f>VLOOKUP(B:B, _holidays!A:C, 3, FALSE)</f>
        <v>Y</v>
      </c>
      <c r="I1930" s="6">
        <v>11</v>
      </c>
      <c r="J1930" s="6">
        <v>15.3</v>
      </c>
      <c r="K1930" s="6">
        <v>7.7</v>
      </c>
      <c r="L1930" s="6">
        <v>2.4</v>
      </c>
      <c r="M1930" s="10">
        <v>101760.09</v>
      </c>
      <c r="N1930" s="8">
        <v>45.982052150000001</v>
      </c>
      <c r="O1930" s="8">
        <f t="shared" si="154"/>
        <v>4679137.7651686938</v>
      </c>
    </row>
    <row r="1931" spans="2:15" x14ac:dyDescent="0.3">
      <c r="B1931" s="30">
        <v>43934</v>
      </c>
      <c r="C1931" s="6" t="str">
        <f t="shared" si="150"/>
        <v>Monday</v>
      </c>
      <c r="D1931" s="6" t="str">
        <f t="shared" si="151"/>
        <v>April</v>
      </c>
      <c r="E1931" s="6" t="str">
        <f t="shared" si="152"/>
        <v>2020</v>
      </c>
      <c r="F1931" s="6">
        <f t="shared" si="153"/>
        <v>16</v>
      </c>
      <c r="G1931" s="6" t="str">
        <f>VLOOKUP(B:B, _holidays!A:C, 2, FALSE)</f>
        <v>N</v>
      </c>
      <c r="H1931" s="6" t="str">
        <f>VLOOKUP(B:B, _holidays!A:C, 3, FALSE)</f>
        <v>Y</v>
      </c>
      <c r="I1931" s="6">
        <v>12.2</v>
      </c>
      <c r="J1931" s="6">
        <v>18.3</v>
      </c>
      <c r="K1931" s="6">
        <v>14.3</v>
      </c>
      <c r="L1931" s="6">
        <v>0</v>
      </c>
      <c r="M1931" s="10">
        <v>100025.9</v>
      </c>
      <c r="N1931" s="8">
        <v>56.657417019999997</v>
      </c>
      <c r="O1931" s="8">
        <f t="shared" si="154"/>
        <v>5667209.1291008173</v>
      </c>
    </row>
    <row r="1932" spans="2:15" x14ac:dyDescent="0.3">
      <c r="B1932" s="30">
        <v>43935</v>
      </c>
      <c r="C1932" s="6" t="str">
        <f t="shared" si="150"/>
        <v>Tuesday</v>
      </c>
      <c r="D1932" s="6" t="str">
        <f t="shared" si="151"/>
        <v>April</v>
      </c>
      <c r="E1932" s="6" t="str">
        <f t="shared" si="152"/>
        <v>2020</v>
      </c>
      <c r="F1932" s="6">
        <f t="shared" si="153"/>
        <v>16</v>
      </c>
      <c r="G1932" s="6" t="str">
        <f>VLOOKUP(B:B, _holidays!A:C, 2, FALSE)</f>
        <v>N</v>
      </c>
      <c r="H1932" s="6" t="str">
        <f>VLOOKUP(B:B, _holidays!A:C, 3, FALSE)</f>
        <v>N</v>
      </c>
      <c r="I1932" s="6">
        <v>12.1</v>
      </c>
      <c r="J1932" s="6">
        <v>23.4</v>
      </c>
      <c r="K1932" s="6">
        <v>11.1</v>
      </c>
      <c r="L1932" s="6">
        <v>0.6</v>
      </c>
      <c r="M1932" s="10">
        <v>107849.83</v>
      </c>
      <c r="N1932" s="8">
        <v>40.838553589999997</v>
      </c>
      <c r="O1932" s="8">
        <f t="shared" si="154"/>
        <v>4404431.062127389</v>
      </c>
    </row>
    <row r="1933" spans="2:15" x14ac:dyDescent="0.3">
      <c r="B1933" s="30">
        <v>43936</v>
      </c>
      <c r="C1933" s="6" t="str">
        <f t="shared" si="150"/>
        <v>Wednesday</v>
      </c>
      <c r="D1933" s="6" t="str">
        <f t="shared" si="151"/>
        <v>April</v>
      </c>
      <c r="E1933" s="6" t="str">
        <f t="shared" si="152"/>
        <v>2020</v>
      </c>
      <c r="F1933" s="6">
        <f t="shared" si="153"/>
        <v>16</v>
      </c>
      <c r="G1933" s="6" t="str">
        <f>VLOOKUP(B:B, _holidays!A:C, 2, FALSE)</f>
        <v>N</v>
      </c>
      <c r="H1933" s="6" t="str">
        <f>VLOOKUP(B:B, _holidays!A:C, 3, FALSE)</f>
        <v>N</v>
      </c>
      <c r="I1933" s="6">
        <v>15.6</v>
      </c>
      <c r="J1933" s="6">
        <v>23.5</v>
      </c>
      <c r="K1933" s="6">
        <v>11.8</v>
      </c>
      <c r="L1933" s="6">
        <v>0</v>
      </c>
      <c r="M1933" s="10">
        <v>104547.34</v>
      </c>
      <c r="N1933" s="8">
        <v>27.705995810000001</v>
      </c>
      <c r="O1933" s="8">
        <f t="shared" si="154"/>
        <v>2896588.1639866456</v>
      </c>
    </row>
    <row r="1934" spans="2:15" x14ac:dyDescent="0.3">
      <c r="B1934" s="30">
        <v>43937</v>
      </c>
      <c r="C1934" s="6" t="str">
        <f t="shared" si="150"/>
        <v>Thursday</v>
      </c>
      <c r="D1934" s="6" t="str">
        <f t="shared" si="151"/>
        <v>April</v>
      </c>
      <c r="E1934" s="6" t="str">
        <f t="shared" si="152"/>
        <v>2020</v>
      </c>
      <c r="F1934" s="6">
        <f t="shared" si="153"/>
        <v>16</v>
      </c>
      <c r="G1934" s="6" t="str">
        <f>VLOOKUP(B:B, _holidays!A:C, 2, FALSE)</f>
        <v>N</v>
      </c>
      <c r="H1934" s="6" t="str">
        <f>VLOOKUP(B:B, _holidays!A:C, 3, FALSE)</f>
        <v>N</v>
      </c>
      <c r="I1934" s="6">
        <v>15.4</v>
      </c>
      <c r="J1934" s="6">
        <v>21.5</v>
      </c>
      <c r="K1934" s="6">
        <v>11.3</v>
      </c>
      <c r="L1934" s="6">
        <v>0.2</v>
      </c>
      <c r="M1934" s="10">
        <v>106527.94500000001</v>
      </c>
      <c r="N1934" s="8">
        <v>29.80144816</v>
      </c>
      <c r="O1934" s="8">
        <f t="shared" si="154"/>
        <v>3174687.0305088311</v>
      </c>
    </row>
    <row r="1935" spans="2:15" x14ac:dyDescent="0.3">
      <c r="B1935" s="30">
        <v>43938</v>
      </c>
      <c r="C1935" s="6" t="str">
        <f t="shared" si="150"/>
        <v>Friday</v>
      </c>
      <c r="D1935" s="6" t="str">
        <f t="shared" si="151"/>
        <v>April</v>
      </c>
      <c r="E1935" s="6" t="str">
        <f t="shared" si="152"/>
        <v>2020</v>
      </c>
      <c r="F1935" s="6">
        <f t="shared" si="153"/>
        <v>16</v>
      </c>
      <c r="G1935" s="6" t="str">
        <f>VLOOKUP(B:B, _holidays!A:C, 2, FALSE)</f>
        <v>N</v>
      </c>
      <c r="H1935" s="6" t="str">
        <f>VLOOKUP(B:B, _holidays!A:C, 3, FALSE)</f>
        <v>N</v>
      </c>
      <c r="I1935" s="6">
        <v>11.4</v>
      </c>
      <c r="J1935" s="6">
        <v>18.399999999999999</v>
      </c>
      <c r="K1935" s="6">
        <v>10.1</v>
      </c>
      <c r="L1935" s="6">
        <v>0</v>
      </c>
      <c r="M1935" s="10">
        <v>106943.49</v>
      </c>
      <c r="N1935" s="8">
        <v>30.782703059999999</v>
      </c>
      <c r="O1935" s="8">
        <f t="shared" si="154"/>
        <v>3292009.6968700793</v>
      </c>
    </row>
    <row r="1936" spans="2:15" x14ac:dyDescent="0.3">
      <c r="B1936" s="30">
        <v>43939</v>
      </c>
      <c r="C1936" s="6" t="str">
        <f t="shared" si="150"/>
        <v>Saturday</v>
      </c>
      <c r="D1936" s="6" t="str">
        <f t="shared" si="151"/>
        <v>April</v>
      </c>
      <c r="E1936" s="6" t="str">
        <f t="shared" si="152"/>
        <v>2020</v>
      </c>
      <c r="F1936" s="6">
        <f t="shared" si="153"/>
        <v>16</v>
      </c>
      <c r="G1936" s="6" t="str">
        <f>VLOOKUP(B:B, _holidays!A:C, 2, FALSE)</f>
        <v>N</v>
      </c>
      <c r="H1936" s="6" t="str">
        <f>VLOOKUP(B:B, _holidays!A:C, 3, FALSE)</f>
        <v>N</v>
      </c>
      <c r="I1936" s="6">
        <v>12.9</v>
      </c>
      <c r="J1936" s="6">
        <v>16.399999999999999</v>
      </c>
      <c r="K1936" s="6">
        <v>7.9</v>
      </c>
      <c r="L1936" s="6">
        <v>0</v>
      </c>
      <c r="M1936" s="10">
        <v>106888.545</v>
      </c>
      <c r="N1936" s="8">
        <v>42.660865000000001</v>
      </c>
      <c r="O1936" s="8">
        <f t="shared" si="154"/>
        <v>4559957.7882914254</v>
      </c>
    </row>
    <row r="1937" spans="2:15" x14ac:dyDescent="0.3">
      <c r="B1937" s="30">
        <v>43940</v>
      </c>
      <c r="C1937" s="6" t="str">
        <f t="shared" si="150"/>
        <v>Sunday</v>
      </c>
      <c r="D1937" s="6" t="str">
        <f t="shared" si="151"/>
        <v>April</v>
      </c>
      <c r="E1937" s="6" t="str">
        <f t="shared" si="152"/>
        <v>2020</v>
      </c>
      <c r="F1937" s="6">
        <f t="shared" si="153"/>
        <v>17</v>
      </c>
      <c r="G1937" s="6" t="str">
        <f>VLOOKUP(B:B, _holidays!A:C, 2, FALSE)</f>
        <v>N</v>
      </c>
      <c r="H1937" s="6" t="str">
        <f>VLOOKUP(B:B, _holidays!A:C, 3, FALSE)</f>
        <v>N</v>
      </c>
      <c r="I1937" s="6">
        <v>11.2</v>
      </c>
      <c r="J1937" s="6">
        <v>19.399999999999999</v>
      </c>
      <c r="K1937" s="6">
        <v>11.3</v>
      </c>
      <c r="L1937" s="6">
        <v>0</v>
      </c>
      <c r="M1937" s="10">
        <v>100737.83500000001</v>
      </c>
      <c r="N1937" s="8">
        <v>35.703490809999998</v>
      </c>
      <c r="O1937" s="8">
        <f t="shared" si="154"/>
        <v>3596692.3661417966</v>
      </c>
    </row>
    <row r="1938" spans="2:15" x14ac:dyDescent="0.3">
      <c r="B1938" s="30">
        <v>43941</v>
      </c>
      <c r="C1938" s="6" t="str">
        <f t="shared" si="150"/>
        <v>Monday</v>
      </c>
      <c r="D1938" s="6" t="str">
        <f t="shared" si="151"/>
        <v>April</v>
      </c>
      <c r="E1938" s="6" t="str">
        <f t="shared" si="152"/>
        <v>2020</v>
      </c>
      <c r="F1938" s="6">
        <f t="shared" si="153"/>
        <v>17</v>
      </c>
      <c r="G1938" s="6" t="str">
        <f>VLOOKUP(B:B, _holidays!A:C, 2, FALSE)</f>
        <v>N</v>
      </c>
      <c r="H1938" s="6" t="str">
        <f>VLOOKUP(B:B, _holidays!A:C, 3, FALSE)</f>
        <v>N</v>
      </c>
      <c r="I1938" s="6">
        <v>12</v>
      </c>
      <c r="J1938" s="6">
        <v>20.8</v>
      </c>
      <c r="K1938" s="6">
        <v>8.1</v>
      </c>
      <c r="L1938" s="6">
        <v>3.4</v>
      </c>
      <c r="M1938" s="10">
        <v>109168.595</v>
      </c>
      <c r="N1938" s="8">
        <v>25.61588931</v>
      </c>
      <c r="O1938" s="8">
        <f t="shared" si="154"/>
        <v>2796450.6456482196</v>
      </c>
    </row>
    <row r="1939" spans="2:15" x14ac:dyDescent="0.3">
      <c r="B1939" s="30">
        <v>43942</v>
      </c>
      <c r="C1939" s="6" t="str">
        <f t="shared" si="150"/>
        <v>Tuesday</v>
      </c>
      <c r="D1939" s="6" t="str">
        <f t="shared" si="151"/>
        <v>April</v>
      </c>
      <c r="E1939" s="6" t="str">
        <f t="shared" si="152"/>
        <v>2020</v>
      </c>
      <c r="F1939" s="6">
        <f t="shared" si="153"/>
        <v>17</v>
      </c>
      <c r="G1939" s="6" t="str">
        <f>VLOOKUP(B:B, _holidays!A:C, 2, FALSE)</f>
        <v>N</v>
      </c>
      <c r="H1939" s="6" t="str">
        <f>VLOOKUP(B:B, _holidays!A:C, 3, FALSE)</f>
        <v>N</v>
      </c>
      <c r="I1939" s="6">
        <v>8.5</v>
      </c>
      <c r="J1939" s="6">
        <v>19.600000000000001</v>
      </c>
      <c r="K1939" s="6">
        <v>9.8000000000000007</v>
      </c>
      <c r="L1939" s="6">
        <v>0</v>
      </c>
      <c r="M1939" s="10">
        <v>111417.63</v>
      </c>
      <c r="N1939" s="8">
        <v>33.035885159999999</v>
      </c>
      <c r="O1939" s="8">
        <f t="shared" si="154"/>
        <v>3680780.0294793709</v>
      </c>
    </row>
    <row r="1940" spans="2:15" x14ac:dyDescent="0.3">
      <c r="B1940" s="30">
        <v>43943</v>
      </c>
      <c r="C1940" s="6" t="str">
        <f t="shared" si="150"/>
        <v>Wednesday</v>
      </c>
      <c r="D1940" s="6" t="str">
        <f t="shared" si="151"/>
        <v>April</v>
      </c>
      <c r="E1940" s="6" t="str">
        <f t="shared" si="152"/>
        <v>2020</v>
      </c>
      <c r="F1940" s="6">
        <f t="shared" si="153"/>
        <v>17</v>
      </c>
      <c r="G1940" s="6" t="str">
        <f>VLOOKUP(B:B, _holidays!A:C, 2, FALSE)</f>
        <v>N</v>
      </c>
      <c r="H1940" s="6" t="str">
        <f>VLOOKUP(B:B, _holidays!A:C, 3, FALSE)</f>
        <v>N</v>
      </c>
      <c r="I1940" s="6">
        <v>12.8</v>
      </c>
      <c r="J1940" s="6">
        <v>18.2</v>
      </c>
      <c r="K1940" s="6">
        <v>8.8000000000000007</v>
      </c>
      <c r="L1940" s="6">
        <v>0</v>
      </c>
      <c r="M1940" s="10">
        <v>113506.01</v>
      </c>
      <c r="N1940" s="8">
        <v>37.881751569999999</v>
      </c>
      <c r="O1940" s="8">
        <f t="shared" si="154"/>
        <v>4299806.4725219356</v>
      </c>
    </row>
    <row r="1941" spans="2:15" x14ac:dyDescent="0.3">
      <c r="B1941" s="30">
        <v>43944</v>
      </c>
      <c r="C1941" s="6" t="str">
        <f t="shared" si="150"/>
        <v>Thursday</v>
      </c>
      <c r="D1941" s="6" t="str">
        <f t="shared" si="151"/>
        <v>April</v>
      </c>
      <c r="E1941" s="6" t="str">
        <f t="shared" si="152"/>
        <v>2020</v>
      </c>
      <c r="F1941" s="6">
        <f t="shared" si="153"/>
        <v>17</v>
      </c>
      <c r="G1941" s="6" t="str">
        <f>VLOOKUP(B:B, _holidays!A:C, 2, FALSE)</f>
        <v>N</v>
      </c>
      <c r="H1941" s="6" t="str">
        <f>VLOOKUP(B:B, _holidays!A:C, 3, FALSE)</f>
        <v>N</v>
      </c>
      <c r="I1941" s="6">
        <v>9.6</v>
      </c>
      <c r="J1941" s="6">
        <v>19.7</v>
      </c>
      <c r="K1941" s="6">
        <v>9.6999999999999993</v>
      </c>
      <c r="L1941" s="6">
        <v>0</v>
      </c>
      <c r="M1941" s="10">
        <v>112872.88</v>
      </c>
      <c r="N1941" s="8">
        <v>20.49660012</v>
      </c>
      <c r="O1941" s="8">
        <f t="shared" si="154"/>
        <v>2313510.2857527458</v>
      </c>
    </row>
    <row r="1942" spans="2:15" x14ac:dyDescent="0.3">
      <c r="B1942" s="30">
        <v>43945</v>
      </c>
      <c r="C1942" s="6" t="str">
        <f t="shared" si="150"/>
        <v>Friday</v>
      </c>
      <c r="D1942" s="6" t="str">
        <f t="shared" si="151"/>
        <v>April</v>
      </c>
      <c r="E1942" s="6" t="str">
        <f t="shared" si="152"/>
        <v>2020</v>
      </c>
      <c r="F1942" s="6">
        <f t="shared" si="153"/>
        <v>17</v>
      </c>
      <c r="G1942" s="6" t="str">
        <f>VLOOKUP(B:B, _holidays!A:C, 2, FALSE)</f>
        <v>N</v>
      </c>
      <c r="H1942" s="6" t="str">
        <f>VLOOKUP(B:B, _holidays!A:C, 3, FALSE)</f>
        <v>N</v>
      </c>
      <c r="I1942" s="6">
        <v>15.1</v>
      </c>
      <c r="J1942" s="6">
        <v>22.3</v>
      </c>
      <c r="K1942" s="6">
        <v>12.7</v>
      </c>
      <c r="L1942" s="6">
        <v>0.4</v>
      </c>
      <c r="M1942" s="10">
        <v>106565.295</v>
      </c>
      <c r="N1942" s="8">
        <v>26.641180070000001</v>
      </c>
      <c r="O1942" s="8">
        <f t="shared" si="154"/>
        <v>2839025.2133076708</v>
      </c>
    </row>
    <row r="1943" spans="2:15" x14ac:dyDescent="0.3">
      <c r="B1943" s="30">
        <v>43946</v>
      </c>
      <c r="C1943" s="6" t="str">
        <f t="shared" si="150"/>
        <v>Saturday</v>
      </c>
      <c r="D1943" s="6" t="str">
        <f t="shared" si="151"/>
        <v>April</v>
      </c>
      <c r="E1943" s="6" t="str">
        <f t="shared" si="152"/>
        <v>2020</v>
      </c>
      <c r="F1943" s="6">
        <f t="shared" si="153"/>
        <v>17</v>
      </c>
      <c r="G1943" s="6" t="str">
        <f>VLOOKUP(B:B, _holidays!A:C, 2, FALSE)</f>
        <v>N</v>
      </c>
      <c r="H1943" s="6" t="str">
        <f>VLOOKUP(B:B, _holidays!A:C, 3, FALSE)</f>
        <v>Y</v>
      </c>
      <c r="I1943" s="6">
        <v>10.5</v>
      </c>
      <c r="J1943" s="6">
        <v>21.7</v>
      </c>
      <c r="K1943" s="6">
        <v>10.4</v>
      </c>
      <c r="L1943" s="6">
        <v>0</v>
      </c>
      <c r="M1943" s="10">
        <v>96845.119999999995</v>
      </c>
      <c r="N1943" s="8">
        <v>17.640174080000001</v>
      </c>
      <c r="O1943" s="8">
        <f t="shared" si="154"/>
        <v>1708364.7755984897</v>
      </c>
    </row>
    <row r="1944" spans="2:15" x14ac:dyDescent="0.3">
      <c r="B1944" s="30">
        <v>43947</v>
      </c>
      <c r="C1944" s="6" t="str">
        <f t="shared" si="150"/>
        <v>Sunday</v>
      </c>
      <c r="D1944" s="6" t="str">
        <f t="shared" si="151"/>
        <v>April</v>
      </c>
      <c r="E1944" s="6" t="str">
        <f t="shared" si="152"/>
        <v>2020</v>
      </c>
      <c r="F1944" s="6">
        <f t="shared" si="153"/>
        <v>18</v>
      </c>
      <c r="G1944" s="6" t="str">
        <f>VLOOKUP(B:B, _holidays!A:C, 2, FALSE)</f>
        <v>N</v>
      </c>
      <c r="H1944" s="6" t="str">
        <f>VLOOKUP(B:B, _holidays!A:C, 3, FALSE)</f>
        <v>N</v>
      </c>
      <c r="I1944" s="6">
        <v>15.4</v>
      </c>
      <c r="J1944" s="6">
        <v>17.7</v>
      </c>
      <c r="K1944" s="6">
        <v>6.6</v>
      </c>
      <c r="L1944" s="6">
        <v>14</v>
      </c>
      <c r="M1944" s="10">
        <v>96572.934999999998</v>
      </c>
      <c r="N1944" s="8">
        <v>13.563055800000001</v>
      </c>
      <c r="O1944" s="8">
        <f t="shared" si="154"/>
        <v>1309824.1061747731</v>
      </c>
    </row>
    <row r="1945" spans="2:15" x14ac:dyDescent="0.3">
      <c r="B1945" s="30">
        <v>43948</v>
      </c>
      <c r="C1945" s="6" t="str">
        <f t="shared" si="150"/>
        <v>Monday</v>
      </c>
      <c r="D1945" s="6" t="str">
        <f t="shared" si="151"/>
        <v>April</v>
      </c>
      <c r="E1945" s="6" t="str">
        <f t="shared" si="152"/>
        <v>2020</v>
      </c>
      <c r="F1945" s="6">
        <f t="shared" si="153"/>
        <v>18</v>
      </c>
      <c r="G1945" s="6" t="str">
        <f>VLOOKUP(B:B, _holidays!A:C, 2, FALSE)</f>
        <v>N</v>
      </c>
      <c r="H1945" s="6" t="str">
        <f>VLOOKUP(B:B, _holidays!A:C, 3, FALSE)</f>
        <v>N</v>
      </c>
      <c r="I1945" s="6">
        <v>8.1</v>
      </c>
      <c r="J1945" s="6">
        <v>18.100000000000001</v>
      </c>
      <c r="K1945" s="6">
        <v>12.5</v>
      </c>
      <c r="L1945" s="6">
        <v>0.6</v>
      </c>
      <c r="M1945" s="10">
        <v>113471.83</v>
      </c>
      <c r="N1945" s="8">
        <v>33.031410970000003</v>
      </c>
      <c r="O1945" s="8">
        <f t="shared" si="154"/>
        <v>3748134.6502479757</v>
      </c>
    </row>
    <row r="1946" spans="2:15" x14ac:dyDescent="0.3">
      <c r="B1946" s="30">
        <v>43949</v>
      </c>
      <c r="C1946" s="6" t="str">
        <f t="shared" si="150"/>
        <v>Tuesday</v>
      </c>
      <c r="D1946" s="6" t="str">
        <f t="shared" si="151"/>
        <v>April</v>
      </c>
      <c r="E1946" s="6" t="str">
        <f t="shared" si="152"/>
        <v>2020</v>
      </c>
      <c r="F1946" s="6">
        <f t="shared" si="153"/>
        <v>18</v>
      </c>
      <c r="G1946" s="6" t="str">
        <f>VLOOKUP(B:B, _holidays!A:C, 2, FALSE)</f>
        <v>N</v>
      </c>
      <c r="H1946" s="6" t="str">
        <f>VLOOKUP(B:B, _holidays!A:C, 3, FALSE)</f>
        <v>N</v>
      </c>
      <c r="I1946" s="6">
        <v>7.1</v>
      </c>
      <c r="J1946" s="6">
        <v>18.899999999999999</v>
      </c>
      <c r="K1946" s="6">
        <v>10.4</v>
      </c>
      <c r="L1946" s="6">
        <v>0</v>
      </c>
      <c r="M1946" s="10">
        <v>112124.06</v>
      </c>
      <c r="N1946" s="8">
        <v>19.566687859999998</v>
      </c>
      <c r="O1946" s="8">
        <f t="shared" si="154"/>
        <v>2193896.4836159116</v>
      </c>
    </row>
    <row r="1947" spans="2:15" x14ac:dyDescent="0.3">
      <c r="B1947" s="30">
        <v>43950</v>
      </c>
      <c r="C1947" s="6" t="str">
        <f t="shared" si="150"/>
        <v>Wednesday</v>
      </c>
      <c r="D1947" s="6" t="str">
        <f t="shared" si="151"/>
        <v>April</v>
      </c>
      <c r="E1947" s="6" t="str">
        <f t="shared" si="152"/>
        <v>2020</v>
      </c>
      <c r="F1947" s="6">
        <f t="shared" si="153"/>
        <v>18</v>
      </c>
      <c r="G1947" s="6" t="str">
        <f>VLOOKUP(B:B, _holidays!A:C, 2, FALSE)</f>
        <v>N</v>
      </c>
      <c r="H1947" s="6" t="str">
        <f>VLOOKUP(B:B, _holidays!A:C, 3, FALSE)</f>
        <v>N</v>
      </c>
      <c r="I1947" s="6">
        <v>11.2</v>
      </c>
      <c r="J1947" s="6">
        <v>19.8</v>
      </c>
      <c r="K1947" s="6">
        <v>3.6</v>
      </c>
      <c r="L1947" s="6">
        <v>3.4</v>
      </c>
      <c r="M1947" s="10">
        <v>121307.84</v>
      </c>
      <c r="N1947" s="8">
        <v>32.265191100000003</v>
      </c>
      <c r="O1947" s="8">
        <f t="shared" si="154"/>
        <v>3914020.6395282242</v>
      </c>
    </row>
    <row r="1948" spans="2:15" x14ac:dyDescent="0.3">
      <c r="B1948" s="30">
        <v>43951</v>
      </c>
      <c r="C1948" s="6" t="str">
        <f t="shared" si="150"/>
        <v>Thursday</v>
      </c>
      <c r="D1948" s="6" t="str">
        <f t="shared" si="151"/>
        <v>April</v>
      </c>
      <c r="E1948" s="6" t="str">
        <f t="shared" si="152"/>
        <v>2020</v>
      </c>
      <c r="F1948" s="6">
        <f t="shared" si="153"/>
        <v>18</v>
      </c>
      <c r="G1948" s="6" t="str">
        <f>VLOOKUP(B:B, _holidays!A:C, 2, FALSE)</f>
        <v>N</v>
      </c>
      <c r="H1948" s="6" t="str">
        <f>VLOOKUP(B:B, _holidays!A:C, 3, FALSE)</f>
        <v>N</v>
      </c>
      <c r="I1948" s="6">
        <v>8.9</v>
      </c>
      <c r="J1948" s="6">
        <v>15.5</v>
      </c>
      <c r="K1948" s="6">
        <v>5.4</v>
      </c>
      <c r="L1948" s="6">
        <v>23.6</v>
      </c>
      <c r="M1948" s="10">
        <v>121353.33</v>
      </c>
      <c r="N1948" s="8">
        <v>30.41346278</v>
      </c>
      <c r="O1948" s="8">
        <f t="shared" si="154"/>
        <v>3690774.9851840576</v>
      </c>
    </row>
    <row r="1949" spans="2:15" x14ac:dyDescent="0.3">
      <c r="B1949" s="30">
        <v>43952</v>
      </c>
      <c r="C1949" s="6" t="str">
        <f t="shared" si="150"/>
        <v>Friday</v>
      </c>
      <c r="D1949" s="6" t="str">
        <f t="shared" si="151"/>
        <v>May</v>
      </c>
      <c r="E1949" s="6" t="str">
        <f t="shared" si="152"/>
        <v>2020</v>
      </c>
      <c r="F1949" s="6">
        <f t="shared" si="153"/>
        <v>18</v>
      </c>
      <c r="G1949" s="6" t="str">
        <f>VLOOKUP(B:B, _holidays!A:C, 2, FALSE)</f>
        <v>N</v>
      </c>
      <c r="H1949" s="6" t="str">
        <f>VLOOKUP(B:B, _holidays!A:C, 3, FALSE)</f>
        <v>N</v>
      </c>
      <c r="I1949" s="6">
        <v>7.6</v>
      </c>
      <c r="J1949" s="6">
        <v>13</v>
      </c>
      <c r="K1949" s="6">
        <v>5.0999999999999996</v>
      </c>
      <c r="L1949" s="6">
        <v>8</v>
      </c>
      <c r="M1949" s="10">
        <v>127238.875</v>
      </c>
      <c r="N1949" s="8">
        <v>24.122816870000001</v>
      </c>
      <c r="O1949" s="8">
        <f t="shared" si="154"/>
        <v>3069360.0803698213</v>
      </c>
    </row>
    <row r="1950" spans="2:15" x14ac:dyDescent="0.3">
      <c r="B1950" s="30">
        <v>43953</v>
      </c>
      <c r="C1950" s="6" t="str">
        <f t="shared" si="150"/>
        <v>Saturday</v>
      </c>
      <c r="D1950" s="6" t="str">
        <f t="shared" si="151"/>
        <v>May</v>
      </c>
      <c r="E1950" s="6" t="str">
        <f t="shared" si="152"/>
        <v>2020</v>
      </c>
      <c r="F1950" s="6">
        <f t="shared" si="153"/>
        <v>18</v>
      </c>
      <c r="G1950" s="6" t="str">
        <f>VLOOKUP(B:B, _holidays!A:C, 2, FALSE)</f>
        <v>N</v>
      </c>
      <c r="H1950" s="6" t="str">
        <f>VLOOKUP(B:B, _holidays!A:C, 3, FALSE)</f>
        <v>N</v>
      </c>
      <c r="I1950" s="6">
        <v>8.3000000000000007</v>
      </c>
      <c r="J1950" s="6">
        <v>14.2</v>
      </c>
      <c r="K1950" s="6">
        <v>6.2</v>
      </c>
      <c r="L1950" s="6">
        <v>1.4</v>
      </c>
      <c r="M1950" s="10">
        <v>111665.72500000001</v>
      </c>
      <c r="N1950" s="8">
        <v>22.875644019999999</v>
      </c>
      <c r="O1950" s="8">
        <f t="shared" si="154"/>
        <v>2554425.3743352145</v>
      </c>
    </row>
    <row r="1951" spans="2:15" x14ac:dyDescent="0.3">
      <c r="B1951" s="30">
        <v>43954</v>
      </c>
      <c r="C1951" s="6" t="str">
        <f t="shared" si="150"/>
        <v>Sunday</v>
      </c>
      <c r="D1951" s="6" t="str">
        <f t="shared" si="151"/>
        <v>May</v>
      </c>
      <c r="E1951" s="6" t="str">
        <f t="shared" si="152"/>
        <v>2020</v>
      </c>
      <c r="F1951" s="6">
        <f t="shared" si="153"/>
        <v>19</v>
      </c>
      <c r="G1951" s="6" t="str">
        <f>VLOOKUP(B:B, _holidays!A:C, 2, FALSE)</f>
        <v>N</v>
      </c>
      <c r="H1951" s="6" t="str">
        <f>VLOOKUP(B:B, _holidays!A:C, 3, FALSE)</f>
        <v>N</v>
      </c>
      <c r="I1951" s="6">
        <v>9.8000000000000007</v>
      </c>
      <c r="J1951" s="6">
        <v>15</v>
      </c>
      <c r="K1951" s="6">
        <v>8.3000000000000007</v>
      </c>
      <c r="L1951" s="6">
        <v>1.8</v>
      </c>
      <c r="M1951" s="10">
        <v>109669.355</v>
      </c>
      <c r="N1951" s="8">
        <v>36.488532380000002</v>
      </c>
      <c r="O1951" s="8">
        <f t="shared" si="154"/>
        <v>4001673.8110112152</v>
      </c>
    </row>
    <row r="1952" spans="2:15" x14ac:dyDescent="0.3">
      <c r="B1952" s="30">
        <v>43955</v>
      </c>
      <c r="C1952" s="6" t="str">
        <f t="shared" si="150"/>
        <v>Monday</v>
      </c>
      <c r="D1952" s="6" t="str">
        <f t="shared" si="151"/>
        <v>May</v>
      </c>
      <c r="E1952" s="6" t="str">
        <f t="shared" si="152"/>
        <v>2020</v>
      </c>
      <c r="F1952" s="6">
        <f t="shared" si="153"/>
        <v>19</v>
      </c>
      <c r="G1952" s="6" t="str">
        <f>VLOOKUP(B:B, _holidays!A:C, 2, FALSE)</f>
        <v>N</v>
      </c>
      <c r="H1952" s="6" t="str">
        <f>VLOOKUP(B:B, _holidays!A:C, 3, FALSE)</f>
        <v>N</v>
      </c>
      <c r="I1952" s="6">
        <v>9.4</v>
      </c>
      <c r="J1952" s="6">
        <v>14.8</v>
      </c>
      <c r="K1952" s="6">
        <v>7</v>
      </c>
      <c r="L1952" s="6">
        <v>0.2</v>
      </c>
      <c r="M1952" s="10">
        <v>126892.26</v>
      </c>
      <c r="N1952" s="8">
        <v>53.063440780000001</v>
      </c>
      <c r="O1952" s="8">
        <f t="shared" si="154"/>
        <v>6733339.923950363</v>
      </c>
    </row>
    <row r="1953" spans="2:15" x14ac:dyDescent="0.3">
      <c r="B1953" s="30">
        <v>43956</v>
      </c>
      <c r="C1953" s="6" t="str">
        <f t="shared" si="150"/>
        <v>Tuesday</v>
      </c>
      <c r="D1953" s="6" t="str">
        <f t="shared" si="151"/>
        <v>May</v>
      </c>
      <c r="E1953" s="6" t="str">
        <f t="shared" si="152"/>
        <v>2020</v>
      </c>
      <c r="F1953" s="6">
        <f t="shared" si="153"/>
        <v>19</v>
      </c>
      <c r="G1953" s="6" t="str">
        <f>VLOOKUP(B:B, _holidays!A:C, 2, FALSE)</f>
        <v>N</v>
      </c>
      <c r="H1953" s="6" t="str">
        <f>VLOOKUP(B:B, _holidays!A:C, 3, FALSE)</f>
        <v>N</v>
      </c>
      <c r="I1953" s="6">
        <v>8</v>
      </c>
      <c r="J1953" s="6">
        <v>19.5</v>
      </c>
      <c r="K1953" s="6">
        <v>11.6</v>
      </c>
      <c r="L1953" s="6">
        <v>0.4</v>
      </c>
      <c r="M1953" s="10">
        <v>118839.095</v>
      </c>
      <c r="N1953" s="8">
        <v>33.515699840000003</v>
      </c>
      <c r="O1953" s="8">
        <f t="shared" si="154"/>
        <v>3982975.4372772453</v>
      </c>
    </row>
    <row r="1954" spans="2:15" x14ac:dyDescent="0.3">
      <c r="B1954" s="30">
        <v>43957</v>
      </c>
      <c r="C1954" s="6" t="str">
        <f t="shared" si="150"/>
        <v>Wednesday</v>
      </c>
      <c r="D1954" s="6" t="str">
        <f t="shared" si="151"/>
        <v>May</v>
      </c>
      <c r="E1954" s="6" t="str">
        <f t="shared" si="152"/>
        <v>2020</v>
      </c>
      <c r="F1954" s="6">
        <f t="shared" si="153"/>
        <v>19</v>
      </c>
      <c r="G1954" s="6" t="str">
        <f>VLOOKUP(B:B, _holidays!A:C, 2, FALSE)</f>
        <v>N</v>
      </c>
      <c r="H1954" s="6" t="str">
        <f>VLOOKUP(B:B, _holidays!A:C, 3, FALSE)</f>
        <v>N</v>
      </c>
      <c r="I1954" s="6">
        <v>10.199999999999999</v>
      </c>
      <c r="J1954" s="6">
        <v>20.100000000000001</v>
      </c>
      <c r="K1954" s="6">
        <v>9.6999999999999993</v>
      </c>
      <c r="L1954" s="6">
        <v>0</v>
      </c>
      <c r="M1954" s="10">
        <v>113214.27</v>
      </c>
      <c r="N1954" s="8">
        <v>17.064877800000001</v>
      </c>
      <c r="O1954" s="8">
        <f t="shared" si="154"/>
        <v>1931987.6827662063</v>
      </c>
    </row>
    <row r="1955" spans="2:15" x14ac:dyDescent="0.3">
      <c r="B1955" s="30">
        <v>43958</v>
      </c>
      <c r="C1955" s="6" t="str">
        <f t="shared" si="150"/>
        <v>Thursday</v>
      </c>
      <c r="D1955" s="6" t="str">
        <f t="shared" si="151"/>
        <v>May</v>
      </c>
      <c r="E1955" s="6" t="str">
        <f t="shared" si="152"/>
        <v>2020</v>
      </c>
      <c r="F1955" s="6">
        <f t="shared" si="153"/>
        <v>19</v>
      </c>
      <c r="G1955" s="6" t="str">
        <f>VLOOKUP(B:B, _holidays!A:C, 2, FALSE)</f>
        <v>N</v>
      </c>
      <c r="H1955" s="6" t="str">
        <f>VLOOKUP(B:B, _holidays!A:C, 3, FALSE)</f>
        <v>N</v>
      </c>
      <c r="I1955" s="6">
        <v>15.1</v>
      </c>
      <c r="J1955" s="6">
        <v>21.1</v>
      </c>
      <c r="K1955" s="6">
        <v>6.2</v>
      </c>
      <c r="L1955" s="6">
        <v>0</v>
      </c>
      <c r="M1955" s="10">
        <v>109642.755</v>
      </c>
      <c r="N1955" s="8">
        <v>15.237901519999999</v>
      </c>
      <c r="O1955" s="8">
        <f t="shared" si="154"/>
        <v>1670725.5030714876</v>
      </c>
    </row>
    <row r="1956" spans="2:15" x14ac:dyDescent="0.3">
      <c r="B1956" s="30">
        <v>43959</v>
      </c>
      <c r="C1956" s="6" t="str">
        <f t="shared" si="150"/>
        <v>Friday</v>
      </c>
      <c r="D1956" s="6" t="str">
        <f t="shared" si="151"/>
        <v>May</v>
      </c>
      <c r="E1956" s="6" t="str">
        <f t="shared" si="152"/>
        <v>2020</v>
      </c>
      <c r="F1956" s="6">
        <f t="shared" si="153"/>
        <v>19</v>
      </c>
      <c r="G1956" s="6" t="str">
        <f>VLOOKUP(B:B, _holidays!A:C, 2, FALSE)</f>
        <v>N</v>
      </c>
      <c r="H1956" s="6" t="str">
        <f>VLOOKUP(B:B, _holidays!A:C, 3, FALSE)</f>
        <v>N</v>
      </c>
      <c r="I1956" s="6">
        <v>12.6</v>
      </c>
      <c r="J1956" s="6">
        <v>19.600000000000001</v>
      </c>
      <c r="K1956" s="6">
        <v>10.7</v>
      </c>
      <c r="L1956" s="6">
        <v>0</v>
      </c>
      <c r="M1956" s="10">
        <v>107914.05499999999</v>
      </c>
      <c r="N1956" s="8">
        <v>30.698219210000001</v>
      </c>
      <c r="O1956" s="8">
        <f t="shared" si="154"/>
        <v>3312769.3162299963</v>
      </c>
    </row>
    <row r="1957" spans="2:15" x14ac:dyDescent="0.3">
      <c r="B1957" s="30">
        <v>43960</v>
      </c>
      <c r="C1957" s="6" t="str">
        <f t="shared" si="150"/>
        <v>Saturday</v>
      </c>
      <c r="D1957" s="6" t="str">
        <f t="shared" si="151"/>
        <v>May</v>
      </c>
      <c r="E1957" s="6" t="str">
        <f t="shared" si="152"/>
        <v>2020</v>
      </c>
      <c r="F1957" s="6">
        <f t="shared" si="153"/>
        <v>19</v>
      </c>
      <c r="G1957" s="6" t="str">
        <f>VLOOKUP(B:B, _holidays!A:C, 2, FALSE)</f>
        <v>N</v>
      </c>
      <c r="H1957" s="6" t="str">
        <f>VLOOKUP(B:B, _holidays!A:C, 3, FALSE)</f>
        <v>N</v>
      </c>
      <c r="I1957" s="6">
        <v>12.6</v>
      </c>
      <c r="J1957" s="6">
        <v>14</v>
      </c>
      <c r="K1957" s="6">
        <v>5.4</v>
      </c>
      <c r="L1957" s="6">
        <v>0.6</v>
      </c>
      <c r="M1957" s="10">
        <v>107786.255</v>
      </c>
      <c r="N1957" s="8">
        <v>22.461551329999999</v>
      </c>
      <c r="O1957" s="8">
        <f t="shared" si="154"/>
        <v>2421046.4993509692</v>
      </c>
    </row>
    <row r="1958" spans="2:15" x14ac:dyDescent="0.3">
      <c r="B1958" s="30">
        <v>43961</v>
      </c>
      <c r="C1958" s="6" t="str">
        <f t="shared" si="150"/>
        <v>Sunday</v>
      </c>
      <c r="D1958" s="6" t="str">
        <f t="shared" si="151"/>
        <v>May</v>
      </c>
      <c r="E1958" s="6" t="str">
        <f t="shared" si="152"/>
        <v>2020</v>
      </c>
      <c r="F1958" s="6">
        <f t="shared" si="153"/>
        <v>20</v>
      </c>
      <c r="G1958" s="6" t="str">
        <f>VLOOKUP(B:B, _holidays!A:C, 2, FALSE)</f>
        <v>N</v>
      </c>
      <c r="H1958" s="6" t="str">
        <f>VLOOKUP(B:B, _holidays!A:C, 3, FALSE)</f>
        <v>N</v>
      </c>
      <c r="I1958" s="6">
        <v>7.2</v>
      </c>
      <c r="J1958" s="6">
        <v>14.5</v>
      </c>
      <c r="K1958" s="6">
        <v>9</v>
      </c>
      <c r="L1958" s="6">
        <v>7</v>
      </c>
      <c r="M1958" s="10">
        <v>107555.19</v>
      </c>
      <c r="N1958" s="8">
        <v>36.456396259999998</v>
      </c>
      <c r="O1958" s="8">
        <f t="shared" si="154"/>
        <v>3921074.6264595892</v>
      </c>
    </row>
    <row r="1959" spans="2:15" x14ac:dyDescent="0.3">
      <c r="B1959" s="30">
        <v>43962</v>
      </c>
      <c r="C1959" s="6" t="str">
        <f t="shared" si="150"/>
        <v>Monday</v>
      </c>
      <c r="D1959" s="6" t="str">
        <f t="shared" si="151"/>
        <v>May</v>
      </c>
      <c r="E1959" s="6" t="str">
        <f t="shared" si="152"/>
        <v>2020</v>
      </c>
      <c r="F1959" s="6">
        <f t="shared" si="153"/>
        <v>20</v>
      </c>
      <c r="G1959" s="6" t="str">
        <f>VLOOKUP(B:B, _holidays!A:C, 2, FALSE)</f>
        <v>N</v>
      </c>
      <c r="H1959" s="6" t="str">
        <f>VLOOKUP(B:B, _holidays!A:C, 3, FALSE)</f>
        <v>N</v>
      </c>
      <c r="I1959" s="6">
        <v>7.8</v>
      </c>
      <c r="J1959" s="6">
        <v>17.100000000000001</v>
      </c>
      <c r="K1959" s="6">
        <v>7.5</v>
      </c>
      <c r="L1959" s="6">
        <v>0.6</v>
      </c>
      <c r="M1959" s="10">
        <v>122550.94500000001</v>
      </c>
      <c r="N1959" s="8">
        <v>37.85789836</v>
      </c>
      <c r="O1959" s="8">
        <f t="shared" si="154"/>
        <v>4639521.2197319502</v>
      </c>
    </row>
    <row r="1960" spans="2:15" x14ac:dyDescent="0.3">
      <c r="B1960" s="30">
        <v>43963</v>
      </c>
      <c r="C1960" s="6" t="str">
        <f t="shared" si="150"/>
        <v>Tuesday</v>
      </c>
      <c r="D1960" s="6" t="str">
        <f t="shared" si="151"/>
        <v>May</v>
      </c>
      <c r="E1960" s="6" t="str">
        <f t="shared" si="152"/>
        <v>2020</v>
      </c>
      <c r="F1960" s="6">
        <f t="shared" si="153"/>
        <v>20</v>
      </c>
      <c r="G1960" s="6" t="str">
        <f>VLOOKUP(B:B, _holidays!A:C, 2, FALSE)</f>
        <v>N</v>
      </c>
      <c r="H1960" s="6" t="str">
        <f>VLOOKUP(B:B, _holidays!A:C, 3, FALSE)</f>
        <v>N</v>
      </c>
      <c r="I1960" s="6">
        <v>10.3</v>
      </c>
      <c r="J1960" s="6">
        <v>14.8</v>
      </c>
      <c r="K1960" s="6">
        <v>8.5</v>
      </c>
      <c r="L1960" s="6">
        <v>0.2</v>
      </c>
      <c r="M1960" s="10">
        <v>120767.795</v>
      </c>
      <c r="N1960" s="8">
        <v>29.433623390000001</v>
      </c>
      <c r="O1960" s="8">
        <f t="shared" si="154"/>
        <v>3554633.7956707249</v>
      </c>
    </row>
    <row r="1961" spans="2:15" x14ac:dyDescent="0.3">
      <c r="B1961" s="30">
        <v>43964</v>
      </c>
      <c r="C1961" s="6" t="str">
        <f t="shared" si="150"/>
        <v>Wednesday</v>
      </c>
      <c r="D1961" s="6" t="str">
        <f t="shared" si="151"/>
        <v>May</v>
      </c>
      <c r="E1961" s="6" t="str">
        <f t="shared" si="152"/>
        <v>2020</v>
      </c>
      <c r="F1961" s="6">
        <f t="shared" si="153"/>
        <v>20</v>
      </c>
      <c r="G1961" s="6" t="str">
        <f>VLOOKUP(B:B, _holidays!A:C, 2, FALSE)</f>
        <v>N</v>
      </c>
      <c r="H1961" s="6" t="str">
        <f>VLOOKUP(B:B, _holidays!A:C, 3, FALSE)</f>
        <v>N</v>
      </c>
      <c r="I1961" s="6">
        <v>10.4</v>
      </c>
      <c r="J1961" s="6">
        <v>14.5</v>
      </c>
      <c r="K1961" s="6">
        <v>8.9</v>
      </c>
      <c r="L1961" s="6">
        <v>1.4</v>
      </c>
      <c r="M1961" s="10">
        <v>127145.14</v>
      </c>
      <c r="N1961" s="8">
        <v>43.43886852</v>
      </c>
      <c r="O1961" s="8">
        <f t="shared" si="154"/>
        <v>5523041.0194169926</v>
      </c>
    </row>
    <row r="1962" spans="2:15" x14ac:dyDescent="0.3">
      <c r="B1962" s="30">
        <v>43965</v>
      </c>
      <c r="C1962" s="6" t="str">
        <f t="shared" si="150"/>
        <v>Thursday</v>
      </c>
      <c r="D1962" s="6" t="str">
        <f t="shared" si="151"/>
        <v>May</v>
      </c>
      <c r="E1962" s="6" t="str">
        <f t="shared" si="152"/>
        <v>2020</v>
      </c>
      <c r="F1962" s="6">
        <f t="shared" si="153"/>
        <v>20</v>
      </c>
      <c r="G1962" s="6" t="str">
        <f>VLOOKUP(B:B, _holidays!A:C, 2, FALSE)</f>
        <v>N</v>
      </c>
      <c r="H1962" s="6" t="str">
        <f>VLOOKUP(B:B, _holidays!A:C, 3, FALSE)</f>
        <v>N</v>
      </c>
      <c r="I1962" s="6">
        <v>6.6</v>
      </c>
      <c r="J1962" s="6">
        <v>14.7</v>
      </c>
      <c r="K1962" s="6">
        <v>9.8000000000000007</v>
      </c>
      <c r="L1962" s="6">
        <v>2.8</v>
      </c>
      <c r="M1962" s="10">
        <v>129285.09</v>
      </c>
      <c r="N1962" s="8">
        <v>48.118726070000001</v>
      </c>
      <c r="O1962" s="8">
        <f t="shared" si="154"/>
        <v>6221033.8306452967</v>
      </c>
    </row>
    <row r="1963" spans="2:15" x14ac:dyDescent="0.3">
      <c r="B1963" s="30">
        <v>43966</v>
      </c>
      <c r="C1963" s="6" t="str">
        <f t="shared" si="150"/>
        <v>Friday</v>
      </c>
      <c r="D1963" s="6" t="str">
        <f t="shared" si="151"/>
        <v>May</v>
      </c>
      <c r="E1963" s="6" t="str">
        <f t="shared" si="152"/>
        <v>2020</v>
      </c>
      <c r="F1963" s="6">
        <f t="shared" si="153"/>
        <v>20</v>
      </c>
      <c r="G1963" s="6" t="str">
        <f>VLOOKUP(B:B, _holidays!A:C, 2, FALSE)</f>
        <v>N</v>
      </c>
      <c r="H1963" s="6" t="str">
        <f>VLOOKUP(B:B, _holidays!A:C, 3, FALSE)</f>
        <v>N</v>
      </c>
      <c r="I1963" s="6">
        <v>4.5</v>
      </c>
      <c r="J1963" s="6">
        <v>15.3</v>
      </c>
      <c r="K1963" s="6">
        <v>10.8</v>
      </c>
      <c r="L1963" s="6">
        <v>0</v>
      </c>
      <c r="M1963" s="10">
        <v>129112.45</v>
      </c>
      <c r="N1963" s="8">
        <v>51.077775019999997</v>
      </c>
      <c r="O1963" s="8">
        <f t="shared" si="154"/>
        <v>6594776.6733809989</v>
      </c>
    </row>
    <row r="1964" spans="2:15" x14ac:dyDescent="0.3">
      <c r="B1964" s="30">
        <v>43967</v>
      </c>
      <c r="C1964" s="6" t="str">
        <f t="shared" si="150"/>
        <v>Saturday</v>
      </c>
      <c r="D1964" s="6" t="str">
        <f t="shared" si="151"/>
        <v>May</v>
      </c>
      <c r="E1964" s="6" t="str">
        <f t="shared" si="152"/>
        <v>2020</v>
      </c>
      <c r="F1964" s="6">
        <f t="shared" si="153"/>
        <v>20</v>
      </c>
      <c r="G1964" s="6" t="str">
        <f>VLOOKUP(B:B, _holidays!A:C, 2, FALSE)</f>
        <v>N</v>
      </c>
      <c r="H1964" s="6" t="str">
        <f>VLOOKUP(B:B, _holidays!A:C, 3, FALSE)</f>
        <v>N</v>
      </c>
      <c r="I1964" s="6">
        <v>4.5</v>
      </c>
      <c r="J1964" s="6">
        <v>18</v>
      </c>
      <c r="K1964" s="6">
        <v>10.7</v>
      </c>
      <c r="L1964" s="6">
        <v>0</v>
      </c>
      <c r="M1964" s="10">
        <v>110420.89</v>
      </c>
      <c r="N1964" s="8">
        <v>46.529095040000001</v>
      </c>
      <c r="O1964" s="8">
        <f t="shared" si="154"/>
        <v>5137784.085211386</v>
      </c>
    </row>
    <row r="1965" spans="2:15" x14ac:dyDescent="0.3">
      <c r="B1965" s="30">
        <v>43968</v>
      </c>
      <c r="C1965" s="6" t="str">
        <f t="shared" si="150"/>
        <v>Sunday</v>
      </c>
      <c r="D1965" s="6" t="str">
        <f t="shared" si="151"/>
        <v>May</v>
      </c>
      <c r="E1965" s="6" t="str">
        <f t="shared" si="152"/>
        <v>2020</v>
      </c>
      <c r="F1965" s="6">
        <f t="shared" si="153"/>
        <v>21</v>
      </c>
      <c r="G1965" s="6" t="str">
        <f>VLOOKUP(B:B, _holidays!A:C, 2, FALSE)</f>
        <v>N</v>
      </c>
      <c r="H1965" s="6" t="str">
        <f>VLOOKUP(B:B, _holidays!A:C, 3, FALSE)</f>
        <v>N</v>
      </c>
      <c r="I1965" s="6">
        <v>5.0999999999999996</v>
      </c>
      <c r="J1965" s="6">
        <v>18.5</v>
      </c>
      <c r="K1965" s="6">
        <v>10.6</v>
      </c>
      <c r="L1965" s="6">
        <v>0</v>
      </c>
      <c r="M1965" s="10">
        <v>109774.425</v>
      </c>
      <c r="N1965" s="8">
        <v>47.157281560000001</v>
      </c>
      <c r="O1965" s="8">
        <f t="shared" si="154"/>
        <v>5176663.4678121032</v>
      </c>
    </row>
    <row r="1966" spans="2:15" x14ac:dyDescent="0.3">
      <c r="B1966" s="30">
        <v>43969</v>
      </c>
      <c r="C1966" s="6" t="str">
        <f t="shared" si="150"/>
        <v>Monday</v>
      </c>
      <c r="D1966" s="6" t="str">
        <f t="shared" si="151"/>
        <v>May</v>
      </c>
      <c r="E1966" s="6" t="str">
        <f t="shared" si="152"/>
        <v>2020</v>
      </c>
      <c r="F1966" s="6">
        <f t="shared" si="153"/>
        <v>21</v>
      </c>
      <c r="G1966" s="6" t="str">
        <f>VLOOKUP(B:B, _holidays!A:C, 2, FALSE)</f>
        <v>N</v>
      </c>
      <c r="H1966" s="6" t="str">
        <f>VLOOKUP(B:B, _holidays!A:C, 3, FALSE)</f>
        <v>N</v>
      </c>
      <c r="I1966" s="6">
        <v>5.5</v>
      </c>
      <c r="J1966" s="6">
        <v>19.399999999999999</v>
      </c>
      <c r="K1966" s="6">
        <v>10.5</v>
      </c>
      <c r="L1966" s="6">
        <v>0</v>
      </c>
      <c r="M1966" s="10">
        <v>120076.645</v>
      </c>
      <c r="N1966" s="8">
        <v>44.491085740000003</v>
      </c>
      <c r="O1966" s="8">
        <f t="shared" si="154"/>
        <v>5342340.3080665432</v>
      </c>
    </row>
    <row r="1967" spans="2:15" x14ac:dyDescent="0.3">
      <c r="B1967" s="30">
        <v>43970</v>
      </c>
      <c r="C1967" s="6" t="str">
        <f t="shared" si="150"/>
        <v>Tuesday</v>
      </c>
      <c r="D1967" s="6" t="str">
        <f t="shared" si="151"/>
        <v>May</v>
      </c>
      <c r="E1967" s="6" t="str">
        <f t="shared" si="152"/>
        <v>2020</v>
      </c>
      <c r="F1967" s="6">
        <f t="shared" si="153"/>
        <v>21</v>
      </c>
      <c r="G1967" s="6" t="str">
        <f>VLOOKUP(B:B, _holidays!A:C, 2, FALSE)</f>
        <v>N</v>
      </c>
      <c r="H1967" s="6" t="str">
        <f>VLOOKUP(B:B, _holidays!A:C, 3, FALSE)</f>
        <v>N</v>
      </c>
      <c r="I1967" s="6">
        <v>8.1</v>
      </c>
      <c r="J1967" s="6">
        <v>17.7</v>
      </c>
      <c r="K1967" s="6">
        <v>4.9000000000000004</v>
      </c>
      <c r="L1967" s="6">
        <v>0</v>
      </c>
      <c r="M1967" s="10">
        <v>119789.97</v>
      </c>
      <c r="N1967" s="8">
        <v>44.374805960000003</v>
      </c>
      <c r="O1967" s="8">
        <f t="shared" si="154"/>
        <v>5315656.674704222</v>
      </c>
    </row>
    <row r="1968" spans="2:15" x14ac:dyDescent="0.3">
      <c r="B1968" s="30">
        <v>43971</v>
      </c>
      <c r="C1968" s="6" t="str">
        <f t="shared" si="150"/>
        <v>Wednesday</v>
      </c>
      <c r="D1968" s="6" t="str">
        <f t="shared" si="151"/>
        <v>May</v>
      </c>
      <c r="E1968" s="6" t="str">
        <f t="shared" si="152"/>
        <v>2020</v>
      </c>
      <c r="F1968" s="6">
        <f t="shared" si="153"/>
        <v>21</v>
      </c>
      <c r="G1968" s="6" t="str">
        <f>VLOOKUP(B:B, _holidays!A:C, 2, FALSE)</f>
        <v>N</v>
      </c>
      <c r="H1968" s="6" t="str">
        <f>VLOOKUP(B:B, _holidays!A:C, 3, FALSE)</f>
        <v>N</v>
      </c>
      <c r="I1968" s="6">
        <v>10.3</v>
      </c>
      <c r="J1968" s="6">
        <v>15.8</v>
      </c>
      <c r="K1968" s="6">
        <v>7.8</v>
      </c>
      <c r="L1968" s="6">
        <v>15.6</v>
      </c>
      <c r="M1968" s="10">
        <v>119803.985</v>
      </c>
      <c r="N1968" s="8">
        <v>40.056890670000001</v>
      </c>
      <c r="O1968" s="8">
        <f t="shared" si="154"/>
        <v>4798975.1289753197</v>
      </c>
    </row>
    <row r="1969" spans="2:15" x14ac:dyDescent="0.3">
      <c r="B1969" s="30">
        <v>43972</v>
      </c>
      <c r="C1969" s="6" t="str">
        <f t="shared" si="150"/>
        <v>Thursday</v>
      </c>
      <c r="D1969" s="6" t="str">
        <f t="shared" si="151"/>
        <v>May</v>
      </c>
      <c r="E1969" s="6" t="str">
        <f t="shared" si="152"/>
        <v>2020</v>
      </c>
      <c r="F1969" s="6">
        <f t="shared" si="153"/>
        <v>21</v>
      </c>
      <c r="G1969" s="6" t="str">
        <f>VLOOKUP(B:B, _holidays!A:C, 2, FALSE)</f>
        <v>N</v>
      </c>
      <c r="H1969" s="6" t="str">
        <f>VLOOKUP(B:B, _holidays!A:C, 3, FALSE)</f>
        <v>N</v>
      </c>
      <c r="I1969" s="6">
        <v>9.4</v>
      </c>
      <c r="J1969" s="6">
        <v>13.7</v>
      </c>
      <c r="K1969" s="6">
        <v>6.6</v>
      </c>
      <c r="L1969" s="6">
        <v>12.4</v>
      </c>
      <c r="M1969" s="10">
        <v>127563.61</v>
      </c>
      <c r="N1969" s="8">
        <v>58.074876109999998</v>
      </c>
      <c r="O1969" s="8">
        <f t="shared" si="154"/>
        <v>7408240.8468943574</v>
      </c>
    </row>
    <row r="1970" spans="2:15" x14ac:dyDescent="0.3">
      <c r="B1970" s="30">
        <v>43973</v>
      </c>
      <c r="C1970" s="6" t="str">
        <f t="shared" si="150"/>
        <v>Friday</v>
      </c>
      <c r="D1970" s="6" t="str">
        <f t="shared" si="151"/>
        <v>May</v>
      </c>
      <c r="E1970" s="6" t="str">
        <f t="shared" si="152"/>
        <v>2020</v>
      </c>
      <c r="F1970" s="6">
        <f t="shared" si="153"/>
        <v>21</v>
      </c>
      <c r="G1970" s="6" t="str">
        <f>VLOOKUP(B:B, _holidays!A:C, 2, FALSE)</f>
        <v>N</v>
      </c>
      <c r="H1970" s="6" t="str">
        <f>VLOOKUP(B:B, _holidays!A:C, 3, FALSE)</f>
        <v>N</v>
      </c>
      <c r="I1970" s="6">
        <v>9.1</v>
      </c>
      <c r="J1970" s="6">
        <v>13.6</v>
      </c>
      <c r="K1970" s="6">
        <v>7.8</v>
      </c>
      <c r="L1970" s="6">
        <v>11.4</v>
      </c>
      <c r="M1970" s="10">
        <v>130472.2</v>
      </c>
      <c r="N1970" s="8">
        <v>69.661220639999996</v>
      </c>
      <c r="O1970" s="8">
        <f t="shared" si="154"/>
        <v>9088852.7115862072</v>
      </c>
    </row>
    <row r="1971" spans="2:15" x14ac:dyDescent="0.3">
      <c r="B1971" s="30">
        <v>43974</v>
      </c>
      <c r="C1971" s="6" t="str">
        <f t="shared" si="150"/>
        <v>Saturday</v>
      </c>
      <c r="D1971" s="6" t="str">
        <f t="shared" si="151"/>
        <v>May</v>
      </c>
      <c r="E1971" s="6" t="str">
        <f t="shared" si="152"/>
        <v>2020</v>
      </c>
      <c r="F1971" s="6">
        <f t="shared" si="153"/>
        <v>21</v>
      </c>
      <c r="G1971" s="6" t="str">
        <f>VLOOKUP(B:B, _holidays!A:C, 2, FALSE)</f>
        <v>N</v>
      </c>
      <c r="H1971" s="6" t="str">
        <f>VLOOKUP(B:B, _holidays!A:C, 3, FALSE)</f>
        <v>N</v>
      </c>
      <c r="I1971" s="6">
        <v>9.4</v>
      </c>
      <c r="J1971" s="6">
        <v>13.5</v>
      </c>
      <c r="K1971" s="6">
        <v>5.8</v>
      </c>
      <c r="L1971" s="6">
        <v>0</v>
      </c>
      <c r="M1971" s="10">
        <v>115234.32</v>
      </c>
      <c r="N1971" s="8">
        <v>40.605164469999998</v>
      </c>
      <c r="O1971" s="8">
        <f t="shared" si="154"/>
        <v>4679108.5161886103</v>
      </c>
    </row>
    <row r="1972" spans="2:15" x14ac:dyDescent="0.3">
      <c r="B1972" s="30">
        <v>43975</v>
      </c>
      <c r="C1972" s="6" t="str">
        <f t="shared" si="150"/>
        <v>Sunday</v>
      </c>
      <c r="D1972" s="6" t="str">
        <f t="shared" si="151"/>
        <v>May</v>
      </c>
      <c r="E1972" s="6" t="str">
        <f t="shared" si="152"/>
        <v>2020</v>
      </c>
      <c r="F1972" s="6">
        <f t="shared" si="153"/>
        <v>22</v>
      </c>
      <c r="G1972" s="6" t="str">
        <f>VLOOKUP(B:B, _holidays!A:C, 2, FALSE)</f>
        <v>N</v>
      </c>
      <c r="H1972" s="6" t="str">
        <f>VLOOKUP(B:B, _holidays!A:C, 3, FALSE)</f>
        <v>N</v>
      </c>
      <c r="I1972" s="6">
        <v>10.9</v>
      </c>
      <c r="J1972" s="6">
        <v>13.8</v>
      </c>
      <c r="K1972" s="6">
        <v>7.9</v>
      </c>
      <c r="L1972" s="6">
        <v>3</v>
      </c>
      <c r="M1972" s="10">
        <v>109579.82</v>
      </c>
      <c r="N1972" s="8">
        <v>39.993102280000002</v>
      </c>
      <c r="O1972" s="8">
        <f t="shared" si="154"/>
        <v>4382436.9490839904</v>
      </c>
    </row>
    <row r="1973" spans="2:15" x14ac:dyDescent="0.3">
      <c r="B1973" s="30">
        <v>43976</v>
      </c>
      <c r="C1973" s="6" t="str">
        <f t="shared" si="150"/>
        <v>Monday</v>
      </c>
      <c r="D1973" s="6" t="str">
        <f t="shared" si="151"/>
        <v>May</v>
      </c>
      <c r="E1973" s="6" t="str">
        <f t="shared" si="152"/>
        <v>2020</v>
      </c>
      <c r="F1973" s="6">
        <f t="shared" si="153"/>
        <v>22</v>
      </c>
      <c r="G1973" s="6" t="str">
        <f>VLOOKUP(B:B, _holidays!A:C, 2, FALSE)</f>
        <v>N</v>
      </c>
      <c r="H1973" s="6" t="str">
        <f>VLOOKUP(B:B, _holidays!A:C, 3, FALSE)</f>
        <v>N</v>
      </c>
      <c r="I1973" s="6">
        <v>5.5</v>
      </c>
      <c r="J1973" s="6">
        <v>16</v>
      </c>
      <c r="K1973" s="6">
        <v>10</v>
      </c>
      <c r="L1973" s="6">
        <v>0</v>
      </c>
      <c r="M1973" s="10">
        <v>125532.575</v>
      </c>
      <c r="N1973" s="8">
        <v>46.784888840000001</v>
      </c>
      <c r="O1973" s="8">
        <f t="shared" si="154"/>
        <v>5873027.5671739634</v>
      </c>
    </row>
    <row r="1974" spans="2:15" x14ac:dyDescent="0.3">
      <c r="B1974" s="30">
        <v>43977</v>
      </c>
      <c r="C1974" s="6" t="str">
        <f t="shared" si="150"/>
        <v>Tuesday</v>
      </c>
      <c r="D1974" s="6" t="str">
        <f t="shared" si="151"/>
        <v>May</v>
      </c>
      <c r="E1974" s="6" t="str">
        <f t="shared" si="152"/>
        <v>2020</v>
      </c>
      <c r="F1974" s="6">
        <f t="shared" si="153"/>
        <v>22</v>
      </c>
      <c r="G1974" s="6" t="str">
        <f>VLOOKUP(B:B, _holidays!A:C, 2, FALSE)</f>
        <v>N</v>
      </c>
      <c r="H1974" s="6" t="str">
        <f>VLOOKUP(B:B, _holidays!A:C, 3, FALSE)</f>
        <v>N</v>
      </c>
      <c r="I1974" s="6">
        <v>5.4</v>
      </c>
      <c r="J1974" s="6">
        <v>18.5</v>
      </c>
      <c r="K1974" s="6">
        <v>9.4</v>
      </c>
      <c r="L1974" s="6">
        <v>0</v>
      </c>
      <c r="M1974" s="10">
        <v>126788.83500000001</v>
      </c>
      <c r="N1974" s="8">
        <v>46.707466500000002</v>
      </c>
      <c r="O1974" s="8">
        <f t="shared" si="154"/>
        <v>5921985.2633365281</v>
      </c>
    </row>
    <row r="1975" spans="2:15" x14ac:dyDescent="0.3">
      <c r="B1975" s="30">
        <v>43978</v>
      </c>
      <c r="C1975" s="6" t="str">
        <f t="shared" si="150"/>
        <v>Wednesday</v>
      </c>
      <c r="D1975" s="6" t="str">
        <f t="shared" si="151"/>
        <v>May</v>
      </c>
      <c r="E1975" s="6" t="str">
        <f t="shared" si="152"/>
        <v>2020</v>
      </c>
      <c r="F1975" s="6">
        <f t="shared" si="153"/>
        <v>22</v>
      </c>
      <c r="G1975" s="6" t="str">
        <f>VLOOKUP(B:B, _holidays!A:C, 2, FALSE)</f>
        <v>Y</v>
      </c>
      <c r="H1975" s="6" t="str">
        <f>VLOOKUP(B:B, _holidays!A:C, 3, FALSE)</f>
        <v>N</v>
      </c>
      <c r="I1975" s="6">
        <v>5.9</v>
      </c>
      <c r="J1975" s="6">
        <v>17.100000000000001</v>
      </c>
      <c r="K1975" s="6">
        <v>7.8</v>
      </c>
      <c r="L1975" s="6">
        <v>0</v>
      </c>
      <c r="M1975" s="10">
        <v>124189.8</v>
      </c>
      <c r="N1975" s="8">
        <v>50.44310686</v>
      </c>
      <c r="O1975" s="8">
        <f t="shared" si="154"/>
        <v>6264519.352322028</v>
      </c>
    </row>
    <row r="1976" spans="2:15" x14ac:dyDescent="0.3">
      <c r="B1976" s="30">
        <v>43979</v>
      </c>
      <c r="C1976" s="6" t="str">
        <f t="shared" si="150"/>
        <v>Thursday</v>
      </c>
      <c r="D1976" s="6" t="str">
        <f t="shared" si="151"/>
        <v>May</v>
      </c>
      <c r="E1976" s="6" t="str">
        <f t="shared" si="152"/>
        <v>2020</v>
      </c>
      <c r="F1976" s="6">
        <f t="shared" si="153"/>
        <v>22</v>
      </c>
      <c r="G1976" s="6" t="str">
        <f>VLOOKUP(B:B, _holidays!A:C, 2, FALSE)</f>
        <v>Y</v>
      </c>
      <c r="H1976" s="6" t="str">
        <f>VLOOKUP(B:B, _holidays!A:C, 3, FALSE)</f>
        <v>N</v>
      </c>
      <c r="I1976" s="6">
        <v>12.1</v>
      </c>
      <c r="J1976" s="6">
        <v>17.600000000000001</v>
      </c>
      <c r="K1976" s="6">
        <v>6.7</v>
      </c>
      <c r="L1976" s="6">
        <v>0</v>
      </c>
      <c r="M1976" s="10">
        <v>124062.485</v>
      </c>
      <c r="N1976" s="8">
        <v>65.360378650000001</v>
      </c>
      <c r="O1976" s="8">
        <f t="shared" si="154"/>
        <v>8108770.9958599452</v>
      </c>
    </row>
    <row r="1977" spans="2:15" x14ac:dyDescent="0.3">
      <c r="B1977" s="30">
        <v>43980</v>
      </c>
      <c r="C1977" s="6" t="str">
        <f t="shared" si="150"/>
        <v>Friday</v>
      </c>
      <c r="D1977" s="6" t="str">
        <f t="shared" si="151"/>
        <v>May</v>
      </c>
      <c r="E1977" s="6" t="str">
        <f t="shared" si="152"/>
        <v>2020</v>
      </c>
      <c r="F1977" s="6">
        <f t="shared" si="153"/>
        <v>22</v>
      </c>
      <c r="G1977" s="6" t="str">
        <f>VLOOKUP(B:B, _holidays!A:C, 2, FALSE)</f>
        <v>Y</v>
      </c>
      <c r="H1977" s="6" t="str">
        <f>VLOOKUP(B:B, _holidays!A:C, 3, FALSE)</f>
        <v>N</v>
      </c>
      <c r="I1977" s="6">
        <v>7.2</v>
      </c>
      <c r="J1977" s="6">
        <v>17.100000000000001</v>
      </c>
      <c r="K1977" s="6">
        <v>9.6</v>
      </c>
      <c r="L1977" s="6">
        <v>0</v>
      </c>
      <c r="M1977" s="10">
        <v>120072.09</v>
      </c>
      <c r="N1977" s="8">
        <v>50.142944370000002</v>
      </c>
      <c r="O1977" s="8">
        <f t="shared" si="154"/>
        <v>6020768.1292596338</v>
      </c>
    </row>
    <row r="1978" spans="2:15" x14ac:dyDescent="0.3">
      <c r="B1978" s="30">
        <v>43981</v>
      </c>
      <c r="C1978" s="6" t="str">
        <f t="shared" si="150"/>
        <v>Saturday</v>
      </c>
      <c r="D1978" s="6" t="str">
        <f t="shared" si="151"/>
        <v>May</v>
      </c>
      <c r="E1978" s="6" t="str">
        <f t="shared" si="152"/>
        <v>2020</v>
      </c>
      <c r="F1978" s="6">
        <f t="shared" si="153"/>
        <v>22</v>
      </c>
      <c r="G1978" s="6" t="str">
        <f>VLOOKUP(B:B, _holidays!A:C, 2, FALSE)</f>
        <v>Y</v>
      </c>
      <c r="H1978" s="6" t="str">
        <f>VLOOKUP(B:B, _holidays!A:C, 3, FALSE)</f>
        <v>N</v>
      </c>
      <c r="I1978" s="6">
        <v>8.1</v>
      </c>
      <c r="J1978" s="6">
        <v>17.100000000000001</v>
      </c>
      <c r="K1978" s="6">
        <v>9.3000000000000007</v>
      </c>
      <c r="L1978" s="6">
        <v>0</v>
      </c>
      <c r="M1978" s="10">
        <v>102231.77</v>
      </c>
      <c r="N1978" s="8">
        <v>21.75529586</v>
      </c>
      <c r="O1978" s="8">
        <f t="shared" si="154"/>
        <v>2224082.4026414724</v>
      </c>
    </row>
    <row r="1979" spans="2:15" x14ac:dyDescent="0.3">
      <c r="B1979" s="30">
        <v>43982</v>
      </c>
      <c r="C1979" s="6" t="str">
        <f t="shared" si="150"/>
        <v>Sunday</v>
      </c>
      <c r="D1979" s="6" t="str">
        <f t="shared" si="151"/>
        <v>May</v>
      </c>
      <c r="E1979" s="6" t="str">
        <f t="shared" si="152"/>
        <v>2020</v>
      </c>
      <c r="F1979" s="6">
        <f t="shared" si="153"/>
        <v>23</v>
      </c>
      <c r="G1979" s="6" t="str">
        <f>VLOOKUP(B:B, _holidays!A:C, 2, FALSE)</f>
        <v>Y</v>
      </c>
      <c r="H1979" s="6" t="str">
        <f>VLOOKUP(B:B, _holidays!A:C, 3, FALSE)</f>
        <v>N</v>
      </c>
      <c r="I1979" s="6">
        <v>12.4</v>
      </c>
      <c r="J1979" s="6">
        <v>17.8</v>
      </c>
      <c r="K1979" s="6">
        <v>8</v>
      </c>
      <c r="L1979" s="6">
        <v>0</v>
      </c>
      <c r="M1979" s="10">
        <v>102684.59</v>
      </c>
      <c r="N1979" s="8">
        <v>30.299929980000002</v>
      </c>
      <c r="O1979" s="8">
        <f t="shared" si="154"/>
        <v>3111335.8870250084</v>
      </c>
    </row>
    <row r="1980" spans="2:15" x14ac:dyDescent="0.3">
      <c r="B1980" s="30">
        <v>43983</v>
      </c>
      <c r="C1980" s="6" t="str">
        <f t="shared" si="150"/>
        <v>Monday</v>
      </c>
      <c r="D1980" s="6" t="str">
        <f t="shared" si="151"/>
        <v>June</v>
      </c>
      <c r="E1980" s="6" t="str">
        <f t="shared" si="152"/>
        <v>2020</v>
      </c>
      <c r="F1980" s="6">
        <f t="shared" si="153"/>
        <v>23</v>
      </c>
      <c r="G1980" s="6" t="str">
        <f>VLOOKUP(B:B, _holidays!A:C, 2, FALSE)</f>
        <v>Y</v>
      </c>
      <c r="H1980" s="6" t="str">
        <f>VLOOKUP(B:B, _holidays!A:C, 3, FALSE)</f>
        <v>N</v>
      </c>
      <c r="I1980" s="6">
        <v>9.3000000000000007</v>
      </c>
      <c r="J1980" s="6">
        <v>11.2</v>
      </c>
      <c r="K1980" s="6">
        <v>2.6</v>
      </c>
      <c r="L1980" s="6">
        <v>5</v>
      </c>
      <c r="M1980" s="10">
        <v>132039.70499999999</v>
      </c>
      <c r="N1980" s="8">
        <v>35.150957130000002</v>
      </c>
      <c r="O1980" s="8">
        <f t="shared" si="154"/>
        <v>4641322.0099128466</v>
      </c>
    </row>
    <row r="1981" spans="2:15" x14ac:dyDescent="0.3">
      <c r="B1981" s="30">
        <v>43984</v>
      </c>
      <c r="C1981" s="6" t="str">
        <f t="shared" si="150"/>
        <v>Tuesday</v>
      </c>
      <c r="D1981" s="6" t="str">
        <f t="shared" si="151"/>
        <v>June</v>
      </c>
      <c r="E1981" s="6" t="str">
        <f t="shared" si="152"/>
        <v>2020</v>
      </c>
      <c r="F1981" s="6">
        <f t="shared" si="153"/>
        <v>23</v>
      </c>
      <c r="G1981" s="6" t="str">
        <f>VLOOKUP(B:B, _holidays!A:C, 2, FALSE)</f>
        <v>Y</v>
      </c>
      <c r="H1981" s="6" t="str">
        <f>VLOOKUP(B:B, _holidays!A:C, 3, FALSE)</f>
        <v>N</v>
      </c>
      <c r="I1981" s="6">
        <v>8.4</v>
      </c>
      <c r="J1981" s="6">
        <v>15.6</v>
      </c>
      <c r="K1981" s="6">
        <v>4.9000000000000004</v>
      </c>
      <c r="L1981" s="6">
        <v>11.6</v>
      </c>
      <c r="M1981" s="10">
        <v>132710.35999999999</v>
      </c>
      <c r="N1981" s="8">
        <v>40.304546930000001</v>
      </c>
      <c r="O1981" s="8">
        <f t="shared" si="154"/>
        <v>5348830.9327171948</v>
      </c>
    </row>
    <row r="1982" spans="2:15" x14ac:dyDescent="0.3">
      <c r="B1982" s="30">
        <v>43985</v>
      </c>
      <c r="C1982" s="6" t="str">
        <f t="shared" si="150"/>
        <v>Wednesday</v>
      </c>
      <c r="D1982" s="6" t="str">
        <f t="shared" si="151"/>
        <v>June</v>
      </c>
      <c r="E1982" s="6" t="str">
        <f t="shared" si="152"/>
        <v>2020</v>
      </c>
      <c r="F1982" s="6">
        <f t="shared" si="153"/>
        <v>23</v>
      </c>
      <c r="G1982" s="6" t="str">
        <f>VLOOKUP(B:B, _holidays!A:C, 2, FALSE)</f>
        <v>Y</v>
      </c>
      <c r="H1982" s="6" t="str">
        <f>VLOOKUP(B:B, _holidays!A:C, 3, FALSE)</f>
        <v>N</v>
      </c>
      <c r="I1982" s="6">
        <v>10.5</v>
      </c>
      <c r="J1982" s="6">
        <v>14.1</v>
      </c>
      <c r="K1982" s="6">
        <v>7.3</v>
      </c>
      <c r="L1982" s="6">
        <v>0.6</v>
      </c>
      <c r="M1982" s="10">
        <v>130801.825</v>
      </c>
      <c r="N1982" s="8">
        <v>46.17833796</v>
      </c>
      <c r="O1982" s="8">
        <f t="shared" si="154"/>
        <v>6040210.8806347772</v>
      </c>
    </row>
    <row r="1983" spans="2:15" x14ac:dyDescent="0.3">
      <c r="B1983" s="30">
        <v>43986</v>
      </c>
      <c r="C1983" s="6" t="str">
        <f t="shared" si="150"/>
        <v>Thursday</v>
      </c>
      <c r="D1983" s="6" t="str">
        <f t="shared" si="151"/>
        <v>June</v>
      </c>
      <c r="E1983" s="6" t="str">
        <f t="shared" si="152"/>
        <v>2020</v>
      </c>
      <c r="F1983" s="6">
        <f t="shared" si="153"/>
        <v>23</v>
      </c>
      <c r="G1983" s="6" t="str">
        <f>VLOOKUP(B:B, _holidays!A:C, 2, FALSE)</f>
        <v>Y</v>
      </c>
      <c r="H1983" s="6" t="str">
        <f>VLOOKUP(B:B, _holidays!A:C, 3, FALSE)</f>
        <v>N</v>
      </c>
      <c r="I1983" s="6">
        <v>9.3000000000000007</v>
      </c>
      <c r="J1983" s="6">
        <v>13.8</v>
      </c>
      <c r="K1983" s="6">
        <v>9.3000000000000007</v>
      </c>
      <c r="L1983" s="6">
        <v>0</v>
      </c>
      <c r="M1983" s="10">
        <v>133322.02499999999</v>
      </c>
      <c r="N1983" s="8">
        <v>52.411741579999997</v>
      </c>
      <c r="O1983" s="8">
        <f t="shared" si="154"/>
        <v>6987639.521222299</v>
      </c>
    </row>
    <row r="1984" spans="2:15" x14ac:dyDescent="0.3">
      <c r="B1984" s="30">
        <v>43987</v>
      </c>
      <c r="C1984" s="6" t="str">
        <f t="shared" si="150"/>
        <v>Friday</v>
      </c>
      <c r="D1984" s="6" t="str">
        <f t="shared" si="151"/>
        <v>June</v>
      </c>
      <c r="E1984" s="6" t="str">
        <f t="shared" si="152"/>
        <v>2020</v>
      </c>
      <c r="F1984" s="6">
        <f t="shared" si="153"/>
        <v>23</v>
      </c>
      <c r="G1984" s="6" t="str">
        <f>VLOOKUP(B:B, _holidays!A:C, 2, FALSE)</f>
        <v>Y</v>
      </c>
      <c r="H1984" s="6" t="str">
        <f>VLOOKUP(B:B, _holidays!A:C, 3, FALSE)</f>
        <v>N</v>
      </c>
      <c r="I1984" s="6">
        <v>4.0999999999999996</v>
      </c>
      <c r="J1984" s="6">
        <v>14.6</v>
      </c>
      <c r="K1984" s="6">
        <v>9.4</v>
      </c>
      <c r="L1984" s="6">
        <v>0</v>
      </c>
      <c r="M1984" s="10">
        <v>137368.465</v>
      </c>
      <c r="N1984" s="8">
        <v>62.033443830000003</v>
      </c>
      <c r="O1984" s="8">
        <f t="shared" si="154"/>
        <v>8521438.9575908203</v>
      </c>
    </row>
    <row r="1985" spans="2:15" x14ac:dyDescent="0.3">
      <c r="B1985" s="30">
        <v>43988</v>
      </c>
      <c r="C1985" s="6" t="str">
        <f t="shared" si="150"/>
        <v>Saturday</v>
      </c>
      <c r="D1985" s="6" t="str">
        <f t="shared" si="151"/>
        <v>June</v>
      </c>
      <c r="E1985" s="6" t="str">
        <f t="shared" si="152"/>
        <v>2020</v>
      </c>
      <c r="F1985" s="6">
        <f t="shared" si="153"/>
        <v>23</v>
      </c>
      <c r="G1985" s="6" t="str">
        <f>VLOOKUP(B:B, _holidays!A:C, 2, FALSE)</f>
        <v>Y</v>
      </c>
      <c r="H1985" s="6" t="str">
        <f>VLOOKUP(B:B, _holidays!A:C, 3, FALSE)</f>
        <v>N</v>
      </c>
      <c r="I1985" s="6">
        <v>6</v>
      </c>
      <c r="J1985" s="6">
        <v>13.3</v>
      </c>
      <c r="K1985" s="6">
        <v>6.6</v>
      </c>
      <c r="L1985" s="6">
        <v>0</v>
      </c>
      <c r="M1985" s="10">
        <v>126427.92</v>
      </c>
      <c r="N1985" s="8">
        <v>51.805299679999997</v>
      </c>
      <c r="O1985" s="8">
        <f t="shared" si="154"/>
        <v>6549636.283519065</v>
      </c>
    </row>
    <row r="1986" spans="2:15" x14ac:dyDescent="0.3">
      <c r="B1986" s="30">
        <v>43989</v>
      </c>
      <c r="C1986" s="6" t="str">
        <f t="shared" ref="C1986:C2049" si="155">TEXT(B1986,"dddd")</f>
        <v>Sunday</v>
      </c>
      <c r="D1986" s="6" t="str">
        <f t="shared" ref="D1986:D2049" si="156">TEXT(B1986,"mmmm")</f>
        <v>June</v>
      </c>
      <c r="E1986" s="6" t="str">
        <f t="shared" ref="E1986:E2049" si="157">TEXT(B1986,"yyyy")</f>
        <v>2020</v>
      </c>
      <c r="F1986" s="6">
        <f t="shared" ref="F1986:F2049" si="158">WEEKNUM(B1986,1)</f>
        <v>24</v>
      </c>
      <c r="G1986" s="6" t="str">
        <f>VLOOKUP(B:B, _holidays!A:C, 2, FALSE)</f>
        <v>Y</v>
      </c>
      <c r="H1986" s="6" t="str">
        <f>VLOOKUP(B:B, _holidays!A:C, 3, FALSE)</f>
        <v>N</v>
      </c>
      <c r="I1986" s="6">
        <v>7.9</v>
      </c>
      <c r="J1986" s="6">
        <v>11.8</v>
      </c>
      <c r="K1986" s="6">
        <v>6.3</v>
      </c>
      <c r="L1986" s="6">
        <v>0</v>
      </c>
      <c r="M1986" s="10">
        <v>119524.41</v>
      </c>
      <c r="N1986" s="8">
        <v>52.567743700000001</v>
      </c>
      <c r="O1986" s="8">
        <f t="shared" ref="O1986:O2049" si="159">M1986*N1986</f>
        <v>6283128.5507737175</v>
      </c>
    </row>
    <row r="1987" spans="2:15" x14ac:dyDescent="0.3">
      <c r="B1987" s="30">
        <v>43990</v>
      </c>
      <c r="C1987" s="6" t="str">
        <f t="shared" si="155"/>
        <v>Monday</v>
      </c>
      <c r="D1987" s="6" t="str">
        <f t="shared" si="156"/>
        <v>June</v>
      </c>
      <c r="E1987" s="6" t="str">
        <f t="shared" si="157"/>
        <v>2020</v>
      </c>
      <c r="F1987" s="6">
        <f t="shared" si="158"/>
        <v>24</v>
      </c>
      <c r="G1987" s="6" t="str">
        <f>VLOOKUP(B:B, _holidays!A:C, 2, FALSE)</f>
        <v>Y</v>
      </c>
      <c r="H1987" s="6" t="str">
        <f>VLOOKUP(B:B, _holidays!A:C, 3, FALSE)</f>
        <v>Y</v>
      </c>
      <c r="I1987" s="6">
        <v>4.5</v>
      </c>
      <c r="J1987" s="6">
        <v>12.6</v>
      </c>
      <c r="K1987" s="6">
        <v>8.8000000000000007</v>
      </c>
      <c r="L1987" s="6">
        <v>0</v>
      </c>
      <c r="M1987" s="10">
        <v>124792.97500000001</v>
      </c>
      <c r="N1987" s="8">
        <v>64.935526899999999</v>
      </c>
      <c r="O1987" s="8">
        <f t="shared" si="159"/>
        <v>8103497.5850435281</v>
      </c>
    </row>
    <row r="1988" spans="2:15" x14ac:dyDescent="0.3">
      <c r="B1988" s="30">
        <v>43991</v>
      </c>
      <c r="C1988" s="6" t="str">
        <f t="shared" si="155"/>
        <v>Tuesday</v>
      </c>
      <c r="D1988" s="6" t="str">
        <f t="shared" si="156"/>
        <v>June</v>
      </c>
      <c r="E1988" s="6" t="str">
        <f t="shared" si="157"/>
        <v>2020</v>
      </c>
      <c r="F1988" s="6">
        <f t="shared" si="158"/>
        <v>24</v>
      </c>
      <c r="G1988" s="6" t="str">
        <f>VLOOKUP(B:B, _holidays!A:C, 2, FALSE)</f>
        <v>Y</v>
      </c>
      <c r="H1988" s="6" t="str">
        <f>VLOOKUP(B:B, _holidays!A:C, 3, FALSE)</f>
        <v>N</v>
      </c>
      <c r="I1988" s="6">
        <v>2</v>
      </c>
      <c r="J1988" s="6">
        <v>15.3</v>
      </c>
      <c r="K1988" s="6">
        <v>9.3000000000000007</v>
      </c>
      <c r="L1988" s="6">
        <v>0.2</v>
      </c>
      <c r="M1988" s="10">
        <v>141571.29500000001</v>
      </c>
      <c r="N1988" s="8">
        <v>134.74761480000001</v>
      </c>
      <c r="O1988" s="8">
        <f t="shared" si="159"/>
        <v>19076394.325397167</v>
      </c>
    </row>
    <row r="1989" spans="2:15" x14ac:dyDescent="0.3">
      <c r="B1989" s="30">
        <v>43992</v>
      </c>
      <c r="C1989" s="6" t="str">
        <f t="shared" si="155"/>
        <v>Wednesday</v>
      </c>
      <c r="D1989" s="6" t="str">
        <f t="shared" si="156"/>
        <v>June</v>
      </c>
      <c r="E1989" s="6" t="str">
        <f t="shared" si="157"/>
        <v>2020</v>
      </c>
      <c r="F1989" s="6">
        <f t="shared" si="158"/>
        <v>24</v>
      </c>
      <c r="G1989" s="6" t="str">
        <f>VLOOKUP(B:B, _holidays!A:C, 2, FALSE)</f>
        <v>Y</v>
      </c>
      <c r="H1989" s="6" t="str">
        <f>VLOOKUP(B:B, _holidays!A:C, 3, FALSE)</f>
        <v>N</v>
      </c>
      <c r="I1989" s="6">
        <v>3.9</v>
      </c>
      <c r="J1989" s="6">
        <v>16.7</v>
      </c>
      <c r="K1989" s="6">
        <v>8.8000000000000007</v>
      </c>
      <c r="L1989" s="6">
        <v>0</v>
      </c>
      <c r="M1989" s="10">
        <v>137795.79500000001</v>
      </c>
      <c r="N1989" s="8">
        <v>121.1776674</v>
      </c>
      <c r="O1989" s="8">
        <f t="shared" si="159"/>
        <v>16697773.015628586</v>
      </c>
    </row>
    <row r="1990" spans="2:15" x14ac:dyDescent="0.3">
      <c r="B1990" s="30">
        <v>43993</v>
      </c>
      <c r="C1990" s="6" t="str">
        <f t="shared" si="155"/>
        <v>Thursday</v>
      </c>
      <c r="D1990" s="6" t="str">
        <f t="shared" si="156"/>
        <v>June</v>
      </c>
      <c r="E1990" s="6" t="str">
        <f t="shared" si="157"/>
        <v>2020</v>
      </c>
      <c r="F1990" s="6">
        <f t="shared" si="158"/>
        <v>24</v>
      </c>
      <c r="G1990" s="6" t="str">
        <f>VLOOKUP(B:B, _holidays!A:C, 2, FALSE)</f>
        <v>Y</v>
      </c>
      <c r="H1990" s="6" t="str">
        <f>VLOOKUP(B:B, _holidays!A:C, 3, FALSE)</f>
        <v>N</v>
      </c>
      <c r="I1990" s="6">
        <v>4.5</v>
      </c>
      <c r="J1990" s="6">
        <v>16.899999999999999</v>
      </c>
      <c r="K1990" s="6">
        <v>9.1</v>
      </c>
      <c r="L1990" s="6">
        <v>0</v>
      </c>
      <c r="M1990" s="10">
        <v>141444.44500000001</v>
      </c>
      <c r="N1990" s="8">
        <v>99.91431747</v>
      </c>
      <c r="O1990" s="8">
        <f t="shared" si="159"/>
        <v>14132325.182097955</v>
      </c>
    </row>
    <row r="1991" spans="2:15" x14ac:dyDescent="0.3">
      <c r="B1991" s="30">
        <v>43994</v>
      </c>
      <c r="C1991" s="6" t="str">
        <f t="shared" si="155"/>
        <v>Friday</v>
      </c>
      <c r="D1991" s="6" t="str">
        <f t="shared" si="156"/>
        <v>June</v>
      </c>
      <c r="E1991" s="6" t="str">
        <f t="shared" si="157"/>
        <v>2020</v>
      </c>
      <c r="F1991" s="6">
        <f t="shared" si="158"/>
        <v>24</v>
      </c>
      <c r="G1991" s="6" t="str">
        <f>VLOOKUP(B:B, _holidays!A:C, 2, FALSE)</f>
        <v>Y</v>
      </c>
      <c r="H1991" s="6" t="str">
        <f>VLOOKUP(B:B, _holidays!A:C, 3, FALSE)</f>
        <v>N</v>
      </c>
      <c r="I1991" s="6">
        <v>4.2</v>
      </c>
      <c r="J1991" s="6">
        <v>15.3</v>
      </c>
      <c r="K1991" s="6">
        <v>9.1999999999999993</v>
      </c>
      <c r="L1991" s="6">
        <v>0</v>
      </c>
      <c r="M1991" s="10">
        <v>134684.58499999999</v>
      </c>
      <c r="N1991" s="8">
        <v>50.250574039999997</v>
      </c>
      <c r="O1991" s="8">
        <f t="shared" si="159"/>
        <v>6767977.7105891723</v>
      </c>
    </row>
    <row r="1992" spans="2:15" x14ac:dyDescent="0.3">
      <c r="B1992" s="30">
        <v>43995</v>
      </c>
      <c r="C1992" s="6" t="str">
        <f t="shared" si="155"/>
        <v>Saturday</v>
      </c>
      <c r="D1992" s="6" t="str">
        <f t="shared" si="156"/>
        <v>June</v>
      </c>
      <c r="E1992" s="6" t="str">
        <f t="shared" si="157"/>
        <v>2020</v>
      </c>
      <c r="F1992" s="6">
        <f t="shared" si="158"/>
        <v>24</v>
      </c>
      <c r="G1992" s="6" t="str">
        <f>VLOOKUP(B:B, _holidays!A:C, 2, FALSE)</f>
        <v>Y</v>
      </c>
      <c r="H1992" s="6" t="str">
        <f>VLOOKUP(B:B, _holidays!A:C, 3, FALSE)</f>
        <v>N</v>
      </c>
      <c r="I1992" s="6">
        <v>5.7</v>
      </c>
      <c r="J1992" s="6">
        <v>16.399999999999999</v>
      </c>
      <c r="K1992" s="6">
        <v>3.4</v>
      </c>
      <c r="L1992" s="6">
        <v>0</v>
      </c>
      <c r="M1992" s="10">
        <v>117394.455</v>
      </c>
      <c r="N1992" s="8">
        <v>31.448271609999999</v>
      </c>
      <c r="O1992" s="8">
        <f t="shared" si="159"/>
        <v>3691852.7063479223</v>
      </c>
    </row>
    <row r="1993" spans="2:15" x14ac:dyDescent="0.3">
      <c r="B1993" s="30">
        <v>43996</v>
      </c>
      <c r="C1993" s="6" t="str">
        <f t="shared" si="155"/>
        <v>Sunday</v>
      </c>
      <c r="D1993" s="6" t="str">
        <f t="shared" si="156"/>
        <v>June</v>
      </c>
      <c r="E1993" s="6" t="str">
        <f t="shared" si="157"/>
        <v>2020</v>
      </c>
      <c r="F1993" s="6">
        <f t="shared" si="158"/>
        <v>25</v>
      </c>
      <c r="G1993" s="6" t="str">
        <f>VLOOKUP(B:B, _holidays!A:C, 2, FALSE)</f>
        <v>Y</v>
      </c>
      <c r="H1993" s="6" t="str">
        <f>VLOOKUP(B:B, _holidays!A:C, 3, FALSE)</f>
        <v>N</v>
      </c>
      <c r="I1993" s="6">
        <v>10.4</v>
      </c>
      <c r="J1993" s="6">
        <v>15.2</v>
      </c>
      <c r="K1993" s="6">
        <v>8</v>
      </c>
      <c r="L1993" s="6">
        <v>5.8</v>
      </c>
      <c r="M1993" s="10">
        <v>107553.005</v>
      </c>
      <c r="N1993" s="8">
        <v>24.879646619999999</v>
      </c>
      <c r="O1993" s="8">
        <f t="shared" si="159"/>
        <v>2675880.7573190932</v>
      </c>
    </row>
    <row r="1994" spans="2:15" x14ac:dyDescent="0.3">
      <c r="B1994" s="30">
        <v>43997</v>
      </c>
      <c r="C1994" s="6" t="str">
        <f t="shared" si="155"/>
        <v>Monday</v>
      </c>
      <c r="D1994" s="6" t="str">
        <f t="shared" si="156"/>
        <v>June</v>
      </c>
      <c r="E1994" s="6" t="str">
        <f t="shared" si="157"/>
        <v>2020</v>
      </c>
      <c r="F1994" s="6">
        <f t="shared" si="158"/>
        <v>25</v>
      </c>
      <c r="G1994" s="6" t="str">
        <f>VLOOKUP(B:B, _holidays!A:C, 2, FALSE)</f>
        <v>Y</v>
      </c>
      <c r="H1994" s="6" t="str">
        <f>VLOOKUP(B:B, _holidays!A:C, 3, FALSE)</f>
        <v>N</v>
      </c>
      <c r="I1994" s="6">
        <v>11.6</v>
      </c>
      <c r="J1994" s="6">
        <v>18.399999999999999</v>
      </c>
      <c r="K1994" s="6">
        <v>8</v>
      </c>
      <c r="L1994" s="6">
        <v>0</v>
      </c>
      <c r="M1994" s="10">
        <v>121221.455</v>
      </c>
      <c r="N1994" s="8">
        <v>26.006880500000001</v>
      </c>
      <c r="O1994" s="8">
        <f t="shared" si="159"/>
        <v>3152591.8942211275</v>
      </c>
    </row>
    <row r="1995" spans="2:15" x14ac:dyDescent="0.3">
      <c r="B1995" s="30">
        <v>43998</v>
      </c>
      <c r="C1995" s="6" t="str">
        <f t="shared" si="155"/>
        <v>Tuesday</v>
      </c>
      <c r="D1995" s="6" t="str">
        <f t="shared" si="156"/>
        <v>June</v>
      </c>
      <c r="E1995" s="6" t="str">
        <f t="shared" si="157"/>
        <v>2020</v>
      </c>
      <c r="F1995" s="6">
        <f t="shared" si="158"/>
        <v>25</v>
      </c>
      <c r="G1995" s="6" t="str">
        <f>VLOOKUP(B:B, _holidays!A:C, 2, FALSE)</f>
        <v>Y</v>
      </c>
      <c r="H1995" s="6" t="str">
        <f>VLOOKUP(B:B, _holidays!A:C, 3, FALSE)</f>
        <v>N</v>
      </c>
      <c r="I1995" s="6">
        <v>13</v>
      </c>
      <c r="J1995" s="6">
        <v>17.899999999999999</v>
      </c>
      <c r="K1995" s="6">
        <v>6.7</v>
      </c>
      <c r="L1995" s="6">
        <v>0</v>
      </c>
      <c r="M1995" s="10">
        <v>124473.67</v>
      </c>
      <c r="N1995" s="8">
        <v>34.230911220000003</v>
      </c>
      <c r="O1995" s="8">
        <f t="shared" si="159"/>
        <v>4260847.1469975775</v>
      </c>
    </row>
    <row r="1996" spans="2:15" x14ac:dyDescent="0.3">
      <c r="B1996" s="30">
        <v>43999</v>
      </c>
      <c r="C1996" s="6" t="str">
        <f t="shared" si="155"/>
        <v>Wednesday</v>
      </c>
      <c r="D1996" s="6" t="str">
        <f t="shared" si="156"/>
        <v>June</v>
      </c>
      <c r="E1996" s="6" t="str">
        <f t="shared" si="157"/>
        <v>2020</v>
      </c>
      <c r="F1996" s="6">
        <f t="shared" si="158"/>
        <v>25</v>
      </c>
      <c r="G1996" s="6" t="str">
        <f>VLOOKUP(B:B, _holidays!A:C, 2, FALSE)</f>
        <v>Y</v>
      </c>
      <c r="H1996" s="6" t="str">
        <f>VLOOKUP(B:B, _holidays!A:C, 3, FALSE)</f>
        <v>N</v>
      </c>
      <c r="I1996" s="6">
        <v>10.199999999999999</v>
      </c>
      <c r="J1996" s="6">
        <v>14.6</v>
      </c>
      <c r="K1996" s="6">
        <v>8.5</v>
      </c>
      <c r="L1996" s="6">
        <v>0.4</v>
      </c>
      <c r="M1996" s="10">
        <v>133969.69</v>
      </c>
      <c r="N1996" s="8">
        <v>66.78362319</v>
      </c>
      <c r="O1996" s="8">
        <f t="shared" si="159"/>
        <v>8946981.2958411109</v>
      </c>
    </row>
    <row r="1997" spans="2:15" x14ac:dyDescent="0.3">
      <c r="B1997" s="30">
        <v>44000</v>
      </c>
      <c r="C1997" s="6" t="str">
        <f t="shared" si="155"/>
        <v>Thursday</v>
      </c>
      <c r="D1997" s="6" t="str">
        <f t="shared" si="156"/>
        <v>June</v>
      </c>
      <c r="E1997" s="6" t="str">
        <f t="shared" si="157"/>
        <v>2020</v>
      </c>
      <c r="F1997" s="6">
        <f t="shared" si="158"/>
        <v>25</v>
      </c>
      <c r="G1997" s="6" t="str">
        <f>VLOOKUP(B:B, _holidays!A:C, 2, FALSE)</f>
        <v>Y</v>
      </c>
      <c r="H1997" s="6" t="str">
        <f>VLOOKUP(B:B, _holidays!A:C, 3, FALSE)</f>
        <v>N</v>
      </c>
      <c r="I1997" s="6">
        <v>4.5999999999999996</v>
      </c>
      <c r="J1997" s="6">
        <v>16.899999999999999</v>
      </c>
      <c r="K1997" s="6">
        <v>9.1</v>
      </c>
      <c r="L1997" s="6">
        <v>0</v>
      </c>
      <c r="M1997" s="10">
        <v>130437.325</v>
      </c>
      <c r="N1997" s="8">
        <v>35.142928869999999</v>
      </c>
      <c r="O1997" s="8">
        <f t="shared" si="159"/>
        <v>4583949.6344680721</v>
      </c>
    </row>
    <row r="1998" spans="2:15" x14ac:dyDescent="0.3">
      <c r="B1998" s="30">
        <v>44001</v>
      </c>
      <c r="C1998" s="6" t="str">
        <f t="shared" si="155"/>
        <v>Friday</v>
      </c>
      <c r="D1998" s="6" t="str">
        <f t="shared" si="156"/>
        <v>June</v>
      </c>
      <c r="E1998" s="6" t="str">
        <f t="shared" si="157"/>
        <v>2020</v>
      </c>
      <c r="F1998" s="6">
        <f t="shared" si="158"/>
        <v>25</v>
      </c>
      <c r="G1998" s="6" t="str">
        <f>VLOOKUP(B:B, _holidays!A:C, 2, FALSE)</f>
        <v>Y</v>
      </c>
      <c r="H1998" s="6" t="str">
        <f>VLOOKUP(B:B, _holidays!A:C, 3, FALSE)</f>
        <v>N</v>
      </c>
      <c r="I1998" s="6">
        <v>6.4</v>
      </c>
      <c r="J1998" s="6">
        <v>17.8</v>
      </c>
      <c r="K1998" s="6">
        <v>8.6</v>
      </c>
      <c r="L1998" s="6">
        <v>0</v>
      </c>
      <c r="M1998" s="10">
        <v>120149.435</v>
      </c>
      <c r="N1998" s="8">
        <v>30.518706590000001</v>
      </c>
      <c r="O1998" s="8">
        <f t="shared" si="159"/>
        <v>3666805.3537192768</v>
      </c>
    </row>
    <row r="1999" spans="2:15" x14ac:dyDescent="0.3">
      <c r="B1999" s="30">
        <v>44002</v>
      </c>
      <c r="C1999" s="6" t="str">
        <f t="shared" si="155"/>
        <v>Saturday</v>
      </c>
      <c r="D1999" s="6" t="str">
        <f t="shared" si="156"/>
        <v>June</v>
      </c>
      <c r="E1999" s="6" t="str">
        <f t="shared" si="157"/>
        <v>2020</v>
      </c>
      <c r="F1999" s="6">
        <f t="shared" si="158"/>
        <v>25</v>
      </c>
      <c r="G1999" s="6" t="str">
        <f>VLOOKUP(B:B, _holidays!A:C, 2, FALSE)</f>
        <v>Y</v>
      </c>
      <c r="H1999" s="6" t="str">
        <f>VLOOKUP(B:B, _holidays!A:C, 3, FALSE)</f>
        <v>N</v>
      </c>
      <c r="I1999" s="6">
        <v>12.8</v>
      </c>
      <c r="J1999" s="6">
        <v>16.899999999999999</v>
      </c>
      <c r="K1999" s="6">
        <v>8.5</v>
      </c>
      <c r="L1999" s="6">
        <v>1.4</v>
      </c>
      <c r="M1999" s="10">
        <v>109644.69500000001</v>
      </c>
      <c r="N1999" s="8">
        <v>34.059332099999999</v>
      </c>
      <c r="O1999" s="8">
        <f t="shared" si="159"/>
        <v>3734425.0800082097</v>
      </c>
    </row>
    <row r="2000" spans="2:15" x14ac:dyDescent="0.3">
      <c r="B2000" s="30">
        <v>44003</v>
      </c>
      <c r="C2000" s="6" t="str">
        <f t="shared" si="155"/>
        <v>Sunday</v>
      </c>
      <c r="D2000" s="6" t="str">
        <f t="shared" si="156"/>
        <v>June</v>
      </c>
      <c r="E2000" s="6" t="str">
        <f t="shared" si="157"/>
        <v>2020</v>
      </c>
      <c r="F2000" s="6">
        <f t="shared" si="158"/>
        <v>26</v>
      </c>
      <c r="G2000" s="6" t="str">
        <f>VLOOKUP(B:B, _holidays!A:C, 2, FALSE)</f>
        <v>Y</v>
      </c>
      <c r="H2000" s="6" t="str">
        <f>VLOOKUP(B:B, _holidays!A:C, 3, FALSE)</f>
        <v>N</v>
      </c>
      <c r="I2000" s="6">
        <v>6.9</v>
      </c>
      <c r="J2000" s="6">
        <v>12</v>
      </c>
      <c r="K2000" s="6">
        <v>4.9000000000000004</v>
      </c>
      <c r="L2000" s="6">
        <v>0</v>
      </c>
      <c r="M2000" s="10">
        <v>121528.375</v>
      </c>
      <c r="N2000" s="8">
        <v>36.994378519999998</v>
      </c>
      <c r="O2000" s="8">
        <f t="shared" si="159"/>
        <v>4495866.7056705048</v>
      </c>
    </row>
    <row r="2001" spans="2:15" x14ac:dyDescent="0.3">
      <c r="B2001" s="30">
        <v>44004</v>
      </c>
      <c r="C2001" s="6" t="str">
        <f t="shared" si="155"/>
        <v>Monday</v>
      </c>
      <c r="D2001" s="6" t="str">
        <f t="shared" si="156"/>
        <v>June</v>
      </c>
      <c r="E2001" s="6" t="str">
        <f t="shared" si="157"/>
        <v>2020</v>
      </c>
      <c r="F2001" s="6">
        <f t="shared" si="158"/>
        <v>26</v>
      </c>
      <c r="G2001" s="6" t="str">
        <f>VLOOKUP(B:B, _holidays!A:C, 2, FALSE)</f>
        <v>Y</v>
      </c>
      <c r="H2001" s="6" t="str">
        <f>VLOOKUP(B:B, _holidays!A:C, 3, FALSE)</f>
        <v>N</v>
      </c>
      <c r="I2001" s="6">
        <v>8.1</v>
      </c>
      <c r="J2001" s="6">
        <v>13</v>
      </c>
      <c r="K2001" s="6">
        <v>5.5</v>
      </c>
      <c r="L2001" s="6">
        <v>0</v>
      </c>
      <c r="M2001" s="10">
        <v>136373.435</v>
      </c>
      <c r="N2001" s="8">
        <v>45.896190480000001</v>
      </c>
      <c r="O2001" s="8">
        <f t="shared" si="159"/>
        <v>6259021.1491718991</v>
      </c>
    </row>
    <row r="2002" spans="2:15" x14ac:dyDescent="0.3">
      <c r="B2002" s="30">
        <v>44005</v>
      </c>
      <c r="C2002" s="6" t="str">
        <f t="shared" si="155"/>
        <v>Tuesday</v>
      </c>
      <c r="D2002" s="6" t="str">
        <f t="shared" si="156"/>
        <v>June</v>
      </c>
      <c r="E2002" s="6" t="str">
        <f t="shared" si="157"/>
        <v>2020</v>
      </c>
      <c r="F2002" s="6">
        <f t="shared" si="158"/>
        <v>26</v>
      </c>
      <c r="G2002" s="6" t="str">
        <f>VLOOKUP(B:B, _holidays!A:C, 2, FALSE)</f>
        <v>Y</v>
      </c>
      <c r="H2002" s="6" t="str">
        <f>VLOOKUP(B:B, _holidays!A:C, 3, FALSE)</f>
        <v>N</v>
      </c>
      <c r="I2002" s="6">
        <v>9</v>
      </c>
      <c r="J2002" s="6">
        <v>14.4</v>
      </c>
      <c r="K2002" s="6">
        <v>8.4</v>
      </c>
      <c r="L2002" s="6">
        <v>2.2000000000000002</v>
      </c>
      <c r="M2002" s="10">
        <v>131904.745</v>
      </c>
      <c r="N2002" s="8">
        <v>48.986743169999997</v>
      </c>
      <c r="O2002" s="8">
        <f t="shared" si="159"/>
        <v>6461583.8662193408</v>
      </c>
    </row>
    <row r="2003" spans="2:15" x14ac:dyDescent="0.3">
      <c r="B2003" s="30">
        <v>44006</v>
      </c>
      <c r="C2003" s="6" t="str">
        <f t="shared" si="155"/>
        <v>Wednesday</v>
      </c>
      <c r="D2003" s="6" t="str">
        <f t="shared" si="156"/>
        <v>June</v>
      </c>
      <c r="E2003" s="6" t="str">
        <f t="shared" si="157"/>
        <v>2020</v>
      </c>
      <c r="F2003" s="6">
        <f t="shared" si="158"/>
        <v>26</v>
      </c>
      <c r="G2003" s="6" t="str">
        <f>VLOOKUP(B:B, _holidays!A:C, 2, FALSE)</f>
        <v>Y</v>
      </c>
      <c r="H2003" s="6" t="str">
        <f>VLOOKUP(B:B, _holidays!A:C, 3, FALSE)</f>
        <v>N</v>
      </c>
      <c r="I2003" s="6">
        <v>10.1</v>
      </c>
      <c r="J2003" s="6">
        <v>14.9</v>
      </c>
      <c r="K2003" s="6">
        <v>8</v>
      </c>
      <c r="L2003" s="6">
        <v>0.4</v>
      </c>
      <c r="M2003" s="10">
        <v>133100.905</v>
      </c>
      <c r="N2003" s="8">
        <v>56.721435829999997</v>
      </c>
      <c r="O2003" s="8">
        <f t="shared" si="159"/>
        <v>7549674.4418724254</v>
      </c>
    </row>
    <row r="2004" spans="2:15" x14ac:dyDescent="0.3">
      <c r="B2004" s="30">
        <v>44007</v>
      </c>
      <c r="C2004" s="6" t="str">
        <f t="shared" si="155"/>
        <v>Thursday</v>
      </c>
      <c r="D2004" s="6" t="str">
        <f t="shared" si="156"/>
        <v>June</v>
      </c>
      <c r="E2004" s="6" t="str">
        <f t="shared" si="157"/>
        <v>2020</v>
      </c>
      <c r="F2004" s="6">
        <f t="shared" si="158"/>
        <v>26</v>
      </c>
      <c r="G2004" s="6" t="str">
        <f>VLOOKUP(B:B, _holidays!A:C, 2, FALSE)</f>
        <v>Y</v>
      </c>
      <c r="H2004" s="6" t="str">
        <f>VLOOKUP(B:B, _holidays!A:C, 3, FALSE)</f>
        <v>N</v>
      </c>
      <c r="I2004" s="6">
        <v>10.199999999999999</v>
      </c>
      <c r="J2004" s="6">
        <v>15.9</v>
      </c>
      <c r="K2004" s="6">
        <v>5</v>
      </c>
      <c r="L2004" s="6">
        <v>0</v>
      </c>
      <c r="M2004" s="10">
        <v>131466.23999999999</v>
      </c>
      <c r="N2004" s="8">
        <v>39.910040360000004</v>
      </c>
      <c r="O2004" s="8">
        <f t="shared" si="159"/>
        <v>5246822.9443774465</v>
      </c>
    </row>
    <row r="2005" spans="2:15" x14ac:dyDescent="0.3">
      <c r="B2005" s="30">
        <v>44008</v>
      </c>
      <c r="C2005" s="6" t="str">
        <f t="shared" si="155"/>
        <v>Friday</v>
      </c>
      <c r="D2005" s="6" t="str">
        <f t="shared" si="156"/>
        <v>June</v>
      </c>
      <c r="E2005" s="6" t="str">
        <f t="shared" si="157"/>
        <v>2020</v>
      </c>
      <c r="F2005" s="6">
        <f t="shared" si="158"/>
        <v>26</v>
      </c>
      <c r="G2005" s="6" t="str">
        <f>VLOOKUP(B:B, _holidays!A:C, 2, FALSE)</f>
        <v>N</v>
      </c>
      <c r="H2005" s="6" t="str">
        <f>VLOOKUP(B:B, _holidays!A:C, 3, FALSE)</f>
        <v>N</v>
      </c>
      <c r="I2005" s="6">
        <v>7.9</v>
      </c>
      <c r="J2005" s="6">
        <v>13.8</v>
      </c>
      <c r="K2005" s="6">
        <v>8.8000000000000007</v>
      </c>
      <c r="L2005" s="6">
        <v>1.2</v>
      </c>
      <c r="M2005" s="10">
        <v>136872.56</v>
      </c>
      <c r="N2005" s="8">
        <v>55.536961150000003</v>
      </c>
      <c r="O2005" s="8">
        <f t="shared" si="159"/>
        <v>7601486.0472210441</v>
      </c>
    </row>
    <row r="2006" spans="2:15" x14ac:dyDescent="0.3">
      <c r="B2006" s="30">
        <v>44009</v>
      </c>
      <c r="C2006" s="6" t="str">
        <f t="shared" si="155"/>
        <v>Saturday</v>
      </c>
      <c r="D2006" s="6" t="str">
        <f t="shared" si="156"/>
        <v>June</v>
      </c>
      <c r="E2006" s="6" t="str">
        <f t="shared" si="157"/>
        <v>2020</v>
      </c>
      <c r="F2006" s="6">
        <f t="shared" si="158"/>
        <v>26</v>
      </c>
      <c r="G2006" s="6" t="str">
        <f>VLOOKUP(B:B, _holidays!A:C, 2, FALSE)</f>
        <v>N</v>
      </c>
      <c r="H2006" s="6" t="str">
        <f>VLOOKUP(B:B, _holidays!A:C, 3, FALSE)</f>
        <v>N</v>
      </c>
      <c r="I2006" s="6">
        <v>6.2</v>
      </c>
      <c r="J2006" s="6">
        <v>13.1</v>
      </c>
      <c r="K2006" s="6">
        <v>7.9</v>
      </c>
      <c r="L2006" s="6">
        <v>0</v>
      </c>
      <c r="M2006" s="10">
        <v>126938.54</v>
      </c>
      <c r="N2006" s="8">
        <v>48.303282799999998</v>
      </c>
      <c r="O2006" s="8">
        <f t="shared" si="159"/>
        <v>6131548.1958391117</v>
      </c>
    </row>
    <row r="2007" spans="2:15" x14ac:dyDescent="0.3">
      <c r="B2007" s="30">
        <v>44010</v>
      </c>
      <c r="C2007" s="6" t="str">
        <f t="shared" si="155"/>
        <v>Sunday</v>
      </c>
      <c r="D2007" s="6" t="str">
        <f t="shared" si="156"/>
        <v>June</v>
      </c>
      <c r="E2007" s="6" t="str">
        <f t="shared" si="157"/>
        <v>2020</v>
      </c>
      <c r="F2007" s="6">
        <f t="shared" si="158"/>
        <v>27</v>
      </c>
      <c r="G2007" s="6" t="str">
        <f>VLOOKUP(B:B, _holidays!A:C, 2, FALSE)</f>
        <v>N</v>
      </c>
      <c r="H2007" s="6" t="str">
        <f>VLOOKUP(B:B, _holidays!A:C, 3, FALSE)</f>
        <v>N</v>
      </c>
      <c r="I2007" s="6">
        <v>1.7</v>
      </c>
      <c r="J2007" s="6">
        <v>12.5</v>
      </c>
      <c r="K2007" s="6">
        <v>9.3000000000000007</v>
      </c>
      <c r="L2007" s="6">
        <v>0.2</v>
      </c>
      <c r="M2007" s="10">
        <v>125830.75</v>
      </c>
      <c r="N2007" s="8">
        <v>49.198760270000001</v>
      </c>
      <c r="O2007" s="8">
        <f t="shared" si="159"/>
        <v>6190716.9038443025</v>
      </c>
    </row>
    <row r="2008" spans="2:15" x14ac:dyDescent="0.3">
      <c r="B2008" s="30">
        <v>44011</v>
      </c>
      <c r="C2008" s="6" t="str">
        <f t="shared" si="155"/>
        <v>Monday</v>
      </c>
      <c r="D2008" s="6" t="str">
        <f t="shared" si="156"/>
        <v>June</v>
      </c>
      <c r="E2008" s="6" t="str">
        <f t="shared" si="157"/>
        <v>2020</v>
      </c>
      <c r="F2008" s="6">
        <f t="shared" si="158"/>
        <v>27</v>
      </c>
      <c r="G2008" s="6" t="str">
        <f>VLOOKUP(B:B, _holidays!A:C, 2, FALSE)</f>
        <v>N</v>
      </c>
      <c r="H2008" s="6" t="str">
        <f>VLOOKUP(B:B, _holidays!A:C, 3, FALSE)</f>
        <v>N</v>
      </c>
      <c r="I2008" s="6">
        <v>2.2000000000000002</v>
      </c>
      <c r="J2008" s="6">
        <v>15.4</v>
      </c>
      <c r="K2008" s="6">
        <v>9.3000000000000007</v>
      </c>
      <c r="L2008" s="6">
        <v>0</v>
      </c>
      <c r="M2008" s="10">
        <v>141431.99</v>
      </c>
      <c r="N2008" s="8">
        <v>42.724552449999997</v>
      </c>
      <c r="O2008" s="8">
        <f t="shared" si="159"/>
        <v>6042618.4748628745</v>
      </c>
    </row>
    <row r="2009" spans="2:15" x14ac:dyDescent="0.3">
      <c r="B2009" s="30">
        <v>44012</v>
      </c>
      <c r="C2009" s="6" t="str">
        <f t="shared" si="155"/>
        <v>Tuesday</v>
      </c>
      <c r="D2009" s="6" t="str">
        <f t="shared" si="156"/>
        <v>June</v>
      </c>
      <c r="E2009" s="6" t="str">
        <f t="shared" si="157"/>
        <v>2020</v>
      </c>
      <c r="F2009" s="6">
        <f t="shared" si="158"/>
        <v>27</v>
      </c>
      <c r="G2009" s="6" t="str">
        <f>VLOOKUP(B:B, _holidays!A:C, 2, FALSE)</f>
        <v>N</v>
      </c>
      <c r="H2009" s="6" t="str">
        <f>VLOOKUP(B:B, _holidays!A:C, 3, FALSE)</f>
        <v>N</v>
      </c>
      <c r="I2009" s="6">
        <v>3</v>
      </c>
      <c r="J2009" s="6">
        <v>15.2</v>
      </c>
      <c r="K2009" s="6">
        <v>7.7</v>
      </c>
      <c r="L2009" s="6">
        <v>0</v>
      </c>
      <c r="M2009" s="10">
        <v>137644.86499999999</v>
      </c>
      <c r="N2009" s="8">
        <v>32.463374850000001</v>
      </c>
      <c r="O2009" s="8">
        <f t="shared" si="159"/>
        <v>4468416.8486726452</v>
      </c>
    </row>
    <row r="2010" spans="2:15" x14ac:dyDescent="0.3">
      <c r="B2010" s="30">
        <v>44013</v>
      </c>
      <c r="C2010" s="6" t="str">
        <f t="shared" si="155"/>
        <v>Wednesday</v>
      </c>
      <c r="D2010" s="6" t="str">
        <f t="shared" si="156"/>
        <v>July</v>
      </c>
      <c r="E2010" s="6" t="str">
        <f t="shared" si="157"/>
        <v>2020</v>
      </c>
      <c r="F2010" s="6">
        <f t="shared" si="158"/>
        <v>27</v>
      </c>
      <c r="G2010" s="6" t="str">
        <f>VLOOKUP(B:B, _holidays!A:C, 2, FALSE)</f>
        <v>N</v>
      </c>
      <c r="H2010" s="6" t="str">
        <f>VLOOKUP(B:B, _holidays!A:C, 3, FALSE)</f>
        <v>N</v>
      </c>
      <c r="I2010" s="6">
        <v>9.8000000000000007</v>
      </c>
      <c r="J2010" s="6">
        <v>17.399999999999999</v>
      </c>
      <c r="K2010" s="6">
        <v>9.1</v>
      </c>
      <c r="L2010" s="6">
        <v>0</v>
      </c>
      <c r="M2010" s="10">
        <v>126614.72</v>
      </c>
      <c r="N2010" s="8">
        <v>33.15843237</v>
      </c>
      <c r="O2010" s="8">
        <f t="shared" si="159"/>
        <v>4198345.6301664868</v>
      </c>
    </row>
    <row r="2011" spans="2:15" x14ac:dyDescent="0.3">
      <c r="B2011" s="30">
        <v>44014</v>
      </c>
      <c r="C2011" s="6" t="str">
        <f t="shared" si="155"/>
        <v>Thursday</v>
      </c>
      <c r="D2011" s="6" t="str">
        <f t="shared" si="156"/>
        <v>July</v>
      </c>
      <c r="E2011" s="6" t="str">
        <f t="shared" si="157"/>
        <v>2020</v>
      </c>
      <c r="F2011" s="6">
        <f t="shared" si="158"/>
        <v>27</v>
      </c>
      <c r="G2011" s="6" t="str">
        <f>VLOOKUP(B:B, _holidays!A:C, 2, FALSE)</f>
        <v>N</v>
      </c>
      <c r="H2011" s="6" t="str">
        <f>VLOOKUP(B:B, _holidays!A:C, 3, FALSE)</f>
        <v>N</v>
      </c>
      <c r="I2011" s="6">
        <v>10.199999999999999</v>
      </c>
      <c r="J2011" s="6">
        <v>15.1</v>
      </c>
      <c r="K2011" s="6">
        <v>7.3</v>
      </c>
      <c r="L2011" s="6">
        <v>1.2</v>
      </c>
      <c r="M2011" s="10">
        <v>131372.71</v>
      </c>
      <c r="N2011" s="8">
        <v>37.366426310000001</v>
      </c>
      <c r="O2011" s="8">
        <f t="shared" si="159"/>
        <v>4908928.6873599999</v>
      </c>
    </row>
    <row r="2012" spans="2:15" x14ac:dyDescent="0.3">
      <c r="B2012" s="30">
        <v>44015</v>
      </c>
      <c r="C2012" s="6" t="str">
        <f t="shared" si="155"/>
        <v>Friday</v>
      </c>
      <c r="D2012" s="6" t="str">
        <f t="shared" si="156"/>
        <v>July</v>
      </c>
      <c r="E2012" s="6" t="str">
        <f t="shared" si="157"/>
        <v>2020</v>
      </c>
      <c r="F2012" s="6">
        <f t="shared" si="158"/>
        <v>27</v>
      </c>
      <c r="G2012" s="6" t="str">
        <f>VLOOKUP(B:B, _holidays!A:C, 2, FALSE)</f>
        <v>N</v>
      </c>
      <c r="H2012" s="6" t="str">
        <f>VLOOKUP(B:B, _holidays!A:C, 3, FALSE)</f>
        <v>N</v>
      </c>
      <c r="I2012" s="6">
        <v>7.7</v>
      </c>
      <c r="J2012" s="6">
        <v>10.3</v>
      </c>
      <c r="K2012" s="6">
        <v>4.0999999999999996</v>
      </c>
      <c r="L2012" s="6">
        <v>0</v>
      </c>
      <c r="M2012" s="10">
        <v>143010.26999999999</v>
      </c>
      <c r="N2012" s="8">
        <v>43.512020370000002</v>
      </c>
      <c r="O2012" s="8">
        <f t="shared" si="159"/>
        <v>6222665.7813591994</v>
      </c>
    </row>
    <row r="2013" spans="2:15" x14ac:dyDescent="0.3">
      <c r="B2013" s="30">
        <v>44016</v>
      </c>
      <c r="C2013" s="6" t="str">
        <f t="shared" si="155"/>
        <v>Saturday</v>
      </c>
      <c r="D2013" s="6" t="str">
        <f t="shared" si="156"/>
        <v>July</v>
      </c>
      <c r="E2013" s="6" t="str">
        <f t="shared" si="157"/>
        <v>2020</v>
      </c>
      <c r="F2013" s="6">
        <f t="shared" si="158"/>
        <v>27</v>
      </c>
      <c r="G2013" s="6" t="str">
        <f>VLOOKUP(B:B, _holidays!A:C, 2, FALSE)</f>
        <v>N</v>
      </c>
      <c r="H2013" s="6" t="str">
        <f>VLOOKUP(B:B, _holidays!A:C, 3, FALSE)</f>
        <v>N</v>
      </c>
      <c r="I2013" s="6">
        <v>6.5</v>
      </c>
      <c r="J2013" s="6">
        <v>14.5</v>
      </c>
      <c r="K2013" s="6">
        <v>5.7</v>
      </c>
      <c r="L2013" s="6">
        <v>7.8</v>
      </c>
      <c r="M2013" s="10">
        <v>125400.27</v>
      </c>
      <c r="N2013" s="8">
        <v>50.026100579999998</v>
      </c>
      <c r="O2013" s="8">
        <f t="shared" si="159"/>
        <v>6273286.5197791569</v>
      </c>
    </row>
    <row r="2014" spans="2:15" x14ac:dyDescent="0.3">
      <c r="B2014" s="30">
        <v>44017</v>
      </c>
      <c r="C2014" s="6" t="str">
        <f t="shared" si="155"/>
        <v>Sunday</v>
      </c>
      <c r="D2014" s="6" t="str">
        <f t="shared" si="156"/>
        <v>July</v>
      </c>
      <c r="E2014" s="6" t="str">
        <f t="shared" si="157"/>
        <v>2020</v>
      </c>
      <c r="F2014" s="6">
        <f t="shared" si="158"/>
        <v>28</v>
      </c>
      <c r="G2014" s="6" t="str">
        <f>VLOOKUP(B:B, _holidays!A:C, 2, FALSE)</f>
        <v>N</v>
      </c>
      <c r="H2014" s="6" t="str">
        <f>VLOOKUP(B:B, _holidays!A:C, 3, FALSE)</f>
        <v>N</v>
      </c>
      <c r="I2014" s="6">
        <v>8.9</v>
      </c>
      <c r="J2014" s="6">
        <v>12.5</v>
      </c>
      <c r="K2014" s="6">
        <v>6.5</v>
      </c>
      <c r="L2014" s="6">
        <v>4.5999999999999996</v>
      </c>
      <c r="M2014" s="10">
        <v>118507.76</v>
      </c>
      <c r="N2014" s="8">
        <v>50.787712599999999</v>
      </c>
      <c r="O2014" s="8">
        <f t="shared" si="159"/>
        <v>6018738.0557497758</v>
      </c>
    </row>
    <row r="2015" spans="2:15" x14ac:dyDescent="0.3">
      <c r="B2015" s="30">
        <v>44018</v>
      </c>
      <c r="C2015" s="6" t="str">
        <f t="shared" si="155"/>
        <v>Monday</v>
      </c>
      <c r="D2015" s="6" t="str">
        <f t="shared" si="156"/>
        <v>July</v>
      </c>
      <c r="E2015" s="6" t="str">
        <f t="shared" si="157"/>
        <v>2020</v>
      </c>
      <c r="F2015" s="6">
        <f t="shared" si="158"/>
        <v>28</v>
      </c>
      <c r="G2015" s="6" t="str">
        <f>VLOOKUP(B:B, _holidays!A:C, 2, FALSE)</f>
        <v>N</v>
      </c>
      <c r="H2015" s="6" t="str">
        <f>VLOOKUP(B:B, _holidays!A:C, 3, FALSE)</f>
        <v>N</v>
      </c>
      <c r="I2015" s="6">
        <v>8.1</v>
      </c>
      <c r="J2015" s="6">
        <v>13.1</v>
      </c>
      <c r="K2015" s="6">
        <v>5.8</v>
      </c>
      <c r="L2015" s="6">
        <v>1</v>
      </c>
      <c r="M2015" s="10">
        <v>136255.33499999999</v>
      </c>
      <c r="N2015" s="8">
        <v>75.960622720000003</v>
      </c>
      <c r="O2015" s="8">
        <f t="shared" si="159"/>
        <v>10350040.095522212</v>
      </c>
    </row>
    <row r="2016" spans="2:15" x14ac:dyDescent="0.3">
      <c r="B2016" s="30">
        <v>44019</v>
      </c>
      <c r="C2016" s="6" t="str">
        <f t="shared" si="155"/>
        <v>Tuesday</v>
      </c>
      <c r="D2016" s="6" t="str">
        <f t="shared" si="156"/>
        <v>July</v>
      </c>
      <c r="E2016" s="6" t="str">
        <f t="shared" si="157"/>
        <v>2020</v>
      </c>
      <c r="F2016" s="6">
        <f t="shared" si="158"/>
        <v>28</v>
      </c>
      <c r="G2016" s="6" t="str">
        <f>VLOOKUP(B:B, _holidays!A:C, 2, FALSE)</f>
        <v>N</v>
      </c>
      <c r="H2016" s="6" t="str">
        <f>VLOOKUP(B:B, _holidays!A:C, 3, FALSE)</f>
        <v>N</v>
      </c>
      <c r="I2016" s="6">
        <v>8.9</v>
      </c>
      <c r="J2016" s="6">
        <v>11.8</v>
      </c>
      <c r="K2016" s="6">
        <v>4.8</v>
      </c>
      <c r="L2016" s="6">
        <v>1.4</v>
      </c>
      <c r="M2016" s="10">
        <v>140264.51999999999</v>
      </c>
      <c r="N2016" s="8">
        <v>88.336242659999996</v>
      </c>
      <c r="O2016" s="8">
        <f t="shared" si="159"/>
        <v>12390440.675308421</v>
      </c>
    </row>
    <row r="2017" spans="2:15" x14ac:dyDescent="0.3">
      <c r="B2017" s="30">
        <v>44020</v>
      </c>
      <c r="C2017" s="6" t="str">
        <f t="shared" si="155"/>
        <v>Wednesday</v>
      </c>
      <c r="D2017" s="6" t="str">
        <f t="shared" si="156"/>
        <v>July</v>
      </c>
      <c r="E2017" s="6" t="str">
        <f t="shared" si="157"/>
        <v>2020</v>
      </c>
      <c r="F2017" s="6">
        <f t="shared" si="158"/>
        <v>28</v>
      </c>
      <c r="G2017" s="6" t="str">
        <f>VLOOKUP(B:B, _holidays!A:C, 2, FALSE)</f>
        <v>N</v>
      </c>
      <c r="H2017" s="6" t="str">
        <f>VLOOKUP(B:B, _holidays!A:C, 3, FALSE)</f>
        <v>N</v>
      </c>
      <c r="I2017" s="6">
        <v>4.9000000000000004</v>
      </c>
      <c r="J2017" s="6">
        <v>15.7</v>
      </c>
      <c r="K2017" s="6">
        <v>9.4</v>
      </c>
      <c r="L2017" s="6">
        <v>0</v>
      </c>
      <c r="M2017" s="10">
        <v>138627.10999999999</v>
      </c>
      <c r="N2017" s="8">
        <v>80.388196890000003</v>
      </c>
      <c r="O2017" s="8">
        <f t="shared" si="159"/>
        <v>11143983.412971687</v>
      </c>
    </row>
    <row r="2018" spans="2:15" x14ac:dyDescent="0.3">
      <c r="B2018" s="30">
        <v>44021</v>
      </c>
      <c r="C2018" s="6" t="str">
        <f t="shared" si="155"/>
        <v>Thursday</v>
      </c>
      <c r="D2018" s="6" t="str">
        <f t="shared" si="156"/>
        <v>July</v>
      </c>
      <c r="E2018" s="6" t="str">
        <f t="shared" si="157"/>
        <v>2020</v>
      </c>
      <c r="F2018" s="6">
        <f t="shared" si="158"/>
        <v>28</v>
      </c>
      <c r="G2018" s="6" t="str">
        <f>VLOOKUP(B:B, _holidays!A:C, 2, FALSE)</f>
        <v>N</v>
      </c>
      <c r="H2018" s="6" t="str">
        <f>VLOOKUP(B:B, _holidays!A:C, 3, FALSE)</f>
        <v>N</v>
      </c>
      <c r="I2018" s="6">
        <v>5.7</v>
      </c>
      <c r="J2018" s="6">
        <v>17.2</v>
      </c>
      <c r="K2018" s="6">
        <v>8.5</v>
      </c>
      <c r="L2018" s="6">
        <v>0</v>
      </c>
      <c r="M2018" s="10">
        <v>135266.16500000001</v>
      </c>
      <c r="N2018" s="8">
        <v>70.716279909999997</v>
      </c>
      <c r="O2018" s="8">
        <f t="shared" si="159"/>
        <v>9565519.9864922445</v>
      </c>
    </row>
    <row r="2019" spans="2:15" x14ac:dyDescent="0.3">
      <c r="B2019" s="30">
        <v>44022</v>
      </c>
      <c r="C2019" s="6" t="str">
        <f t="shared" si="155"/>
        <v>Friday</v>
      </c>
      <c r="D2019" s="6" t="str">
        <f t="shared" si="156"/>
        <v>July</v>
      </c>
      <c r="E2019" s="6" t="str">
        <f t="shared" si="157"/>
        <v>2020</v>
      </c>
      <c r="F2019" s="6">
        <f t="shared" si="158"/>
        <v>28</v>
      </c>
      <c r="G2019" s="6" t="str">
        <f>VLOOKUP(B:B, _holidays!A:C, 2, FALSE)</f>
        <v>N</v>
      </c>
      <c r="H2019" s="6" t="str">
        <f>VLOOKUP(B:B, _holidays!A:C, 3, FALSE)</f>
        <v>N</v>
      </c>
      <c r="I2019" s="6">
        <v>6.4</v>
      </c>
      <c r="J2019" s="6">
        <v>16.899999999999999</v>
      </c>
      <c r="K2019" s="6">
        <v>7.9</v>
      </c>
      <c r="L2019" s="6">
        <v>0</v>
      </c>
      <c r="M2019" s="10">
        <v>134041.23000000001</v>
      </c>
      <c r="N2019" s="8">
        <v>67.739880499999998</v>
      </c>
      <c r="O2019" s="8">
        <f t="shared" si="159"/>
        <v>9079936.9022730161</v>
      </c>
    </row>
    <row r="2020" spans="2:15" x14ac:dyDescent="0.3">
      <c r="B2020" s="30">
        <v>44023</v>
      </c>
      <c r="C2020" s="6" t="str">
        <f t="shared" si="155"/>
        <v>Saturday</v>
      </c>
      <c r="D2020" s="6" t="str">
        <f t="shared" si="156"/>
        <v>July</v>
      </c>
      <c r="E2020" s="6" t="str">
        <f t="shared" si="157"/>
        <v>2020</v>
      </c>
      <c r="F2020" s="6">
        <f t="shared" si="158"/>
        <v>28</v>
      </c>
      <c r="G2020" s="6" t="str">
        <f>VLOOKUP(B:B, _holidays!A:C, 2, FALSE)</f>
        <v>N</v>
      </c>
      <c r="H2020" s="6" t="str">
        <f>VLOOKUP(B:B, _holidays!A:C, 3, FALSE)</f>
        <v>N</v>
      </c>
      <c r="I2020" s="6">
        <v>7.3</v>
      </c>
      <c r="J2020" s="6">
        <v>11.4</v>
      </c>
      <c r="K2020" s="6">
        <v>3.3</v>
      </c>
      <c r="L2020" s="6">
        <v>0</v>
      </c>
      <c r="M2020" s="10">
        <v>130088.95</v>
      </c>
      <c r="N2020" s="8">
        <v>81.929884130000005</v>
      </c>
      <c r="O2020" s="8">
        <f t="shared" si="159"/>
        <v>10658172.600093365</v>
      </c>
    </row>
    <row r="2021" spans="2:15" x14ac:dyDescent="0.3">
      <c r="B2021" s="30">
        <v>44024</v>
      </c>
      <c r="C2021" s="6" t="str">
        <f t="shared" si="155"/>
        <v>Sunday</v>
      </c>
      <c r="D2021" s="6" t="str">
        <f t="shared" si="156"/>
        <v>July</v>
      </c>
      <c r="E2021" s="6" t="str">
        <f t="shared" si="157"/>
        <v>2020</v>
      </c>
      <c r="F2021" s="6">
        <f t="shared" si="158"/>
        <v>29</v>
      </c>
      <c r="G2021" s="6" t="str">
        <f>VLOOKUP(B:B, _holidays!A:C, 2, FALSE)</f>
        <v>N</v>
      </c>
      <c r="H2021" s="6" t="str">
        <f>VLOOKUP(B:B, _holidays!A:C, 3, FALSE)</f>
        <v>N</v>
      </c>
      <c r="I2021" s="6">
        <v>9</v>
      </c>
      <c r="J2021" s="6">
        <v>14.2</v>
      </c>
      <c r="K2021" s="6">
        <v>8.3000000000000007</v>
      </c>
      <c r="L2021" s="6">
        <v>6.8</v>
      </c>
      <c r="M2021" s="10">
        <v>118837.05</v>
      </c>
      <c r="N2021" s="8">
        <v>61.719482409999998</v>
      </c>
      <c r="O2021" s="8">
        <f t="shared" si="159"/>
        <v>7334561.2171312906</v>
      </c>
    </row>
    <row r="2022" spans="2:15" x14ac:dyDescent="0.3">
      <c r="B2022" s="30">
        <v>44025</v>
      </c>
      <c r="C2022" s="6" t="str">
        <f t="shared" si="155"/>
        <v>Monday</v>
      </c>
      <c r="D2022" s="6" t="str">
        <f t="shared" si="156"/>
        <v>July</v>
      </c>
      <c r="E2022" s="6" t="str">
        <f t="shared" si="157"/>
        <v>2020</v>
      </c>
      <c r="F2022" s="6">
        <f t="shared" si="158"/>
        <v>29</v>
      </c>
      <c r="G2022" s="6" t="str">
        <f>VLOOKUP(B:B, _holidays!A:C, 2, FALSE)</f>
        <v>N</v>
      </c>
      <c r="H2022" s="6" t="str">
        <f>VLOOKUP(B:B, _holidays!A:C, 3, FALSE)</f>
        <v>N</v>
      </c>
      <c r="I2022" s="6">
        <v>8.6999999999999993</v>
      </c>
      <c r="J2022" s="6">
        <v>15.1</v>
      </c>
      <c r="K2022" s="6">
        <v>7.4</v>
      </c>
      <c r="L2022" s="6">
        <v>3.4</v>
      </c>
      <c r="M2022" s="10">
        <v>130119.41</v>
      </c>
      <c r="N2022" s="8">
        <v>61.123170360000003</v>
      </c>
      <c r="O2022" s="8">
        <f t="shared" si="159"/>
        <v>7953310.864572688</v>
      </c>
    </row>
    <row r="2023" spans="2:15" x14ac:dyDescent="0.3">
      <c r="B2023" s="30">
        <v>44026</v>
      </c>
      <c r="C2023" s="6" t="str">
        <f t="shared" si="155"/>
        <v>Tuesday</v>
      </c>
      <c r="D2023" s="6" t="str">
        <f t="shared" si="156"/>
        <v>July</v>
      </c>
      <c r="E2023" s="6" t="str">
        <f t="shared" si="157"/>
        <v>2020</v>
      </c>
      <c r="F2023" s="6">
        <f t="shared" si="158"/>
        <v>29</v>
      </c>
      <c r="G2023" s="6" t="str">
        <f>VLOOKUP(B:B, _holidays!A:C, 2, FALSE)</f>
        <v>Y</v>
      </c>
      <c r="H2023" s="6" t="str">
        <f>VLOOKUP(B:B, _holidays!A:C, 3, FALSE)</f>
        <v>N</v>
      </c>
      <c r="I2023" s="6">
        <v>7.7</v>
      </c>
      <c r="J2023" s="6">
        <v>14.2</v>
      </c>
      <c r="K2023" s="6">
        <v>7.6</v>
      </c>
      <c r="L2023" s="6">
        <v>0</v>
      </c>
      <c r="M2023" s="10">
        <v>133668.935</v>
      </c>
      <c r="N2023" s="8">
        <v>61.112336169999999</v>
      </c>
      <c r="O2023" s="8">
        <f t="shared" si="159"/>
        <v>8168820.8912058789</v>
      </c>
    </row>
    <row r="2024" spans="2:15" x14ac:dyDescent="0.3">
      <c r="B2024" s="30">
        <v>44027</v>
      </c>
      <c r="C2024" s="6" t="str">
        <f t="shared" si="155"/>
        <v>Wednesday</v>
      </c>
      <c r="D2024" s="6" t="str">
        <f t="shared" si="156"/>
        <v>July</v>
      </c>
      <c r="E2024" s="6" t="str">
        <f t="shared" si="157"/>
        <v>2020</v>
      </c>
      <c r="F2024" s="6">
        <f t="shared" si="158"/>
        <v>29</v>
      </c>
      <c r="G2024" s="6" t="str">
        <f>VLOOKUP(B:B, _holidays!A:C, 2, FALSE)</f>
        <v>Y</v>
      </c>
      <c r="H2024" s="6" t="str">
        <f>VLOOKUP(B:B, _holidays!A:C, 3, FALSE)</f>
        <v>N</v>
      </c>
      <c r="I2024" s="6">
        <v>6.2</v>
      </c>
      <c r="J2024" s="6">
        <v>14.7</v>
      </c>
      <c r="K2024" s="6">
        <v>9.4</v>
      </c>
      <c r="L2024" s="6">
        <v>0.2</v>
      </c>
      <c r="M2024" s="10">
        <v>135296.79999999999</v>
      </c>
      <c r="N2024" s="8">
        <v>68.569810079999996</v>
      </c>
      <c r="O2024" s="8">
        <f t="shared" si="159"/>
        <v>9277275.8804317433</v>
      </c>
    </row>
    <row r="2025" spans="2:15" x14ac:dyDescent="0.3">
      <c r="B2025" s="30">
        <v>44028</v>
      </c>
      <c r="C2025" s="6" t="str">
        <f t="shared" si="155"/>
        <v>Thursday</v>
      </c>
      <c r="D2025" s="6" t="str">
        <f t="shared" si="156"/>
        <v>July</v>
      </c>
      <c r="E2025" s="6" t="str">
        <f t="shared" si="157"/>
        <v>2020</v>
      </c>
      <c r="F2025" s="6">
        <f t="shared" si="158"/>
        <v>29</v>
      </c>
      <c r="G2025" s="6" t="str">
        <f>VLOOKUP(B:B, _holidays!A:C, 2, FALSE)</f>
        <v>Y</v>
      </c>
      <c r="H2025" s="6" t="str">
        <f>VLOOKUP(B:B, _holidays!A:C, 3, FALSE)</f>
        <v>N</v>
      </c>
      <c r="I2025" s="6">
        <v>4.2</v>
      </c>
      <c r="J2025" s="6">
        <v>11.5</v>
      </c>
      <c r="K2025" s="6">
        <v>8.6999999999999993</v>
      </c>
      <c r="L2025" s="6">
        <v>0</v>
      </c>
      <c r="M2025" s="10">
        <v>143158.89000000001</v>
      </c>
      <c r="N2025" s="8">
        <v>86.658216449999998</v>
      </c>
      <c r="O2025" s="8">
        <f t="shared" si="159"/>
        <v>12405894.076361742</v>
      </c>
    </row>
    <row r="2026" spans="2:15" x14ac:dyDescent="0.3">
      <c r="B2026" s="30">
        <v>44029</v>
      </c>
      <c r="C2026" s="6" t="str">
        <f t="shared" si="155"/>
        <v>Friday</v>
      </c>
      <c r="D2026" s="6" t="str">
        <f t="shared" si="156"/>
        <v>July</v>
      </c>
      <c r="E2026" s="6" t="str">
        <f t="shared" si="157"/>
        <v>2020</v>
      </c>
      <c r="F2026" s="6">
        <f t="shared" si="158"/>
        <v>29</v>
      </c>
      <c r="G2026" s="6" t="str">
        <f>VLOOKUP(B:B, _holidays!A:C, 2, FALSE)</f>
        <v>Y</v>
      </c>
      <c r="H2026" s="6" t="str">
        <f>VLOOKUP(B:B, _holidays!A:C, 3, FALSE)</f>
        <v>N</v>
      </c>
      <c r="I2026" s="6">
        <v>3.1</v>
      </c>
      <c r="J2026" s="6">
        <v>12.8</v>
      </c>
      <c r="K2026" s="6">
        <v>7.4</v>
      </c>
      <c r="L2026" s="6">
        <v>0</v>
      </c>
      <c r="M2026" s="10">
        <v>143109.35500000001</v>
      </c>
      <c r="N2026" s="8">
        <v>73.815508410000007</v>
      </c>
      <c r="O2026" s="8">
        <f t="shared" si="159"/>
        <v>10563689.797552178</v>
      </c>
    </row>
    <row r="2027" spans="2:15" x14ac:dyDescent="0.3">
      <c r="B2027" s="30">
        <v>44030</v>
      </c>
      <c r="C2027" s="6" t="str">
        <f t="shared" si="155"/>
        <v>Saturday</v>
      </c>
      <c r="D2027" s="6" t="str">
        <f t="shared" si="156"/>
        <v>July</v>
      </c>
      <c r="E2027" s="6" t="str">
        <f t="shared" si="157"/>
        <v>2020</v>
      </c>
      <c r="F2027" s="6">
        <f t="shared" si="158"/>
        <v>29</v>
      </c>
      <c r="G2027" s="6" t="str">
        <f>VLOOKUP(B:B, _holidays!A:C, 2, FALSE)</f>
        <v>Y</v>
      </c>
      <c r="H2027" s="6" t="str">
        <f>VLOOKUP(B:B, _holidays!A:C, 3, FALSE)</f>
        <v>N</v>
      </c>
      <c r="I2027" s="6">
        <v>4</v>
      </c>
      <c r="J2027" s="6">
        <v>12.5</v>
      </c>
      <c r="K2027" s="6">
        <v>8.3000000000000007</v>
      </c>
      <c r="L2027" s="6">
        <v>0</v>
      </c>
      <c r="M2027" s="10">
        <v>125303.88499999999</v>
      </c>
      <c r="N2027" s="8">
        <v>43.53431853</v>
      </c>
      <c r="O2027" s="8">
        <f t="shared" si="159"/>
        <v>5455019.2426364888</v>
      </c>
    </row>
    <row r="2028" spans="2:15" x14ac:dyDescent="0.3">
      <c r="B2028" s="30">
        <v>44031</v>
      </c>
      <c r="C2028" s="6" t="str">
        <f t="shared" si="155"/>
        <v>Sunday</v>
      </c>
      <c r="D2028" s="6" t="str">
        <f t="shared" si="156"/>
        <v>July</v>
      </c>
      <c r="E2028" s="6" t="str">
        <f t="shared" si="157"/>
        <v>2020</v>
      </c>
      <c r="F2028" s="6">
        <f t="shared" si="158"/>
        <v>30</v>
      </c>
      <c r="G2028" s="6" t="str">
        <f>VLOOKUP(B:B, _holidays!A:C, 2, FALSE)</f>
        <v>Y</v>
      </c>
      <c r="H2028" s="6" t="str">
        <f>VLOOKUP(B:B, _holidays!A:C, 3, FALSE)</f>
        <v>N</v>
      </c>
      <c r="I2028" s="6">
        <v>8.1999999999999993</v>
      </c>
      <c r="J2028" s="6">
        <v>15.3</v>
      </c>
      <c r="K2028" s="6">
        <v>7.6</v>
      </c>
      <c r="L2028" s="6">
        <v>0</v>
      </c>
      <c r="M2028" s="10">
        <v>114065.32</v>
      </c>
      <c r="N2028" s="8">
        <v>31.208767980000001</v>
      </c>
      <c r="O2028" s="8">
        <f t="shared" si="159"/>
        <v>3559838.1064444538</v>
      </c>
    </row>
    <row r="2029" spans="2:15" x14ac:dyDescent="0.3">
      <c r="B2029" s="30">
        <v>44032</v>
      </c>
      <c r="C2029" s="6" t="str">
        <f t="shared" si="155"/>
        <v>Monday</v>
      </c>
      <c r="D2029" s="6" t="str">
        <f t="shared" si="156"/>
        <v>July</v>
      </c>
      <c r="E2029" s="6" t="str">
        <f t="shared" si="157"/>
        <v>2020</v>
      </c>
      <c r="F2029" s="6">
        <f t="shared" si="158"/>
        <v>30</v>
      </c>
      <c r="G2029" s="6" t="str">
        <f>VLOOKUP(B:B, _holidays!A:C, 2, FALSE)</f>
        <v>Y</v>
      </c>
      <c r="H2029" s="6" t="str">
        <f>VLOOKUP(B:B, _holidays!A:C, 3, FALSE)</f>
        <v>N</v>
      </c>
      <c r="I2029" s="6">
        <v>7.6</v>
      </c>
      <c r="J2029" s="6">
        <v>13.8</v>
      </c>
      <c r="K2029" s="6">
        <v>8.1999999999999993</v>
      </c>
      <c r="L2029" s="6">
        <v>0.6</v>
      </c>
      <c r="M2029" s="10">
        <v>132894.41</v>
      </c>
      <c r="N2029" s="8">
        <v>58.020119719999997</v>
      </c>
      <c r="O2029" s="8">
        <f t="shared" si="159"/>
        <v>7710549.5783187654</v>
      </c>
    </row>
    <row r="2030" spans="2:15" x14ac:dyDescent="0.3">
      <c r="B2030" s="30">
        <v>44033</v>
      </c>
      <c r="C2030" s="6" t="str">
        <f t="shared" si="155"/>
        <v>Tuesday</v>
      </c>
      <c r="D2030" s="6" t="str">
        <f t="shared" si="156"/>
        <v>July</v>
      </c>
      <c r="E2030" s="6" t="str">
        <f t="shared" si="157"/>
        <v>2020</v>
      </c>
      <c r="F2030" s="6">
        <f t="shared" si="158"/>
        <v>30</v>
      </c>
      <c r="G2030" s="6" t="str">
        <f>VLOOKUP(B:B, _holidays!A:C, 2, FALSE)</f>
        <v>Y</v>
      </c>
      <c r="H2030" s="6" t="str">
        <f>VLOOKUP(B:B, _holidays!A:C, 3, FALSE)</f>
        <v>N</v>
      </c>
      <c r="I2030" s="6">
        <v>7.2</v>
      </c>
      <c r="J2030" s="6">
        <v>12.9</v>
      </c>
      <c r="K2030" s="6">
        <v>8.1</v>
      </c>
      <c r="L2030" s="6">
        <v>0.4</v>
      </c>
      <c r="M2030" s="10">
        <v>140086.10500000001</v>
      </c>
      <c r="N2030" s="8">
        <v>95.137779660000007</v>
      </c>
      <c r="O2030" s="8">
        <f t="shared" si="159"/>
        <v>13327480.990917627</v>
      </c>
    </row>
    <row r="2031" spans="2:15" x14ac:dyDescent="0.3">
      <c r="B2031" s="30">
        <v>44034</v>
      </c>
      <c r="C2031" s="6" t="str">
        <f t="shared" si="155"/>
        <v>Wednesday</v>
      </c>
      <c r="D2031" s="6" t="str">
        <f t="shared" si="156"/>
        <v>July</v>
      </c>
      <c r="E2031" s="6" t="str">
        <f t="shared" si="157"/>
        <v>2020</v>
      </c>
      <c r="F2031" s="6">
        <f t="shared" si="158"/>
        <v>30</v>
      </c>
      <c r="G2031" s="6" t="str">
        <f>VLOOKUP(B:B, _holidays!A:C, 2, FALSE)</f>
        <v>Y</v>
      </c>
      <c r="H2031" s="6" t="str">
        <f>VLOOKUP(B:B, _holidays!A:C, 3, FALSE)</f>
        <v>N</v>
      </c>
      <c r="I2031" s="6">
        <v>8.1</v>
      </c>
      <c r="J2031" s="6">
        <v>13.3</v>
      </c>
      <c r="K2031" s="6">
        <v>8.4</v>
      </c>
      <c r="L2031" s="6">
        <v>0</v>
      </c>
      <c r="M2031" s="10">
        <v>138666.10500000001</v>
      </c>
      <c r="N2031" s="8">
        <v>93.875030289999998</v>
      </c>
      <c r="O2031" s="8">
        <f t="shared" si="159"/>
        <v>13017284.807071321</v>
      </c>
    </row>
    <row r="2032" spans="2:15" x14ac:dyDescent="0.3">
      <c r="B2032" s="30">
        <v>44035</v>
      </c>
      <c r="C2032" s="6" t="str">
        <f t="shared" si="155"/>
        <v>Thursday</v>
      </c>
      <c r="D2032" s="6" t="str">
        <f t="shared" si="156"/>
        <v>July</v>
      </c>
      <c r="E2032" s="6" t="str">
        <f t="shared" si="157"/>
        <v>2020</v>
      </c>
      <c r="F2032" s="6">
        <f t="shared" si="158"/>
        <v>30</v>
      </c>
      <c r="G2032" s="6" t="str">
        <f>VLOOKUP(B:B, _holidays!A:C, 2, FALSE)</f>
        <v>Y</v>
      </c>
      <c r="H2032" s="6" t="str">
        <f>VLOOKUP(B:B, _holidays!A:C, 3, FALSE)</f>
        <v>N</v>
      </c>
      <c r="I2032" s="6">
        <v>8.1</v>
      </c>
      <c r="J2032" s="6">
        <v>12</v>
      </c>
      <c r="K2032" s="6">
        <v>7.5</v>
      </c>
      <c r="L2032" s="6">
        <v>2.2000000000000002</v>
      </c>
      <c r="M2032" s="10">
        <v>142476.36499999999</v>
      </c>
      <c r="N2032" s="8">
        <v>103.9160215</v>
      </c>
      <c r="O2032" s="8">
        <f t="shared" si="159"/>
        <v>14805577.008581847</v>
      </c>
    </row>
    <row r="2033" spans="2:15" x14ac:dyDescent="0.3">
      <c r="B2033" s="30">
        <v>44036</v>
      </c>
      <c r="C2033" s="6" t="str">
        <f t="shared" si="155"/>
        <v>Friday</v>
      </c>
      <c r="D2033" s="6" t="str">
        <f t="shared" si="156"/>
        <v>July</v>
      </c>
      <c r="E2033" s="6" t="str">
        <f t="shared" si="157"/>
        <v>2020</v>
      </c>
      <c r="F2033" s="6">
        <f t="shared" si="158"/>
        <v>30</v>
      </c>
      <c r="G2033" s="6" t="str">
        <f>VLOOKUP(B:B, _holidays!A:C, 2, FALSE)</f>
        <v>Y</v>
      </c>
      <c r="H2033" s="6" t="str">
        <f>VLOOKUP(B:B, _holidays!A:C, 3, FALSE)</f>
        <v>N</v>
      </c>
      <c r="I2033" s="6">
        <v>6.1</v>
      </c>
      <c r="J2033" s="6">
        <v>13.5</v>
      </c>
      <c r="K2033" s="6">
        <v>10.5</v>
      </c>
      <c r="L2033" s="6">
        <v>0</v>
      </c>
      <c r="M2033" s="10">
        <v>133822.70000000001</v>
      </c>
      <c r="N2033" s="8">
        <v>61.449140040000003</v>
      </c>
      <c r="O2033" s="8">
        <f t="shared" si="159"/>
        <v>8223289.8328309087</v>
      </c>
    </row>
    <row r="2034" spans="2:15" x14ac:dyDescent="0.3">
      <c r="B2034" s="30">
        <v>44037</v>
      </c>
      <c r="C2034" s="6" t="str">
        <f t="shared" si="155"/>
        <v>Saturday</v>
      </c>
      <c r="D2034" s="6" t="str">
        <f t="shared" si="156"/>
        <v>July</v>
      </c>
      <c r="E2034" s="6" t="str">
        <f t="shared" si="157"/>
        <v>2020</v>
      </c>
      <c r="F2034" s="6">
        <f t="shared" si="158"/>
        <v>30</v>
      </c>
      <c r="G2034" s="6" t="str">
        <f>VLOOKUP(B:B, _holidays!A:C, 2, FALSE)</f>
        <v>Y</v>
      </c>
      <c r="H2034" s="6" t="str">
        <f>VLOOKUP(B:B, _holidays!A:C, 3, FALSE)</f>
        <v>N</v>
      </c>
      <c r="I2034" s="6">
        <v>4.3</v>
      </c>
      <c r="J2034" s="6">
        <v>12.2</v>
      </c>
      <c r="K2034" s="6">
        <v>9.6</v>
      </c>
      <c r="L2034" s="6">
        <v>0</v>
      </c>
      <c r="M2034" s="10">
        <v>128417.22</v>
      </c>
      <c r="N2034" s="8">
        <v>72.083011600000006</v>
      </c>
      <c r="O2034" s="8">
        <f t="shared" si="159"/>
        <v>9256699.9588997532</v>
      </c>
    </row>
    <row r="2035" spans="2:15" x14ac:dyDescent="0.3">
      <c r="B2035" s="30">
        <v>44038</v>
      </c>
      <c r="C2035" s="6" t="str">
        <f t="shared" si="155"/>
        <v>Sunday</v>
      </c>
      <c r="D2035" s="6" t="str">
        <f t="shared" si="156"/>
        <v>July</v>
      </c>
      <c r="E2035" s="6" t="str">
        <f t="shared" si="157"/>
        <v>2020</v>
      </c>
      <c r="F2035" s="6">
        <f t="shared" si="158"/>
        <v>31</v>
      </c>
      <c r="G2035" s="6" t="str">
        <f>VLOOKUP(B:B, _holidays!A:C, 2, FALSE)</f>
        <v>Y</v>
      </c>
      <c r="H2035" s="6" t="str">
        <f>VLOOKUP(B:B, _holidays!A:C, 3, FALSE)</f>
        <v>N</v>
      </c>
      <c r="I2035" s="6">
        <v>5</v>
      </c>
      <c r="J2035" s="6">
        <v>12.8</v>
      </c>
      <c r="K2035" s="6">
        <v>7.2</v>
      </c>
      <c r="L2035" s="6">
        <v>0</v>
      </c>
      <c r="M2035" s="10">
        <v>123014.55499999999</v>
      </c>
      <c r="N2035" s="8">
        <v>69.922829460000003</v>
      </c>
      <c r="O2035" s="8">
        <f t="shared" si="159"/>
        <v>8601525.7503627893</v>
      </c>
    </row>
    <row r="2036" spans="2:15" x14ac:dyDescent="0.3">
      <c r="B2036" s="30">
        <v>44039</v>
      </c>
      <c r="C2036" s="6" t="str">
        <f t="shared" si="155"/>
        <v>Monday</v>
      </c>
      <c r="D2036" s="6" t="str">
        <f t="shared" si="156"/>
        <v>July</v>
      </c>
      <c r="E2036" s="6" t="str">
        <f t="shared" si="157"/>
        <v>2020</v>
      </c>
      <c r="F2036" s="6">
        <f t="shared" si="158"/>
        <v>31</v>
      </c>
      <c r="G2036" s="6" t="str">
        <f>VLOOKUP(B:B, _holidays!A:C, 2, FALSE)</f>
        <v>Y</v>
      </c>
      <c r="H2036" s="6" t="str">
        <f>VLOOKUP(B:B, _holidays!A:C, 3, FALSE)</f>
        <v>N</v>
      </c>
      <c r="I2036" s="6">
        <v>7.4</v>
      </c>
      <c r="J2036" s="6">
        <v>13.5</v>
      </c>
      <c r="K2036" s="6">
        <v>7.3</v>
      </c>
      <c r="L2036" s="6">
        <v>0</v>
      </c>
      <c r="M2036" s="10">
        <v>132571.32999999999</v>
      </c>
      <c r="N2036" s="8">
        <v>59.486426420000001</v>
      </c>
      <c r="O2036" s="8">
        <f t="shared" si="159"/>
        <v>7886194.6674465379</v>
      </c>
    </row>
    <row r="2037" spans="2:15" x14ac:dyDescent="0.3">
      <c r="B2037" s="30">
        <v>44040</v>
      </c>
      <c r="C2037" s="6" t="str">
        <f t="shared" si="155"/>
        <v>Tuesday</v>
      </c>
      <c r="D2037" s="6" t="str">
        <f t="shared" si="156"/>
        <v>July</v>
      </c>
      <c r="E2037" s="6" t="str">
        <f t="shared" si="157"/>
        <v>2020</v>
      </c>
      <c r="F2037" s="6">
        <f t="shared" si="158"/>
        <v>31</v>
      </c>
      <c r="G2037" s="6" t="str">
        <f>VLOOKUP(B:B, _holidays!A:C, 2, FALSE)</f>
        <v>Y</v>
      </c>
      <c r="H2037" s="6" t="str">
        <f>VLOOKUP(B:B, _holidays!A:C, 3, FALSE)</f>
        <v>N</v>
      </c>
      <c r="I2037" s="6">
        <v>9.6</v>
      </c>
      <c r="J2037" s="6">
        <v>15.6</v>
      </c>
      <c r="K2037" s="6">
        <v>8</v>
      </c>
      <c r="L2037" s="6">
        <v>0.4</v>
      </c>
      <c r="M2037" s="10">
        <v>132720.39499999999</v>
      </c>
      <c r="N2037" s="8">
        <v>59.044778479999998</v>
      </c>
      <c r="O2037" s="8">
        <f t="shared" si="159"/>
        <v>7836446.3225530991</v>
      </c>
    </row>
    <row r="2038" spans="2:15" x14ac:dyDescent="0.3">
      <c r="B2038" s="30">
        <v>44041</v>
      </c>
      <c r="C2038" s="6" t="str">
        <f t="shared" si="155"/>
        <v>Wednesday</v>
      </c>
      <c r="D2038" s="6" t="str">
        <f t="shared" si="156"/>
        <v>July</v>
      </c>
      <c r="E2038" s="6" t="str">
        <f t="shared" si="157"/>
        <v>2020</v>
      </c>
      <c r="F2038" s="6">
        <f t="shared" si="158"/>
        <v>31</v>
      </c>
      <c r="G2038" s="6" t="str">
        <f>VLOOKUP(B:B, _holidays!A:C, 2, FALSE)</f>
        <v>Y</v>
      </c>
      <c r="H2038" s="6" t="str">
        <f>VLOOKUP(B:B, _holidays!A:C, 3, FALSE)</f>
        <v>N</v>
      </c>
      <c r="I2038" s="6">
        <v>8.6</v>
      </c>
      <c r="J2038" s="6">
        <v>16.3</v>
      </c>
      <c r="K2038" s="6">
        <v>9</v>
      </c>
      <c r="L2038" s="6">
        <v>0</v>
      </c>
      <c r="M2038" s="10">
        <v>130547.735</v>
      </c>
      <c r="N2038" s="8">
        <v>67.529831630000004</v>
      </c>
      <c r="O2038" s="8">
        <f t="shared" si="159"/>
        <v>8815866.5642278586</v>
      </c>
    </row>
    <row r="2039" spans="2:15" x14ac:dyDescent="0.3">
      <c r="B2039" s="30">
        <v>44042</v>
      </c>
      <c r="C2039" s="6" t="str">
        <f t="shared" si="155"/>
        <v>Thursday</v>
      </c>
      <c r="D2039" s="6" t="str">
        <f t="shared" si="156"/>
        <v>July</v>
      </c>
      <c r="E2039" s="6" t="str">
        <f t="shared" si="157"/>
        <v>2020</v>
      </c>
      <c r="F2039" s="6">
        <f t="shared" si="158"/>
        <v>31</v>
      </c>
      <c r="G2039" s="6" t="str">
        <f>VLOOKUP(B:B, _holidays!A:C, 2, FALSE)</f>
        <v>Y</v>
      </c>
      <c r="H2039" s="6" t="str">
        <f>VLOOKUP(B:B, _holidays!A:C, 3, FALSE)</f>
        <v>N</v>
      </c>
      <c r="I2039" s="6">
        <v>8</v>
      </c>
      <c r="J2039" s="6">
        <v>14.2</v>
      </c>
      <c r="K2039" s="6">
        <v>11.3</v>
      </c>
      <c r="L2039" s="6">
        <v>0</v>
      </c>
      <c r="M2039" s="10">
        <v>132583.64000000001</v>
      </c>
      <c r="N2039" s="8">
        <v>63.223218019999997</v>
      </c>
      <c r="O2039" s="8">
        <f t="shared" si="159"/>
        <v>8382364.3776051933</v>
      </c>
    </row>
    <row r="2040" spans="2:15" x14ac:dyDescent="0.3">
      <c r="B2040" s="30">
        <v>44043</v>
      </c>
      <c r="C2040" s="6" t="str">
        <f t="shared" si="155"/>
        <v>Friday</v>
      </c>
      <c r="D2040" s="6" t="str">
        <f t="shared" si="156"/>
        <v>July</v>
      </c>
      <c r="E2040" s="6" t="str">
        <f t="shared" si="157"/>
        <v>2020</v>
      </c>
      <c r="F2040" s="6">
        <f t="shared" si="158"/>
        <v>31</v>
      </c>
      <c r="G2040" s="6" t="str">
        <f>VLOOKUP(B:B, _holidays!A:C, 2, FALSE)</f>
        <v>Y</v>
      </c>
      <c r="H2040" s="6" t="str">
        <f>VLOOKUP(B:B, _holidays!A:C, 3, FALSE)</f>
        <v>N</v>
      </c>
      <c r="I2040" s="6">
        <v>3.4</v>
      </c>
      <c r="J2040" s="6">
        <v>17.100000000000001</v>
      </c>
      <c r="K2040" s="6">
        <v>11.3</v>
      </c>
      <c r="L2040" s="6">
        <v>0</v>
      </c>
      <c r="M2040" s="10">
        <v>132105.75</v>
      </c>
      <c r="N2040" s="8">
        <v>73.082276160000006</v>
      </c>
      <c r="O2040" s="8">
        <f t="shared" si="159"/>
        <v>9654588.9038239215</v>
      </c>
    </row>
    <row r="2041" spans="2:15" x14ac:dyDescent="0.3">
      <c r="B2041" s="30">
        <v>44044</v>
      </c>
      <c r="C2041" s="6" t="str">
        <f t="shared" si="155"/>
        <v>Saturday</v>
      </c>
      <c r="D2041" s="6" t="str">
        <f t="shared" si="156"/>
        <v>August</v>
      </c>
      <c r="E2041" s="6" t="str">
        <f t="shared" si="157"/>
        <v>2020</v>
      </c>
      <c r="F2041" s="6">
        <f t="shared" si="158"/>
        <v>31</v>
      </c>
      <c r="G2041" s="6" t="str">
        <f>VLOOKUP(B:B, _holidays!A:C, 2, FALSE)</f>
        <v>Y</v>
      </c>
      <c r="H2041" s="6" t="str">
        <f>VLOOKUP(B:B, _holidays!A:C, 3, FALSE)</f>
        <v>N</v>
      </c>
      <c r="I2041" s="6">
        <v>5.7</v>
      </c>
      <c r="J2041" s="6">
        <v>16.399999999999999</v>
      </c>
      <c r="K2041" s="6">
        <v>11.1</v>
      </c>
      <c r="L2041" s="6">
        <v>0</v>
      </c>
      <c r="M2041" s="10">
        <v>111590.65</v>
      </c>
      <c r="N2041" s="8">
        <v>47.91589475</v>
      </c>
      <c r="O2041" s="8">
        <f t="shared" si="159"/>
        <v>5346965.8404840874</v>
      </c>
    </row>
    <row r="2042" spans="2:15" x14ac:dyDescent="0.3">
      <c r="B2042" s="30">
        <v>44045</v>
      </c>
      <c r="C2042" s="6" t="str">
        <f t="shared" si="155"/>
        <v>Sunday</v>
      </c>
      <c r="D2042" s="6" t="str">
        <f t="shared" si="156"/>
        <v>August</v>
      </c>
      <c r="E2042" s="6" t="str">
        <f t="shared" si="157"/>
        <v>2020</v>
      </c>
      <c r="F2042" s="6">
        <f t="shared" si="158"/>
        <v>32</v>
      </c>
      <c r="G2042" s="6" t="str">
        <f>VLOOKUP(B:B, _holidays!A:C, 2, FALSE)</f>
        <v>Y</v>
      </c>
      <c r="H2042" s="6" t="str">
        <f>VLOOKUP(B:B, _holidays!A:C, 3, FALSE)</f>
        <v>N</v>
      </c>
      <c r="I2042" s="6">
        <v>9</v>
      </c>
      <c r="J2042" s="6">
        <v>18.2</v>
      </c>
      <c r="K2042" s="6">
        <v>11.7</v>
      </c>
      <c r="L2042" s="6">
        <v>0</v>
      </c>
      <c r="M2042" s="10">
        <v>109935.33500000001</v>
      </c>
      <c r="N2042" s="8">
        <v>50.247956979999998</v>
      </c>
      <c r="O2042" s="8">
        <f t="shared" si="159"/>
        <v>5524025.9836618882</v>
      </c>
    </row>
    <row r="2043" spans="2:15" x14ac:dyDescent="0.3">
      <c r="B2043" s="30">
        <v>44046</v>
      </c>
      <c r="C2043" s="6" t="str">
        <f t="shared" si="155"/>
        <v>Monday</v>
      </c>
      <c r="D2043" s="6" t="str">
        <f t="shared" si="156"/>
        <v>August</v>
      </c>
      <c r="E2043" s="6" t="str">
        <f t="shared" si="157"/>
        <v>2020</v>
      </c>
      <c r="F2043" s="6">
        <f t="shared" si="158"/>
        <v>32</v>
      </c>
      <c r="G2043" s="6" t="str">
        <f>VLOOKUP(B:B, _holidays!A:C, 2, FALSE)</f>
        <v>Y</v>
      </c>
      <c r="H2043" s="6" t="str">
        <f>VLOOKUP(B:B, _holidays!A:C, 3, FALSE)</f>
        <v>N</v>
      </c>
      <c r="I2043" s="6">
        <v>7.5</v>
      </c>
      <c r="J2043" s="6">
        <v>16</v>
      </c>
      <c r="K2043" s="6">
        <v>10.199999999999999</v>
      </c>
      <c r="L2043" s="6">
        <v>0</v>
      </c>
      <c r="M2043" s="10">
        <v>127930.355</v>
      </c>
      <c r="N2043" s="8">
        <v>47.688971700000003</v>
      </c>
      <c r="O2043" s="8">
        <f t="shared" si="159"/>
        <v>6100867.0791659541</v>
      </c>
    </row>
    <row r="2044" spans="2:15" x14ac:dyDescent="0.3">
      <c r="B2044" s="30">
        <v>44047</v>
      </c>
      <c r="C2044" s="6" t="str">
        <f t="shared" si="155"/>
        <v>Tuesday</v>
      </c>
      <c r="D2044" s="6" t="str">
        <f t="shared" si="156"/>
        <v>August</v>
      </c>
      <c r="E2044" s="6" t="str">
        <f t="shared" si="157"/>
        <v>2020</v>
      </c>
      <c r="F2044" s="6">
        <f t="shared" si="158"/>
        <v>32</v>
      </c>
      <c r="G2044" s="6" t="str">
        <f>VLOOKUP(B:B, _holidays!A:C, 2, FALSE)</f>
        <v>N</v>
      </c>
      <c r="H2044" s="6" t="str">
        <f>VLOOKUP(B:B, _holidays!A:C, 3, FALSE)</f>
        <v>N</v>
      </c>
      <c r="I2044" s="6">
        <v>5.0999999999999996</v>
      </c>
      <c r="J2044" s="6">
        <v>10.5</v>
      </c>
      <c r="K2044" s="6">
        <v>10</v>
      </c>
      <c r="L2044" s="6">
        <v>1.2</v>
      </c>
      <c r="M2044" s="10">
        <v>140042.14499999999</v>
      </c>
      <c r="N2044" s="8">
        <v>49.18959504</v>
      </c>
      <c r="O2044" s="8">
        <f t="shared" si="159"/>
        <v>6888616.40108296</v>
      </c>
    </row>
    <row r="2045" spans="2:15" x14ac:dyDescent="0.3">
      <c r="B2045" s="30">
        <v>44048</v>
      </c>
      <c r="C2045" s="6" t="str">
        <f t="shared" si="155"/>
        <v>Wednesday</v>
      </c>
      <c r="D2045" s="6" t="str">
        <f t="shared" si="156"/>
        <v>August</v>
      </c>
      <c r="E2045" s="6" t="str">
        <f t="shared" si="157"/>
        <v>2020</v>
      </c>
      <c r="F2045" s="6">
        <f t="shared" si="158"/>
        <v>32</v>
      </c>
      <c r="G2045" s="6" t="str">
        <f>VLOOKUP(B:B, _holidays!A:C, 2, FALSE)</f>
        <v>N</v>
      </c>
      <c r="H2045" s="6" t="str">
        <f>VLOOKUP(B:B, _holidays!A:C, 3, FALSE)</f>
        <v>N</v>
      </c>
      <c r="I2045" s="6">
        <v>4.7</v>
      </c>
      <c r="J2045" s="6">
        <v>11.3</v>
      </c>
      <c r="K2045" s="6">
        <v>9.6</v>
      </c>
      <c r="L2045" s="6">
        <v>5.8</v>
      </c>
      <c r="M2045" s="10">
        <v>140205.29500000001</v>
      </c>
      <c r="N2045" s="8">
        <v>55.464714379999997</v>
      </c>
      <c r="O2045" s="8">
        <f t="shared" si="159"/>
        <v>7776446.641738642</v>
      </c>
    </row>
    <row r="2046" spans="2:15" x14ac:dyDescent="0.3">
      <c r="B2046" s="30">
        <v>44049</v>
      </c>
      <c r="C2046" s="6" t="str">
        <f t="shared" si="155"/>
        <v>Thursday</v>
      </c>
      <c r="D2046" s="6" t="str">
        <f t="shared" si="156"/>
        <v>August</v>
      </c>
      <c r="E2046" s="6" t="str">
        <f t="shared" si="157"/>
        <v>2020</v>
      </c>
      <c r="F2046" s="6">
        <f t="shared" si="158"/>
        <v>32</v>
      </c>
      <c r="G2046" s="6" t="str">
        <f>VLOOKUP(B:B, _holidays!A:C, 2, FALSE)</f>
        <v>N</v>
      </c>
      <c r="H2046" s="6" t="str">
        <f>VLOOKUP(B:B, _holidays!A:C, 3, FALSE)</f>
        <v>N</v>
      </c>
      <c r="I2046" s="6">
        <v>5.5</v>
      </c>
      <c r="J2046" s="6">
        <v>12.8</v>
      </c>
      <c r="K2046" s="6">
        <v>10.8</v>
      </c>
      <c r="L2046" s="6">
        <v>0.8</v>
      </c>
      <c r="M2046" s="10">
        <v>140835.17499999999</v>
      </c>
      <c r="N2046" s="8">
        <v>69.433709239999999</v>
      </c>
      <c r="O2046" s="8">
        <f t="shared" si="159"/>
        <v>9778708.5917145163</v>
      </c>
    </row>
    <row r="2047" spans="2:15" x14ac:dyDescent="0.3">
      <c r="B2047" s="30">
        <v>44050</v>
      </c>
      <c r="C2047" s="6" t="str">
        <f t="shared" si="155"/>
        <v>Friday</v>
      </c>
      <c r="D2047" s="6" t="str">
        <f t="shared" si="156"/>
        <v>August</v>
      </c>
      <c r="E2047" s="6" t="str">
        <f t="shared" si="157"/>
        <v>2020</v>
      </c>
      <c r="F2047" s="6">
        <f t="shared" si="158"/>
        <v>32</v>
      </c>
      <c r="G2047" s="6" t="str">
        <f>VLOOKUP(B:B, _holidays!A:C, 2, FALSE)</f>
        <v>N</v>
      </c>
      <c r="H2047" s="6" t="str">
        <f>VLOOKUP(B:B, _holidays!A:C, 3, FALSE)</f>
        <v>N</v>
      </c>
      <c r="I2047" s="6">
        <v>3.3</v>
      </c>
      <c r="J2047" s="6">
        <v>12.7</v>
      </c>
      <c r="K2047" s="6">
        <v>5.8</v>
      </c>
      <c r="L2047" s="6">
        <v>0</v>
      </c>
      <c r="M2047" s="10">
        <v>144062.60999999999</v>
      </c>
      <c r="N2047" s="8">
        <v>60.119431980000002</v>
      </c>
      <c r="O2047" s="8">
        <f t="shared" si="159"/>
        <v>8660962.2827562671</v>
      </c>
    </row>
    <row r="2048" spans="2:15" x14ac:dyDescent="0.3">
      <c r="B2048" s="30">
        <v>44051</v>
      </c>
      <c r="C2048" s="6" t="str">
        <f t="shared" si="155"/>
        <v>Saturday</v>
      </c>
      <c r="D2048" s="6" t="str">
        <f t="shared" si="156"/>
        <v>August</v>
      </c>
      <c r="E2048" s="6" t="str">
        <f t="shared" si="157"/>
        <v>2020</v>
      </c>
      <c r="F2048" s="6">
        <f t="shared" si="158"/>
        <v>32</v>
      </c>
      <c r="G2048" s="6" t="str">
        <f>VLOOKUP(B:B, _holidays!A:C, 2, FALSE)</f>
        <v>N</v>
      </c>
      <c r="H2048" s="6" t="str">
        <f>VLOOKUP(B:B, _holidays!A:C, 3, FALSE)</f>
        <v>N</v>
      </c>
      <c r="I2048" s="6">
        <v>4.7</v>
      </c>
      <c r="J2048" s="6">
        <v>14.9</v>
      </c>
      <c r="K2048" s="6">
        <v>7.2</v>
      </c>
      <c r="L2048" s="6">
        <v>6.8</v>
      </c>
      <c r="M2048" s="10">
        <v>121119.265</v>
      </c>
      <c r="N2048" s="8">
        <v>53.518660969999999</v>
      </c>
      <c r="O2048" s="8">
        <f t="shared" si="159"/>
        <v>6482140.8804705869</v>
      </c>
    </row>
    <row r="2049" spans="2:15" x14ac:dyDescent="0.3">
      <c r="B2049" s="30">
        <v>44052</v>
      </c>
      <c r="C2049" s="6" t="str">
        <f t="shared" si="155"/>
        <v>Sunday</v>
      </c>
      <c r="D2049" s="6" t="str">
        <f t="shared" si="156"/>
        <v>August</v>
      </c>
      <c r="E2049" s="6" t="str">
        <f t="shared" si="157"/>
        <v>2020</v>
      </c>
      <c r="F2049" s="6">
        <f t="shared" si="158"/>
        <v>33</v>
      </c>
      <c r="G2049" s="6" t="str">
        <f>VLOOKUP(B:B, _holidays!A:C, 2, FALSE)</f>
        <v>N</v>
      </c>
      <c r="H2049" s="6" t="str">
        <f>VLOOKUP(B:B, _holidays!A:C, 3, FALSE)</f>
        <v>N</v>
      </c>
      <c r="I2049" s="6">
        <v>8.9</v>
      </c>
      <c r="J2049" s="6">
        <v>15.8</v>
      </c>
      <c r="K2049" s="6">
        <v>10.199999999999999</v>
      </c>
      <c r="L2049" s="6">
        <v>0.2</v>
      </c>
      <c r="M2049" s="10">
        <v>111165.955</v>
      </c>
      <c r="N2049" s="8">
        <v>45.522171190000002</v>
      </c>
      <c r="O2049" s="8">
        <f t="shared" si="159"/>
        <v>5060515.6340098372</v>
      </c>
    </row>
    <row r="2050" spans="2:15" x14ac:dyDescent="0.3">
      <c r="B2050" s="30">
        <v>44053</v>
      </c>
      <c r="C2050" s="6" t="str">
        <f t="shared" ref="C2050:C2107" si="160">TEXT(B2050,"dddd")</f>
        <v>Monday</v>
      </c>
      <c r="D2050" s="6" t="str">
        <f t="shared" ref="D2050:D2107" si="161">TEXT(B2050,"mmmm")</f>
        <v>August</v>
      </c>
      <c r="E2050" s="6" t="str">
        <f t="shared" ref="E2050:E2107" si="162">TEXT(B2050,"yyyy")</f>
        <v>2020</v>
      </c>
      <c r="F2050" s="6">
        <f t="shared" ref="F2050:F2107" si="163">WEEKNUM(B2050,1)</f>
        <v>33</v>
      </c>
      <c r="G2050" s="6" t="str">
        <f>VLOOKUP(B:B, _holidays!A:C, 2, FALSE)</f>
        <v>N</v>
      </c>
      <c r="H2050" s="6" t="str">
        <f>VLOOKUP(B:B, _holidays!A:C, 3, FALSE)</f>
        <v>N</v>
      </c>
      <c r="I2050" s="6">
        <v>5.7</v>
      </c>
      <c r="J2050" s="6">
        <v>14.8</v>
      </c>
      <c r="K2050" s="6">
        <v>12.7</v>
      </c>
      <c r="L2050" s="6">
        <v>0</v>
      </c>
      <c r="M2050" s="10">
        <v>125959.75</v>
      </c>
      <c r="N2050" s="8">
        <v>53.420434520000001</v>
      </c>
      <c r="O2050" s="8">
        <f t="shared" ref="O2050:O2107" si="164">M2050*N2050</f>
        <v>6728824.5770305702</v>
      </c>
    </row>
    <row r="2051" spans="2:15" x14ac:dyDescent="0.3">
      <c r="B2051" s="30">
        <v>44054</v>
      </c>
      <c r="C2051" s="6" t="str">
        <f t="shared" si="160"/>
        <v>Tuesday</v>
      </c>
      <c r="D2051" s="6" t="str">
        <f t="shared" si="161"/>
        <v>August</v>
      </c>
      <c r="E2051" s="6" t="str">
        <f t="shared" si="162"/>
        <v>2020</v>
      </c>
      <c r="F2051" s="6">
        <f t="shared" si="163"/>
        <v>33</v>
      </c>
      <c r="G2051" s="6" t="str">
        <f>VLOOKUP(B:B, _holidays!A:C, 2, FALSE)</f>
        <v>N</v>
      </c>
      <c r="H2051" s="6" t="str">
        <f>VLOOKUP(B:B, _holidays!A:C, 3, FALSE)</f>
        <v>N</v>
      </c>
      <c r="I2051" s="6">
        <v>4.3</v>
      </c>
      <c r="J2051" s="6">
        <v>15.8</v>
      </c>
      <c r="K2051" s="6">
        <v>10.3</v>
      </c>
      <c r="L2051" s="6">
        <v>0</v>
      </c>
      <c r="M2051" s="10">
        <v>130141.22500000001</v>
      </c>
      <c r="N2051" s="8">
        <v>42.328651729999997</v>
      </c>
      <c r="O2051" s="8">
        <f t="shared" si="164"/>
        <v>5508702.5887405695</v>
      </c>
    </row>
    <row r="2052" spans="2:15" x14ac:dyDescent="0.3">
      <c r="B2052" s="30">
        <v>44055</v>
      </c>
      <c r="C2052" s="6" t="str">
        <f t="shared" si="160"/>
        <v>Wednesday</v>
      </c>
      <c r="D2052" s="6" t="str">
        <f t="shared" si="161"/>
        <v>August</v>
      </c>
      <c r="E2052" s="6" t="str">
        <f t="shared" si="162"/>
        <v>2020</v>
      </c>
      <c r="F2052" s="6">
        <f t="shared" si="163"/>
        <v>33</v>
      </c>
      <c r="G2052" s="6" t="str">
        <f>VLOOKUP(B:B, _holidays!A:C, 2, FALSE)</f>
        <v>N</v>
      </c>
      <c r="H2052" s="6" t="str">
        <f>VLOOKUP(B:B, _holidays!A:C, 3, FALSE)</f>
        <v>N</v>
      </c>
      <c r="I2052" s="6">
        <v>9.4</v>
      </c>
      <c r="J2052" s="6">
        <v>15.9</v>
      </c>
      <c r="K2052" s="6">
        <v>10</v>
      </c>
      <c r="L2052" s="6">
        <v>0.8</v>
      </c>
      <c r="M2052" s="10">
        <v>127945.31</v>
      </c>
      <c r="N2052" s="8">
        <v>58.629007379999997</v>
      </c>
      <c r="O2052" s="8">
        <f t="shared" si="164"/>
        <v>7501306.524226387</v>
      </c>
    </row>
    <row r="2053" spans="2:15" x14ac:dyDescent="0.3">
      <c r="B2053" s="30">
        <v>44056</v>
      </c>
      <c r="C2053" s="6" t="str">
        <f t="shared" si="160"/>
        <v>Thursday</v>
      </c>
      <c r="D2053" s="6" t="str">
        <f t="shared" si="161"/>
        <v>August</v>
      </c>
      <c r="E2053" s="6" t="str">
        <f t="shared" si="162"/>
        <v>2020</v>
      </c>
      <c r="F2053" s="6">
        <f t="shared" si="163"/>
        <v>33</v>
      </c>
      <c r="G2053" s="6" t="str">
        <f>VLOOKUP(B:B, _holidays!A:C, 2, FALSE)</f>
        <v>N</v>
      </c>
      <c r="H2053" s="6" t="str">
        <f>VLOOKUP(B:B, _holidays!A:C, 3, FALSE)</f>
        <v>N</v>
      </c>
      <c r="I2053" s="6">
        <v>11.4</v>
      </c>
      <c r="J2053" s="6">
        <v>18.100000000000001</v>
      </c>
      <c r="K2053" s="6">
        <v>11</v>
      </c>
      <c r="L2053" s="6">
        <v>1.2</v>
      </c>
      <c r="M2053" s="10">
        <v>121914.44</v>
      </c>
      <c r="N2053" s="8">
        <v>52.320157879999996</v>
      </c>
      <c r="O2053" s="8">
        <f t="shared" si="164"/>
        <v>6378582.7486517867</v>
      </c>
    </row>
    <row r="2054" spans="2:15" x14ac:dyDescent="0.3">
      <c r="B2054" s="30">
        <v>44057</v>
      </c>
      <c r="C2054" s="6" t="str">
        <f t="shared" si="160"/>
        <v>Friday</v>
      </c>
      <c r="D2054" s="6" t="str">
        <f t="shared" si="161"/>
        <v>August</v>
      </c>
      <c r="E2054" s="6" t="str">
        <f t="shared" si="162"/>
        <v>2020</v>
      </c>
      <c r="F2054" s="6">
        <f t="shared" si="163"/>
        <v>33</v>
      </c>
      <c r="G2054" s="6" t="str">
        <f>VLOOKUP(B:B, _holidays!A:C, 2, FALSE)</f>
        <v>N</v>
      </c>
      <c r="H2054" s="6" t="str">
        <f>VLOOKUP(B:B, _holidays!A:C, 3, FALSE)</f>
        <v>N</v>
      </c>
      <c r="I2054" s="6">
        <v>10.7</v>
      </c>
      <c r="J2054" s="6">
        <v>18.100000000000001</v>
      </c>
      <c r="K2054" s="6">
        <v>7</v>
      </c>
      <c r="L2054" s="6">
        <v>0.8</v>
      </c>
      <c r="M2054" s="10">
        <v>124640.09</v>
      </c>
      <c r="N2054" s="8">
        <v>69.84183616</v>
      </c>
      <c r="O2054" s="8">
        <f t="shared" si="164"/>
        <v>8705092.7447476536</v>
      </c>
    </row>
    <row r="2055" spans="2:15" x14ac:dyDescent="0.3">
      <c r="B2055" s="30">
        <v>44058</v>
      </c>
      <c r="C2055" s="6" t="str">
        <f t="shared" si="160"/>
        <v>Saturday</v>
      </c>
      <c r="D2055" s="6" t="str">
        <f t="shared" si="161"/>
        <v>August</v>
      </c>
      <c r="E2055" s="6" t="str">
        <f t="shared" si="162"/>
        <v>2020</v>
      </c>
      <c r="F2055" s="6">
        <f t="shared" si="163"/>
        <v>33</v>
      </c>
      <c r="G2055" s="6" t="str">
        <f>VLOOKUP(B:B, _holidays!A:C, 2, FALSE)</f>
        <v>N</v>
      </c>
      <c r="H2055" s="6" t="str">
        <f>VLOOKUP(B:B, _holidays!A:C, 3, FALSE)</f>
        <v>N</v>
      </c>
      <c r="I2055" s="6">
        <v>7.4</v>
      </c>
      <c r="J2055" s="6">
        <v>14.9</v>
      </c>
      <c r="K2055" s="6">
        <v>13</v>
      </c>
      <c r="L2055" s="6">
        <v>2.8</v>
      </c>
      <c r="M2055" s="10">
        <v>113755.18</v>
      </c>
      <c r="N2055" s="8">
        <v>52.515043290000001</v>
      </c>
      <c r="O2055" s="8">
        <f t="shared" si="164"/>
        <v>5973858.2021617424</v>
      </c>
    </row>
    <row r="2056" spans="2:15" x14ac:dyDescent="0.3">
      <c r="B2056" s="30">
        <v>44059</v>
      </c>
      <c r="C2056" s="6" t="str">
        <f t="shared" si="160"/>
        <v>Sunday</v>
      </c>
      <c r="D2056" s="6" t="str">
        <f t="shared" si="161"/>
        <v>August</v>
      </c>
      <c r="E2056" s="6" t="str">
        <f t="shared" si="162"/>
        <v>2020</v>
      </c>
      <c r="F2056" s="6">
        <f t="shared" si="163"/>
        <v>34</v>
      </c>
      <c r="G2056" s="6" t="str">
        <f>VLOOKUP(B:B, _holidays!A:C, 2, FALSE)</f>
        <v>N</v>
      </c>
      <c r="H2056" s="6" t="str">
        <f>VLOOKUP(B:B, _holidays!A:C, 3, FALSE)</f>
        <v>N</v>
      </c>
      <c r="I2056" s="6">
        <v>10.7</v>
      </c>
      <c r="J2056" s="6">
        <v>15</v>
      </c>
      <c r="K2056" s="6">
        <v>9.9</v>
      </c>
      <c r="L2056" s="6">
        <v>0.4</v>
      </c>
      <c r="M2056" s="10">
        <v>111034.745</v>
      </c>
      <c r="N2056" s="8">
        <v>58.425198999999999</v>
      </c>
      <c r="O2056" s="8">
        <f t="shared" si="164"/>
        <v>6487227.072539255</v>
      </c>
    </row>
    <row r="2057" spans="2:15" x14ac:dyDescent="0.3">
      <c r="B2057" s="30">
        <v>44060</v>
      </c>
      <c r="C2057" s="6" t="str">
        <f t="shared" si="160"/>
        <v>Monday</v>
      </c>
      <c r="D2057" s="6" t="str">
        <f t="shared" si="161"/>
        <v>August</v>
      </c>
      <c r="E2057" s="6" t="str">
        <f t="shared" si="162"/>
        <v>2020</v>
      </c>
      <c r="F2057" s="6">
        <f t="shared" si="163"/>
        <v>34</v>
      </c>
      <c r="G2057" s="6" t="str">
        <f>VLOOKUP(B:B, _holidays!A:C, 2, FALSE)</f>
        <v>N</v>
      </c>
      <c r="H2057" s="6" t="str">
        <f>VLOOKUP(B:B, _holidays!A:C, 3, FALSE)</f>
        <v>N</v>
      </c>
      <c r="I2057" s="6">
        <v>9.5</v>
      </c>
      <c r="J2057" s="6">
        <v>16.3</v>
      </c>
      <c r="K2057" s="6">
        <v>10.4</v>
      </c>
      <c r="L2057" s="6">
        <v>0</v>
      </c>
      <c r="M2057" s="10">
        <v>121520.57</v>
      </c>
      <c r="N2057" s="8">
        <v>60.710572059999997</v>
      </c>
      <c r="O2057" s="8">
        <f t="shared" si="164"/>
        <v>7377583.3217572747</v>
      </c>
    </row>
    <row r="2058" spans="2:15" x14ac:dyDescent="0.3">
      <c r="B2058" s="30">
        <v>44061</v>
      </c>
      <c r="C2058" s="6" t="str">
        <f t="shared" si="160"/>
        <v>Tuesday</v>
      </c>
      <c r="D2058" s="6" t="str">
        <f t="shared" si="161"/>
        <v>August</v>
      </c>
      <c r="E2058" s="6" t="str">
        <f t="shared" si="162"/>
        <v>2020</v>
      </c>
      <c r="F2058" s="6">
        <f t="shared" si="163"/>
        <v>34</v>
      </c>
      <c r="G2058" s="6" t="str">
        <f>VLOOKUP(B:B, _holidays!A:C, 2, FALSE)</f>
        <v>N</v>
      </c>
      <c r="H2058" s="6" t="str">
        <f>VLOOKUP(B:B, _holidays!A:C, 3, FALSE)</f>
        <v>N</v>
      </c>
      <c r="I2058" s="6">
        <v>10</v>
      </c>
      <c r="J2058" s="6">
        <v>17.2</v>
      </c>
      <c r="K2058" s="6">
        <v>11.2</v>
      </c>
      <c r="L2058" s="6">
        <v>0.2</v>
      </c>
      <c r="M2058" s="10">
        <v>119321.855</v>
      </c>
      <c r="N2058" s="8">
        <v>44.024165019999998</v>
      </c>
      <c r="O2058" s="8">
        <f t="shared" si="164"/>
        <v>5253045.0350125115</v>
      </c>
    </row>
    <row r="2059" spans="2:15" x14ac:dyDescent="0.3">
      <c r="B2059" s="30">
        <v>44062</v>
      </c>
      <c r="C2059" s="6" t="str">
        <f t="shared" si="160"/>
        <v>Wednesday</v>
      </c>
      <c r="D2059" s="6" t="str">
        <f t="shared" si="161"/>
        <v>August</v>
      </c>
      <c r="E2059" s="6" t="str">
        <f t="shared" si="162"/>
        <v>2020</v>
      </c>
      <c r="F2059" s="6">
        <f t="shared" si="163"/>
        <v>34</v>
      </c>
      <c r="G2059" s="6" t="str">
        <f>VLOOKUP(B:B, _holidays!A:C, 2, FALSE)</f>
        <v>N</v>
      </c>
      <c r="H2059" s="6" t="str">
        <f>VLOOKUP(B:B, _holidays!A:C, 3, FALSE)</f>
        <v>N</v>
      </c>
      <c r="I2059" s="6">
        <v>9.6999999999999993</v>
      </c>
      <c r="J2059" s="6">
        <v>12.7</v>
      </c>
      <c r="K2059" s="6">
        <v>7.9</v>
      </c>
      <c r="L2059" s="6">
        <v>1.2</v>
      </c>
      <c r="M2059" s="10">
        <v>129884.75</v>
      </c>
      <c r="N2059" s="8">
        <v>62.123207630000003</v>
      </c>
      <c r="O2059" s="8">
        <f t="shared" si="164"/>
        <v>8068857.2922206428</v>
      </c>
    </row>
    <row r="2060" spans="2:15" x14ac:dyDescent="0.3">
      <c r="B2060" s="30">
        <v>44063</v>
      </c>
      <c r="C2060" s="6" t="str">
        <f t="shared" si="160"/>
        <v>Thursday</v>
      </c>
      <c r="D2060" s="6" t="str">
        <f t="shared" si="161"/>
        <v>August</v>
      </c>
      <c r="E2060" s="6" t="str">
        <f t="shared" si="162"/>
        <v>2020</v>
      </c>
      <c r="F2060" s="6">
        <f t="shared" si="163"/>
        <v>34</v>
      </c>
      <c r="G2060" s="6" t="str">
        <f>VLOOKUP(B:B, _holidays!A:C, 2, FALSE)</f>
        <v>N</v>
      </c>
      <c r="H2060" s="6" t="str">
        <f>VLOOKUP(B:B, _holidays!A:C, 3, FALSE)</f>
        <v>N</v>
      </c>
      <c r="I2060" s="6">
        <v>9.6</v>
      </c>
      <c r="J2060" s="6">
        <v>15.7</v>
      </c>
      <c r="K2060" s="6">
        <v>9.6</v>
      </c>
      <c r="L2060" s="6">
        <v>3.8</v>
      </c>
      <c r="M2060" s="10">
        <v>123490.855</v>
      </c>
      <c r="N2060" s="8">
        <v>54.113552679999998</v>
      </c>
      <c r="O2060" s="8">
        <f t="shared" si="164"/>
        <v>6682528.8875407409</v>
      </c>
    </row>
    <row r="2061" spans="2:15" x14ac:dyDescent="0.3">
      <c r="B2061" s="30">
        <v>44064</v>
      </c>
      <c r="C2061" s="6" t="str">
        <f t="shared" si="160"/>
        <v>Friday</v>
      </c>
      <c r="D2061" s="6" t="str">
        <f t="shared" si="161"/>
        <v>August</v>
      </c>
      <c r="E2061" s="6" t="str">
        <f t="shared" si="162"/>
        <v>2020</v>
      </c>
      <c r="F2061" s="6">
        <f t="shared" si="163"/>
        <v>34</v>
      </c>
      <c r="G2061" s="6" t="str">
        <f>VLOOKUP(B:B, _holidays!A:C, 2, FALSE)</f>
        <v>N</v>
      </c>
      <c r="H2061" s="6" t="str">
        <f>VLOOKUP(B:B, _holidays!A:C, 3, FALSE)</f>
        <v>N</v>
      </c>
      <c r="I2061" s="6">
        <v>8.5</v>
      </c>
      <c r="J2061" s="6">
        <v>14.1</v>
      </c>
      <c r="K2061" s="6">
        <v>12.2</v>
      </c>
      <c r="L2061" s="6">
        <v>0.4</v>
      </c>
      <c r="M2061" s="10">
        <v>125707.04</v>
      </c>
      <c r="N2061" s="8">
        <v>48.508304879999997</v>
      </c>
      <c r="O2061" s="8">
        <f t="shared" si="164"/>
        <v>6097835.4218823547</v>
      </c>
    </row>
    <row r="2062" spans="2:15" x14ac:dyDescent="0.3">
      <c r="B2062" s="30">
        <v>44065</v>
      </c>
      <c r="C2062" s="6" t="str">
        <f t="shared" si="160"/>
        <v>Saturday</v>
      </c>
      <c r="D2062" s="6" t="str">
        <f t="shared" si="161"/>
        <v>August</v>
      </c>
      <c r="E2062" s="6" t="str">
        <f t="shared" si="162"/>
        <v>2020</v>
      </c>
      <c r="F2062" s="6">
        <f t="shared" si="163"/>
        <v>34</v>
      </c>
      <c r="G2062" s="6" t="str">
        <f>VLOOKUP(B:B, _holidays!A:C, 2, FALSE)</f>
        <v>N</v>
      </c>
      <c r="H2062" s="6" t="str">
        <f>VLOOKUP(B:B, _holidays!A:C, 3, FALSE)</f>
        <v>N</v>
      </c>
      <c r="I2062" s="6">
        <v>5.8</v>
      </c>
      <c r="J2062" s="6">
        <v>11.1</v>
      </c>
      <c r="K2062" s="6">
        <v>3.8</v>
      </c>
      <c r="L2062" s="6">
        <v>4.4000000000000004</v>
      </c>
      <c r="M2062" s="10">
        <v>127131.37</v>
      </c>
      <c r="N2062" s="8">
        <v>56.065490250000003</v>
      </c>
      <c r="O2062" s="8">
        <f t="shared" si="164"/>
        <v>7127682.5852041431</v>
      </c>
    </row>
    <row r="2063" spans="2:15" x14ac:dyDescent="0.3">
      <c r="B2063" s="30">
        <v>44066</v>
      </c>
      <c r="C2063" s="6" t="str">
        <f t="shared" si="160"/>
        <v>Sunday</v>
      </c>
      <c r="D2063" s="6" t="str">
        <f t="shared" si="161"/>
        <v>August</v>
      </c>
      <c r="E2063" s="6" t="str">
        <f t="shared" si="162"/>
        <v>2020</v>
      </c>
      <c r="F2063" s="6">
        <f t="shared" si="163"/>
        <v>35</v>
      </c>
      <c r="G2063" s="6" t="str">
        <f>VLOOKUP(B:B, _holidays!A:C, 2, FALSE)</f>
        <v>N</v>
      </c>
      <c r="H2063" s="6" t="str">
        <f>VLOOKUP(B:B, _holidays!A:C, 3, FALSE)</f>
        <v>N</v>
      </c>
      <c r="I2063" s="6">
        <v>6.8</v>
      </c>
      <c r="J2063" s="6">
        <v>11.5</v>
      </c>
      <c r="K2063" s="6">
        <v>8.6</v>
      </c>
      <c r="L2063" s="6">
        <v>25.6</v>
      </c>
      <c r="M2063" s="10">
        <v>117125.065</v>
      </c>
      <c r="N2063" s="8">
        <v>53.937950839999999</v>
      </c>
      <c r="O2063" s="8">
        <f t="shared" si="164"/>
        <v>6317485.9981018044</v>
      </c>
    </row>
    <row r="2064" spans="2:15" x14ac:dyDescent="0.3">
      <c r="B2064" s="30">
        <v>44067</v>
      </c>
      <c r="C2064" s="6" t="str">
        <f t="shared" si="160"/>
        <v>Monday</v>
      </c>
      <c r="D2064" s="6" t="str">
        <f t="shared" si="161"/>
        <v>August</v>
      </c>
      <c r="E2064" s="6" t="str">
        <f t="shared" si="162"/>
        <v>2020</v>
      </c>
      <c r="F2064" s="6">
        <f t="shared" si="163"/>
        <v>35</v>
      </c>
      <c r="G2064" s="6" t="str">
        <f>VLOOKUP(B:B, _holidays!A:C, 2, FALSE)</f>
        <v>N</v>
      </c>
      <c r="H2064" s="6" t="str">
        <f>VLOOKUP(B:B, _holidays!A:C, 3, FALSE)</f>
        <v>N</v>
      </c>
      <c r="I2064" s="6">
        <v>6.3</v>
      </c>
      <c r="J2064" s="6">
        <v>12.4</v>
      </c>
      <c r="K2064" s="6">
        <v>12.8</v>
      </c>
      <c r="L2064" s="6">
        <v>2.8</v>
      </c>
      <c r="M2064" s="10">
        <v>134984.79</v>
      </c>
      <c r="N2064" s="8">
        <v>134.48842210000001</v>
      </c>
      <c r="O2064" s="8">
        <f t="shared" si="164"/>
        <v>18153891.414599862</v>
      </c>
    </row>
    <row r="2065" spans="2:15" x14ac:dyDescent="0.3">
      <c r="B2065" s="30">
        <v>44068</v>
      </c>
      <c r="C2065" s="6" t="str">
        <f t="shared" si="160"/>
        <v>Tuesday</v>
      </c>
      <c r="D2065" s="6" t="str">
        <f t="shared" si="161"/>
        <v>August</v>
      </c>
      <c r="E2065" s="6" t="str">
        <f t="shared" si="162"/>
        <v>2020</v>
      </c>
      <c r="F2065" s="6">
        <f t="shared" si="163"/>
        <v>35</v>
      </c>
      <c r="G2065" s="6" t="str">
        <f>VLOOKUP(B:B, _holidays!A:C, 2, FALSE)</f>
        <v>N</v>
      </c>
      <c r="H2065" s="6" t="str">
        <f>VLOOKUP(B:B, _holidays!A:C, 3, FALSE)</f>
        <v>N</v>
      </c>
      <c r="I2065" s="6">
        <v>3.6</v>
      </c>
      <c r="J2065" s="6">
        <v>13</v>
      </c>
      <c r="K2065" s="6">
        <v>11.2</v>
      </c>
      <c r="L2065" s="6">
        <v>0</v>
      </c>
      <c r="M2065" s="10">
        <v>138437.85500000001</v>
      </c>
      <c r="N2065" s="8">
        <v>82.744212959999999</v>
      </c>
      <c r="O2065" s="8">
        <f t="shared" si="164"/>
        <v>11454931.355845602</v>
      </c>
    </row>
    <row r="2066" spans="2:15" x14ac:dyDescent="0.3">
      <c r="B2066" s="30">
        <v>44069</v>
      </c>
      <c r="C2066" s="6" t="str">
        <f t="shared" si="160"/>
        <v>Wednesday</v>
      </c>
      <c r="D2066" s="6" t="str">
        <f t="shared" si="161"/>
        <v>August</v>
      </c>
      <c r="E2066" s="6" t="str">
        <f t="shared" si="162"/>
        <v>2020</v>
      </c>
      <c r="F2066" s="6">
        <f t="shared" si="163"/>
        <v>35</v>
      </c>
      <c r="G2066" s="6" t="str">
        <f>VLOOKUP(B:B, _holidays!A:C, 2, FALSE)</f>
        <v>N</v>
      </c>
      <c r="H2066" s="6" t="str">
        <f>VLOOKUP(B:B, _holidays!A:C, 3, FALSE)</f>
        <v>N</v>
      </c>
      <c r="I2066" s="6">
        <v>6.1</v>
      </c>
      <c r="J2066" s="6">
        <v>14.5</v>
      </c>
      <c r="K2066" s="6">
        <v>12.8</v>
      </c>
      <c r="L2066" s="6">
        <v>0</v>
      </c>
      <c r="M2066" s="10">
        <v>129322.31</v>
      </c>
      <c r="N2066" s="8">
        <v>90.666887799999998</v>
      </c>
      <c r="O2066" s="8">
        <f t="shared" si="164"/>
        <v>11725251.370806817</v>
      </c>
    </row>
    <row r="2067" spans="2:15" x14ac:dyDescent="0.3">
      <c r="B2067" s="30">
        <v>44070</v>
      </c>
      <c r="C2067" s="6" t="str">
        <f t="shared" si="160"/>
        <v>Thursday</v>
      </c>
      <c r="D2067" s="6" t="str">
        <f t="shared" si="161"/>
        <v>August</v>
      </c>
      <c r="E2067" s="6" t="str">
        <f t="shared" si="162"/>
        <v>2020</v>
      </c>
      <c r="F2067" s="6">
        <f t="shared" si="163"/>
        <v>35</v>
      </c>
      <c r="G2067" s="6" t="str">
        <f>VLOOKUP(B:B, _holidays!A:C, 2, FALSE)</f>
        <v>N</v>
      </c>
      <c r="H2067" s="6" t="str">
        <f>VLOOKUP(B:B, _holidays!A:C, 3, FALSE)</f>
        <v>N</v>
      </c>
      <c r="I2067" s="6">
        <v>8.8000000000000007</v>
      </c>
      <c r="J2067" s="6">
        <v>20.7</v>
      </c>
      <c r="K2067" s="6">
        <v>13.1</v>
      </c>
      <c r="L2067" s="6">
        <v>0</v>
      </c>
      <c r="M2067" s="10">
        <v>119044.425</v>
      </c>
      <c r="N2067" s="8">
        <v>45.564373940000003</v>
      </c>
      <c r="O2067" s="8">
        <f t="shared" si="164"/>
        <v>5424184.6961722849</v>
      </c>
    </row>
    <row r="2068" spans="2:15" x14ac:dyDescent="0.3">
      <c r="B2068" s="30">
        <v>44071</v>
      </c>
      <c r="C2068" s="6" t="str">
        <f t="shared" si="160"/>
        <v>Friday</v>
      </c>
      <c r="D2068" s="6" t="str">
        <f t="shared" si="161"/>
        <v>August</v>
      </c>
      <c r="E2068" s="6" t="str">
        <f t="shared" si="162"/>
        <v>2020</v>
      </c>
      <c r="F2068" s="6">
        <f t="shared" si="163"/>
        <v>35</v>
      </c>
      <c r="G2068" s="6" t="str">
        <f>VLOOKUP(B:B, _holidays!A:C, 2, FALSE)</f>
        <v>N</v>
      </c>
      <c r="H2068" s="6" t="str">
        <f>VLOOKUP(B:B, _holidays!A:C, 3, FALSE)</f>
        <v>N</v>
      </c>
      <c r="I2068" s="6">
        <v>8.5</v>
      </c>
      <c r="J2068" s="6">
        <v>17.600000000000001</v>
      </c>
      <c r="K2068" s="6">
        <v>15.1</v>
      </c>
      <c r="L2068" s="6">
        <v>1.4</v>
      </c>
      <c r="M2068" s="10">
        <v>118809.08</v>
      </c>
      <c r="N2068" s="8">
        <v>61.608847650000001</v>
      </c>
      <c r="O2068" s="8">
        <f t="shared" si="164"/>
        <v>7319690.509156662</v>
      </c>
    </row>
    <row r="2069" spans="2:15" x14ac:dyDescent="0.3">
      <c r="B2069" s="30">
        <v>44072</v>
      </c>
      <c r="C2069" s="6" t="str">
        <f t="shared" si="160"/>
        <v>Saturday</v>
      </c>
      <c r="D2069" s="6" t="str">
        <f t="shared" si="161"/>
        <v>August</v>
      </c>
      <c r="E2069" s="6" t="str">
        <f t="shared" si="162"/>
        <v>2020</v>
      </c>
      <c r="F2069" s="6">
        <f t="shared" si="163"/>
        <v>35</v>
      </c>
      <c r="G2069" s="6" t="str">
        <f>VLOOKUP(B:B, _holidays!A:C, 2, FALSE)</f>
        <v>N</v>
      </c>
      <c r="H2069" s="6" t="str">
        <f>VLOOKUP(B:B, _holidays!A:C, 3, FALSE)</f>
        <v>N</v>
      </c>
      <c r="I2069" s="6">
        <v>9.1999999999999993</v>
      </c>
      <c r="J2069" s="6">
        <v>19.3</v>
      </c>
      <c r="K2069" s="6">
        <v>15.6</v>
      </c>
      <c r="L2069" s="6">
        <v>0</v>
      </c>
      <c r="M2069" s="10">
        <v>100166.88499999999</v>
      </c>
      <c r="N2069" s="8">
        <v>15.292241880000001</v>
      </c>
      <c r="O2069" s="8">
        <f t="shared" si="164"/>
        <v>1531776.2337861438</v>
      </c>
    </row>
    <row r="2070" spans="2:15" x14ac:dyDescent="0.3">
      <c r="B2070" s="30">
        <v>44073</v>
      </c>
      <c r="C2070" s="6" t="str">
        <f t="shared" si="160"/>
        <v>Sunday</v>
      </c>
      <c r="D2070" s="6" t="str">
        <f t="shared" si="161"/>
        <v>August</v>
      </c>
      <c r="E2070" s="6" t="str">
        <f t="shared" si="162"/>
        <v>2020</v>
      </c>
      <c r="F2070" s="6">
        <f t="shared" si="163"/>
        <v>36</v>
      </c>
      <c r="G2070" s="6" t="str">
        <f>VLOOKUP(B:B, _holidays!A:C, 2, FALSE)</f>
        <v>N</v>
      </c>
      <c r="H2070" s="6" t="str">
        <f>VLOOKUP(B:B, _holidays!A:C, 3, FALSE)</f>
        <v>N</v>
      </c>
      <c r="I2070" s="6">
        <v>12</v>
      </c>
      <c r="J2070" s="6">
        <v>19.8</v>
      </c>
      <c r="K2070" s="6">
        <v>9</v>
      </c>
      <c r="L2070" s="6">
        <v>0</v>
      </c>
      <c r="M2070" s="10">
        <v>98917.175000000003</v>
      </c>
      <c r="N2070" s="8">
        <v>9.4210185309999996</v>
      </c>
      <c r="O2070" s="8">
        <f t="shared" si="164"/>
        <v>931900.53870916995</v>
      </c>
    </row>
    <row r="2071" spans="2:15" x14ac:dyDescent="0.3">
      <c r="B2071" s="30">
        <v>44074</v>
      </c>
      <c r="C2071" s="6" t="str">
        <f t="shared" si="160"/>
        <v>Monday</v>
      </c>
      <c r="D2071" s="6" t="str">
        <f t="shared" si="161"/>
        <v>August</v>
      </c>
      <c r="E2071" s="6" t="str">
        <f t="shared" si="162"/>
        <v>2020</v>
      </c>
      <c r="F2071" s="6">
        <f t="shared" si="163"/>
        <v>36</v>
      </c>
      <c r="G2071" s="6" t="str">
        <f>VLOOKUP(B:B, _holidays!A:C, 2, FALSE)</f>
        <v>N</v>
      </c>
      <c r="H2071" s="6" t="str">
        <f>VLOOKUP(B:B, _holidays!A:C, 3, FALSE)</f>
        <v>N</v>
      </c>
      <c r="I2071" s="6">
        <v>6.9</v>
      </c>
      <c r="J2071" s="6">
        <v>12.5</v>
      </c>
      <c r="K2071" s="6">
        <v>13.5</v>
      </c>
      <c r="L2071" s="6">
        <v>1</v>
      </c>
      <c r="M2071" s="10">
        <v>121605.395</v>
      </c>
      <c r="N2071" s="8">
        <v>58.552628499999997</v>
      </c>
      <c r="O2071" s="8">
        <f t="shared" si="164"/>
        <v>7120315.5170307579</v>
      </c>
    </row>
    <row r="2072" spans="2:15" x14ac:dyDescent="0.3">
      <c r="B2072" s="30">
        <v>44075</v>
      </c>
      <c r="C2072" s="6" t="str">
        <f t="shared" si="160"/>
        <v>Tuesday</v>
      </c>
      <c r="D2072" s="6" t="str">
        <f t="shared" si="161"/>
        <v>September</v>
      </c>
      <c r="E2072" s="6" t="str">
        <f t="shared" si="162"/>
        <v>2020</v>
      </c>
      <c r="F2072" s="6">
        <f t="shared" si="163"/>
        <v>36</v>
      </c>
      <c r="G2072" s="6" t="str">
        <f>VLOOKUP(B:B, _holidays!A:C, 2, FALSE)</f>
        <v>N</v>
      </c>
      <c r="H2072" s="6" t="str">
        <f>VLOOKUP(B:B, _holidays!A:C, 3, FALSE)</f>
        <v>N</v>
      </c>
      <c r="I2072" s="6">
        <v>6.6</v>
      </c>
      <c r="J2072" s="6">
        <v>15.7</v>
      </c>
      <c r="K2072" s="6">
        <v>15.9</v>
      </c>
      <c r="L2072" s="6">
        <v>0</v>
      </c>
      <c r="M2072" s="10">
        <v>119645.18</v>
      </c>
      <c r="N2072" s="8">
        <v>52.281624639999997</v>
      </c>
      <c r="O2072" s="8">
        <f t="shared" si="164"/>
        <v>6255244.3907452347</v>
      </c>
    </row>
    <row r="2073" spans="2:15" x14ac:dyDescent="0.3">
      <c r="B2073" s="30">
        <v>44076</v>
      </c>
      <c r="C2073" s="6" t="str">
        <f t="shared" si="160"/>
        <v>Wednesday</v>
      </c>
      <c r="D2073" s="6" t="str">
        <f t="shared" si="161"/>
        <v>September</v>
      </c>
      <c r="E2073" s="6" t="str">
        <f t="shared" si="162"/>
        <v>2020</v>
      </c>
      <c r="F2073" s="6">
        <f t="shared" si="163"/>
        <v>36</v>
      </c>
      <c r="G2073" s="6" t="str">
        <f>VLOOKUP(B:B, _holidays!A:C, 2, FALSE)</f>
        <v>N</v>
      </c>
      <c r="H2073" s="6" t="str">
        <f>VLOOKUP(B:B, _holidays!A:C, 3, FALSE)</f>
        <v>N</v>
      </c>
      <c r="I2073" s="6">
        <v>8.6</v>
      </c>
      <c r="J2073" s="6">
        <v>22</v>
      </c>
      <c r="K2073" s="6">
        <v>12.1</v>
      </c>
      <c r="L2073" s="6">
        <v>0</v>
      </c>
      <c r="M2073" s="10">
        <v>113547.67</v>
      </c>
      <c r="N2073" s="8">
        <v>31.7696948</v>
      </c>
      <c r="O2073" s="8">
        <f t="shared" si="164"/>
        <v>3607374.8211511159</v>
      </c>
    </row>
    <row r="2074" spans="2:15" x14ac:dyDescent="0.3">
      <c r="B2074" s="30">
        <v>44077</v>
      </c>
      <c r="C2074" s="6" t="str">
        <f t="shared" si="160"/>
        <v>Thursday</v>
      </c>
      <c r="D2074" s="6" t="str">
        <f t="shared" si="161"/>
        <v>September</v>
      </c>
      <c r="E2074" s="6" t="str">
        <f t="shared" si="162"/>
        <v>2020</v>
      </c>
      <c r="F2074" s="6">
        <f t="shared" si="163"/>
        <v>36</v>
      </c>
      <c r="G2074" s="6" t="str">
        <f>VLOOKUP(B:B, _holidays!A:C, 2, FALSE)</f>
        <v>N</v>
      </c>
      <c r="H2074" s="6" t="str">
        <f>VLOOKUP(B:B, _holidays!A:C, 3, FALSE)</f>
        <v>N</v>
      </c>
      <c r="I2074" s="6">
        <v>12.9</v>
      </c>
      <c r="J2074" s="6">
        <v>19.899999999999999</v>
      </c>
      <c r="K2074" s="6">
        <v>13.5</v>
      </c>
      <c r="L2074" s="6">
        <v>0</v>
      </c>
      <c r="M2074" s="10">
        <v>109327.46</v>
      </c>
      <c r="N2074" s="8">
        <v>25.567114289999999</v>
      </c>
      <c r="O2074" s="8">
        <f t="shared" si="164"/>
        <v>2795187.6648554034</v>
      </c>
    </row>
    <row r="2075" spans="2:15" x14ac:dyDescent="0.3">
      <c r="B2075" s="30">
        <v>44078</v>
      </c>
      <c r="C2075" s="6" t="str">
        <f t="shared" si="160"/>
        <v>Friday</v>
      </c>
      <c r="D2075" s="6" t="str">
        <f t="shared" si="161"/>
        <v>September</v>
      </c>
      <c r="E2075" s="6" t="str">
        <f t="shared" si="162"/>
        <v>2020</v>
      </c>
      <c r="F2075" s="6">
        <f t="shared" si="163"/>
        <v>36</v>
      </c>
      <c r="G2075" s="6" t="str">
        <f>VLOOKUP(B:B, _holidays!A:C, 2, FALSE)</f>
        <v>N</v>
      </c>
      <c r="H2075" s="6" t="str">
        <f>VLOOKUP(B:B, _holidays!A:C, 3, FALSE)</f>
        <v>N</v>
      </c>
      <c r="I2075" s="6">
        <v>9</v>
      </c>
      <c r="J2075" s="6">
        <v>17.3</v>
      </c>
      <c r="K2075" s="6">
        <v>12.7</v>
      </c>
      <c r="L2075" s="6">
        <v>0</v>
      </c>
      <c r="M2075" s="10">
        <v>114865.645</v>
      </c>
      <c r="N2075" s="8">
        <v>37.042569159999999</v>
      </c>
      <c r="O2075" s="8">
        <f t="shared" si="164"/>
        <v>4254918.5990205081</v>
      </c>
    </row>
    <row r="2076" spans="2:15" x14ac:dyDescent="0.3">
      <c r="B2076" s="30">
        <v>44079</v>
      </c>
      <c r="C2076" s="6" t="str">
        <f t="shared" si="160"/>
        <v>Saturday</v>
      </c>
      <c r="D2076" s="6" t="str">
        <f t="shared" si="161"/>
        <v>September</v>
      </c>
      <c r="E2076" s="6" t="str">
        <f t="shared" si="162"/>
        <v>2020</v>
      </c>
      <c r="F2076" s="6">
        <f t="shared" si="163"/>
        <v>36</v>
      </c>
      <c r="G2076" s="6" t="str">
        <f>VLOOKUP(B:B, _holidays!A:C, 2, FALSE)</f>
        <v>N</v>
      </c>
      <c r="H2076" s="6" t="str">
        <f>VLOOKUP(B:B, _holidays!A:C, 3, FALSE)</f>
        <v>N</v>
      </c>
      <c r="I2076" s="6">
        <v>9.6999999999999993</v>
      </c>
      <c r="J2076" s="6">
        <v>16.600000000000001</v>
      </c>
      <c r="K2076" s="6">
        <v>15</v>
      </c>
      <c r="L2076" s="6">
        <v>0.2</v>
      </c>
      <c r="M2076" s="10">
        <v>105534.01</v>
      </c>
      <c r="N2076" s="8">
        <v>49.738453800000002</v>
      </c>
      <c r="O2076" s="8">
        <f t="shared" si="164"/>
        <v>5249098.4807137381</v>
      </c>
    </row>
    <row r="2077" spans="2:15" x14ac:dyDescent="0.3">
      <c r="B2077" s="30">
        <v>44080</v>
      </c>
      <c r="C2077" s="6" t="str">
        <f t="shared" si="160"/>
        <v>Sunday</v>
      </c>
      <c r="D2077" s="6" t="str">
        <f t="shared" si="161"/>
        <v>September</v>
      </c>
      <c r="E2077" s="6" t="str">
        <f t="shared" si="162"/>
        <v>2020</v>
      </c>
      <c r="F2077" s="6">
        <f t="shared" si="163"/>
        <v>37</v>
      </c>
      <c r="G2077" s="6" t="str">
        <f>VLOOKUP(B:B, _holidays!A:C, 2, FALSE)</f>
        <v>N</v>
      </c>
      <c r="H2077" s="6" t="str">
        <f>VLOOKUP(B:B, _holidays!A:C, 3, FALSE)</f>
        <v>N</v>
      </c>
      <c r="I2077" s="6">
        <v>6.9</v>
      </c>
      <c r="J2077" s="6">
        <v>19.2</v>
      </c>
      <c r="K2077" s="6">
        <v>16.899999999999999</v>
      </c>
      <c r="L2077" s="6">
        <v>0.2</v>
      </c>
      <c r="M2077" s="10">
        <v>95865.14</v>
      </c>
      <c r="N2077" s="8">
        <v>26.51715961</v>
      </c>
      <c r="O2077" s="8">
        <f t="shared" si="164"/>
        <v>2542071.2184149954</v>
      </c>
    </row>
    <row r="2078" spans="2:15" x14ac:dyDescent="0.3">
      <c r="B2078" s="30">
        <v>44081</v>
      </c>
      <c r="C2078" s="6" t="str">
        <f t="shared" si="160"/>
        <v>Monday</v>
      </c>
      <c r="D2078" s="6" t="str">
        <f t="shared" si="161"/>
        <v>September</v>
      </c>
      <c r="E2078" s="6" t="str">
        <f t="shared" si="162"/>
        <v>2020</v>
      </c>
      <c r="F2078" s="6">
        <f t="shared" si="163"/>
        <v>37</v>
      </c>
      <c r="G2078" s="6" t="str">
        <f>VLOOKUP(B:B, _holidays!A:C, 2, FALSE)</f>
        <v>N</v>
      </c>
      <c r="H2078" s="6" t="str">
        <f>VLOOKUP(B:B, _holidays!A:C, 3, FALSE)</f>
        <v>N</v>
      </c>
      <c r="I2078" s="6">
        <v>8.8000000000000007</v>
      </c>
      <c r="J2078" s="6">
        <v>22.9</v>
      </c>
      <c r="K2078" s="6">
        <v>17.100000000000001</v>
      </c>
      <c r="L2078" s="6">
        <v>0</v>
      </c>
      <c r="M2078" s="10">
        <v>99778.2</v>
      </c>
      <c r="N2078" s="8">
        <v>18.907524120000001</v>
      </c>
      <c r="O2078" s="8">
        <f t="shared" si="164"/>
        <v>1886558.7231501841</v>
      </c>
    </row>
    <row r="2079" spans="2:15" x14ac:dyDescent="0.3">
      <c r="B2079" s="30">
        <v>44082</v>
      </c>
      <c r="C2079" s="6" t="str">
        <f t="shared" si="160"/>
        <v>Tuesday</v>
      </c>
      <c r="D2079" s="6" t="str">
        <f t="shared" si="161"/>
        <v>September</v>
      </c>
      <c r="E2079" s="6" t="str">
        <f t="shared" si="162"/>
        <v>2020</v>
      </c>
      <c r="F2079" s="6">
        <f t="shared" si="163"/>
        <v>37</v>
      </c>
      <c r="G2079" s="6" t="str">
        <f>VLOOKUP(B:B, _holidays!A:C, 2, FALSE)</f>
        <v>N</v>
      </c>
      <c r="H2079" s="6" t="str">
        <f>VLOOKUP(B:B, _holidays!A:C, 3, FALSE)</f>
        <v>N</v>
      </c>
      <c r="I2079" s="6">
        <v>16.600000000000001</v>
      </c>
      <c r="J2079" s="6">
        <v>19.899999999999999</v>
      </c>
      <c r="K2079" s="6">
        <v>4.8</v>
      </c>
      <c r="L2079" s="6">
        <v>0</v>
      </c>
      <c r="M2079" s="10">
        <v>112421.09</v>
      </c>
      <c r="N2079" s="8">
        <v>35.901955559999998</v>
      </c>
      <c r="O2079" s="8">
        <f t="shared" si="164"/>
        <v>4036136.9771867599</v>
      </c>
    </row>
    <row r="2080" spans="2:15" x14ac:dyDescent="0.3">
      <c r="B2080" s="30">
        <v>44083</v>
      </c>
      <c r="C2080" s="6" t="str">
        <f t="shared" si="160"/>
        <v>Wednesday</v>
      </c>
      <c r="D2080" s="6" t="str">
        <f t="shared" si="161"/>
        <v>September</v>
      </c>
      <c r="E2080" s="6" t="str">
        <f t="shared" si="162"/>
        <v>2020</v>
      </c>
      <c r="F2080" s="6">
        <f t="shared" si="163"/>
        <v>37</v>
      </c>
      <c r="G2080" s="6" t="str">
        <f>VLOOKUP(B:B, _holidays!A:C, 2, FALSE)</f>
        <v>N</v>
      </c>
      <c r="H2080" s="6" t="str">
        <f>VLOOKUP(B:B, _holidays!A:C, 3, FALSE)</f>
        <v>N</v>
      </c>
      <c r="I2080" s="6">
        <v>8.1</v>
      </c>
      <c r="J2080" s="6">
        <v>15.6</v>
      </c>
      <c r="K2080" s="6">
        <v>14.8</v>
      </c>
      <c r="L2080" s="6">
        <v>1</v>
      </c>
      <c r="M2080" s="10">
        <v>112140.47</v>
      </c>
      <c r="N2080" s="8">
        <v>37.015433659999999</v>
      </c>
      <c r="O2080" s="8">
        <f t="shared" si="164"/>
        <v>4150928.1278862203</v>
      </c>
    </row>
    <row r="2081" spans="2:15" x14ac:dyDescent="0.3">
      <c r="B2081" s="30">
        <v>44084</v>
      </c>
      <c r="C2081" s="6" t="str">
        <f t="shared" si="160"/>
        <v>Thursday</v>
      </c>
      <c r="D2081" s="6" t="str">
        <f t="shared" si="161"/>
        <v>September</v>
      </c>
      <c r="E2081" s="6" t="str">
        <f t="shared" si="162"/>
        <v>2020</v>
      </c>
      <c r="F2081" s="6">
        <f t="shared" si="163"/>
        <v>37</v>
      </c>
      <c r="G2081" s="6" t="str">
        <f>VLOOKUP(B:B, _holidays!A:C, 2, FALSE)</f>
        <v>N</v>
      </c>
      <c r="H2081" s="6" t="str">
        <f>VLOOKUP(B:B, _holidays!A:C, 3, FALSE)</f>
        <v>N</v>
      </c>
      <c r="I2081" s="6">
        <v>5.4</v>
      </c>
      <c r="J2081" s="6">
        <v>21.4</v>
      </c>
      <c r="K2081" s="6">
        <v>17.5</v>
      </c>
      <c r="L2081" s="6">
        <v>0</v>
      </c>
      <c r="M2081" s="10">
        <v>109328.33500000001</v>
      </c>
      <c r="N2081" s="8">
        <v>31.152816170000001</v>
      </c>
      <c r="O2081" s="8">
        <f t="shared" si="164"/>
        <v>3405885.5224271771</v>
      </c>
    </row>
    <row r="2082" spans="2:15" x14ac:dyDescent="0.3">
      <c r="B2082" s="30">
        <v>44085</v>
      </c>
      <c r="C2082" s="6" t="str">
        <f t="shared" si="160"/>
        <v>Friday</v>
      </c>
      <c r="D2082" s="6" t="str">
        <f t="shared" si="161"/>
        <v>September</v>
      </c>
      <c r="E2082" s="6" t="str">
        <f t="shared" si="162"/>
        <v>2020</v>
      </c>
      <c r="F2082" s="6">
        <f t="shared" si="163"/>
        <v>37</v>
      </c>
      <c r="G2082" s="6" t="str">
        <f>VLOOKUP(B:B, _holidays!A:C, 2, FALSE)</f>
        <v>N</v>
      </c>
      <c r="H2082" s="6" t="str">
        <f>VLOOKUP(B:B, _holidays!A:C, 3, FALSE)</f>
        <v>N</v>
      </c>
      <c r="I2082" s="6">
        <v>10.4</v>
      </c>
      <c r="J2082" s="6">
        <v>19.399999999999999</v>
      </c>
      <c r="K2082" s="6">
        <v>13.4</v>
      </c>
      <c r="L2082" s="6">
        <v>0</v>
      </c>
      <c r="M2082" s="10">
        <v>106643.05</v>
      </c>
      <c r="N2082" s="8">
        <v>22.38646877</v>
      </c>
      <c r="O2082" s="8">
        <f t="shared" si="164"/>
        <v>2387361.3083625487</v>
      </c>
    </row>
    <row r="2083" spans="2:15" x14ac:dyDescent="0.3">
      <c r="B2083" s="30">
        <v>44086</v>
      </c>
      <c r="C2083" s="6" t="str">
        <f t="shared" si="160"/>
        <v>Saturday</v>
      </c>
      <c r="D2083" s="6" t="str">
        <f t="shared" si="161"/>
        <v>September</v>
      </c>
      <c r="E2083" s="6" t="str">
        <f t="shared" si="162"/>
        <v>2020</v>
      </c>
      <c r="F2083" s="6">
        <f t="shared" si="163"/>
        <v>37</v>
      </c>
      <c r="G2083" s="6" t="str">
        <f>VLOOKUP(B:B, _holidays!A:C, 2, FALSE)</f>
        <v>N</v>
      </c>
      <c r="H2083" s="6" t="str">
        <f>VLOOKUP(B:B, _holidays!A:C, 3, FALSE)</f>
        <v>N</v>
      </c>
      <c r="I2083" s="6">
        <v>13.3</v>
      </c>
      <c r="J2083" s="6">
        <v>16</v>
      </c>
      <c r="K2083" s="6">
        <v>4</v>
      </c>
      <c r="L2083" s="6">
        <v>1.6</v>
      </c>
      <c r="M2083" s="10">
        <v>111644.6</v>
      </c>
      <c r="N2083" s="8">
        <v>34.264167829999998</v>
      </c>
      <c r="O2083" s="8">
        <f t="shared" si="164"/>
        <v>3825409.3117132178</v>
      </c>
    </row>
    <row r="2084" spans="2:15" x14ac:dyDescent="0.3">
      <c r="B2084" s="30">
        <v>44087</v>
      </c>
      <c r="C2084" s="6" t="str">
        <f t="shared" si="160"/>
        <v>Sunday</v>
      </c>
      <c r="D2084" s="6" t="str">
        <f t="shared" si="161"/>
        <v>September</v>
      </c>
      <c r="E2084" s="6" t="str">
        <f t="shared" si="162"/>
        <v>2020</v>
      </c>
      <c r="F2084" s="6">
        <f t="shared" si="163"/>
        <v>38</v>
      </c>
      <c r="G2084" s="6" t="str">
        <f>VLOOKUP(B:B, _holidays!A:C, 2, FALSE)</f>
        <v>N</v>
      </c>
      <c r="H2084" s="6" t="str">
        <f>VLOOKUP(B:B, _holidays!A:C, 3, FALSE)</f>
        <v>N</v>
      </c>
      <c r="I2084" s="6">
        <v>11.9</v>
      </c>
      <c r="J2084" s="6">
        <v>17.2</v>
      </c>
      <c r="K2084" s="6">
        <v>16.5</v>
      </c>
      <c r="L2084" s="6">
        <v>11.8</v>
      </c>
      <c r="M2084" s="10">
        <v>96225.91</v>
      </c>
      <c r="N2084" s="8">
        <v>28.327690329999999</v>
      </c>
      <c r="O2084" s="8">
        <f t="shared" si="164"/>
        <v>2725857.7802024502</v>
      </c>
    </row>
    <row r="2085" spans="2:15" x14ac:dyDescent="0.3">
      <c r="B2085" s="30">
        <v>44088</v>
      </c>
      <c r="C2085" s="6" t="str">
        <f t="shared" si="160"/>
        <v>Monday</v>
      </c>
      <c r="D2085" s="6" t="str">
        <f t="shared" si="161"/>
        <v>September</v>
      </c>
      <c r="E2085" s="6" t="str">
        <f t="shared" si="162"/>
        <v>2020</v>
      </c>
      <c r="F2085" s="6">
        <f t="shared" si="163"/>
        <v>38</v>
      </c>
      <c r="G2085" s="6" t="str">
        <f>VLOOKUP(B:B, _holidays!A:C, 2, FALSE)</f>
        <v>N</v>
      </c>
      <c r="H2085" s="6" t="str">
        <f>VLOOKUP(B:B, _holidays!A:C, 3, FALSE)</f>
        <v>N</v>
      </c>
      <c r="I2085" s="6">
        <v>11.1</v>
      </c>
      <c r="J2085" s="6">
        <v>16.600000000000001</v>
      </c>
      <c r="K2085" s="6">
        <v>18.100000000000001</v>
      </c>
      <c r="L2085" s="6">
        <v>0</v>
      </c>
      <c r="M2085" s="10">
        <v>107196.61</v>
      </c>
      <c r="N2085" s="8">
        <v>41.852128030000003</v>
      </c>
      <c r="O2085" s="8">
        <f t="shared" si="164"/>
        <v>4486406.2461019782</v>
      </c>
    </row>
    <row r="2086" spans="2:15" x14ac:dyDescent="0.3">
      <c r="B2086" s="30">
        <v>44089</v>
      </c>
      <c r="C2086" s="6" t="str">
        <f t="shared" si="160"/>
        <v>Tuesday</v>
      </c>
      <c r="D2086" s="6" t="str">
        <f t="shared" si="161"/>
        <v>September</v>
      </c>
      <c r="E2086" s="6" t="str">
        <f t="shared" si="162"/>
        <v>2020</v>
      </c>
      <c r="F2086" s="6">
        <f t="shared" si="163"/>
        <v>38</v>
      </c>
      <c r="G2086" s="6" t="str">
        <f>VLOOKUP(B:B, _holidays!A:C, 2, FALSE)</f>
        <v>N</v>
      </c>
      <c r="H2086" s="6" t="str">
        <f>VLOOKUP(B:B, _holidays!A:C, 3, FALSE)</f>
        <v>N</v>
      </c>
      <c r="I2086" s="6">
        <v>7.4</v>
      </c>
      <c r="J2086" s="6">
        <v>15.8</v>
      </c>
      <c r="K2086" s="6">
        <v>18.3</v>
      </c>
      <c r="L2086" s="6">
        <v>0</v>
      </c>
      <c r="M2086" s="10">
        <v>113008.77</v>
      </c>
      <c r="N2086" s="8">
        <v>44.305358050000002</v>
      </c>
      <c r="O2086" s="8">
        <f t="shared" si="164"/>
        <v>5006894.0176400989</v>
      </c>
    </row>
    <row r="2087" spans="2:15" x14ac:dyDescent="0.3">
      <c r="B2087" s="30">
        <v>44090</v>
      </c>
      <c r="C2087" s="6" t="str">
        <f t="shared" si="160"/>
        <v>Wednesday</v>
      </c>
      <c r="D2087" s="6" t="str">
        <f t="shared" si="161"/>
        <v>September</v>
      </c>
      <c r="E2087" s="6" t="str">
        <f t="shared" si="162"/>
        <v>2020</v>
      </c>
      <c r="F2087" s="6">
        <f t="shared" si="163"/>
        <v>38</v>
      </c>
      <c r="G2087" s="6" t="str">
        <f>VLOOKUP(B:B, _holidays!A:C, 2, FALSE)</f>
        <v>N</v>
      </c>
      <c r="H2087" s="6" t="str">
        <f>VLOOKUP(B:B, _holidays!A:C, 3, FALSE)</f>
        <v>N</v>
      </c>
      <c r="I2087" s="6">
        <v>7.1</v>
      </c>
      <c r="J2087" s="6">
        <v>22.8</v>
      </c>
      <c r="K2087" s="6">
        <v>17.399999999999999</v>
      </c>
      <c r="L2087" s="6">
        <v>0</v>
      </c>
      <c r="M2087" s="10">
        <v>110807.72</v>
      </c>
      <c r="N2087" s="8">
        <v>34.968412190000002</v>
      </c>
      <c r="O2087" s="8">
        <f t="shared" si="164"/>
        <v>3874770.0267941072</v>
      </c>
    </row>
    <row r="2088" spans="2:15" x14ac:dyDescent="0.3">
      <c r="B2088" s="30">
        <v>44091</v>
      </c>
      <c r="C2088" s="6" t="str">
        <f t="shared" si="160"/>
        <v>Thursday</v>
      </c>
      <c r="D2088" s="6" t="str">
        <f t="shared" si="161"/>
        <v>September</v>
      </c>
      <c r="E2088" s="6" t="str">
        <f t="shared" si="162"/>
        <v>2020</v>
      </c>
      <c r="F2088" s="6">
        <f t="shared" si="163"/>
        <v>38</v>
      </c>
      <c r="G2088" s="6" t="str">
        <f>VLOOKUP(B:B, _holidays!A:C, 2, FALSE)</f>
        <v>N</v>
      </c>
      <c r="H2088" s="6" t="str">
        <f>VLOOKUP(B:B, _holidays!A:C, 3, FALSE)</f>
        <v>N</v>
      </c>
      <c r="I2088" s="6">
        <v>11.8</v>
      </c>
      <c r="J2088" s="6">
        <v>15.5</v>
      </c>
      <c r="K2088" s="6">
        <v>9.4</v>
      </c>
      <c r="L2088" s="6">
        <v>0.8</v>
      </c>
      <c r="M2088" s="10">
        <v>115643.44</v>
      </c>
      <c r="N2088" s="8">
        <v>34.696676500000002</v>
      </c>
      <c r="O2088" s="8">
        <f t="shared" si="164"/>
        <v>4012443.0270271604</v>
      </c>
    </row>
    <row r="2089" spans="2:15" x14ac:dyDescent="0.3">
      <c r="B2089" s="30">
        <v>44092</v>
      </c>
      <c r="C2089" s="6" t="str">
        <f t="shared" si="160"/>
        <v>Friday</v>
      </c>
      <c r="D2089" s="6" t="str">
        <f t="shared" si="161"/>
        <v>September</v>
      </c>
      <c r="E2089" s="6" t="str">
        <f t="shared" si="162"/>
        <v>2020</v>
      </c>
      <c r="F2089" s="6">
        <f t="shared" si="163"/>
        <v>38</v>
      </c>
      <c r="G2089" s="6" t="str">
        <f>VLOOKUP(B:B, _holidays!A:C, 2, FALSE)</f>
        <v>N</v>
      </c>
      <c r="H2089" s="6" t="str">
        <f>VLOOKUP(B:B, _holidays!A:C, 3, FALSE)</f>
        <v>N</v>
      </c>
      <c r="I2089" s="6">
        <v>8.4</v>
      </c>
      <c r="J2089" s="6">
        <v>18.7</v>
      </c>
      <c r="K2089" s="6">
        <v>13.6</v>
      </c>
      <c r="L2089" s="6">
        <v>0</v>
      </c>
      <c r="M2089" s="10">
        <v>112335.7</v>
      </c>
      <c r="N2089" s="8">
        <v>40.837043459999997</v>
      </c>
      <c r="O2089" s="8">
        <f t="shared" si="164"/>
        <v>4587457.8630095217</v>
      </c>
    </row>
    <row r="2090" spans="2:15" x14ac:dyDescent="0.3">
      <c r="B2090" s="30">
        <v>44093</v>
      </c>
      <c r="C2090" s="6" t="str">
        <f t="shared" si="160"/>
        <v>Saturday</v>
      </c>
      <c r="D2090" s="6" t="str">
        <f t="shared" si="161"/>
        <v>September</v>
      </c>
      <c r="E2090" s="6" t="str">
        <f t="shared" si="162"/>
        <v>2020</v>
      </c>
      <c r="F2090" s="6">
        <f t="shared" si="163"/>
        <v>38</v>
      </c>
      <c r="G2090" s="6" t="str">
        <f>VLOOKUP(B:B, _holidays!A:C, 2, FALSE)</f>
        <v>N</v>
      </c>
      <c r="H2090" s="6" t="str">
        <f>VLOOKUP(B:B, _holidays!A:C, 3, FALSE)</f>
        <v>N</v>
      </c>
      <c r="I2090" s="6">
        <v>11.3</v>
      </c>
      <c r="J2090" s="6">
        <v>26.3</v>
      </c>
      <c r="K2090" s="6">
        <v>17.100000000000001</v>
      </c>
      <c r="L2090" s="6">
        <v>0</v>
      </c>
      <c r="M2090" s="10">
        <v>93384</v>
      </c>
      <c r="N2090" s="8">
        <v>24.265307830000001</v>
      </c>
      <c r="O2090" s="8">
        <f t="shared" si="164"/>
        <v>2265991.5063967202</v>
      </c>
    </row>
    <row r="2091" spans="2:15" x14ac:dyDescent="0.3">
      <c r="B2091" s="30">
        <v>44094</v>
      </c>
      <c r="C2091" s="6" t="str">
        <f t="shared" si="160"/>
        <v>Sunday</v>
      </c>
      <c r="D2091" s="6" t="str">
        <f t="shared" si="161"/>
        <v>September</v>
      </c>
      <c r="E2091" s="6" t="str">
        <f t="shared" si="162"/>
        <v>2020</v>
      </c>
      <c r="F2091" s="6">
        <f t="shared" si="163"/>
        <v>39</v>
      </c>
      <c r="G2091" s="6" t="str">
        <f>VLOOKUP(B:B, _holidays!A:C, 2, FALSE)</f>
        <v>N</v>
      </c>
      <c r="H2091" s="6" t="str">
        <f>VLOOKUP(B:B, _holidays!A:C, 3, FALSE)</f>
        <v>N</v>
      </c>
      <c r="I2091" s="6">
        <v>17.100000000000001</v>
      </c>
      <c r="J2091" s="6">
        <v>22</v>
      </c>
      <c r="K2091" s="6">
        <v>16.7</v>
      </c>
      <c r="L2091" s="6">
        <v>0</v>
      </c>
      <c r="M2091" s="10">
        <v>86891.23</v>
      </c>
      <c r="N2091" s="8">
        <v>23.051334789999999</v>
      </c>
      <c r="O2091" s="8">
        <f t="shared" si="164"/>
        <v>2002958.8330448915</v>
      </c>
    </row>
    <row r="2092" spans="2:15" x14ac:dyDescent="0.3">
      <c r="B2092" s="30">
        <v>44095</v>
      </c>
      <c r="C2092" s="6" t="str">
        <f t="shared" si="160"/>
        <v>Monday</v>
      </c>
      <c r="D2092" s="6" t="str">
        <f t="shared" si="161"/>
        <v>September</v>
      </c>
      <c r="E2092" s="6" t="str">
        <f t="shared" si="162"/>
        <v>2020</v>
      </c>
      <c r="F2092" s="6">
        <f t="shared" si="163"/>
        <v>39</v>
      </c>
      <c r="G2092" s="6" t="str">
        <f>VLOOKUP(B:B, _holidays!A:C, 2, FALSE)</f>
        <v>N</v>
      </c>
      <c r="H2092" s="6" t="str">
        <f>VLOOKUP(B:B, _holidays!A:C, 3, FALSE)</f>
        <v>N</v>
      </c>
      <c r="I2092" s="6">
        <v>16.600000000000001</v>
      </c>
      <c r="J2092" s="6">
        <v>19.8</v>
      </c>
      <c r="K2092" s="6">
        <v>13</v>
      </c>
      <c r="L2092" s="6">
        <v>0</v>
      </c>
      <c r="M2092" s="10">
        <v>100977.95</v>
      </c>
      <c r="N2092" s="8">
        <v>34.25364192</v>
      </c>
      <c r="O2092" s="8">
        <f t="shared" si="164"/>
        <v>3458862.5411156639</v>
      </c>
    </row>
    <row r="2093" spans="2:15" x14ac:dyDescent="0.3">
      <c r="B2093" s="30">
        <v>44096</v>
      </c>
      <c r="C2093" s="6" t="str">
        <f t="shared" si="160"/>
        <v>Tuesday</v>
      </c>
      <c r="D2093" s="6" t="str">
        <f t="shared" si="161"/>
        <v>September</v>
      </c>
      <c r="E2093" s="6" t="str">
        <f t="shared" si="162"/>
        <v>2020</v>
      </c>
      <c r="F2093" s="6">
        <f t="shared" si="163"/>
        <v>39</v>
      </c>
      <c r="G2093" s="6" t="str">
        <f>VLOOKUP(B:B, _holidays!A:C, 2, FALSE)</f>
        <v>N</v>
      </c>
      <c r="H2093" s="6" t="str">
        <f>VLOOKUP(B:B, _holidays!A:C, 3, FALSE)</f>
        <v>N</v>
      </c>
      <c r="I2093" s="6">
        <v>12.3</v>
      </c>
      <c r="J2093" s="6">
        <v>18.899999999999999</v>
      </c>
      <c r="K2093" s="6">
        <v>16.8</v>
      </c>
      <c r="L2093" s="6">
        <v>0</v>
      </c>
      <c r="M2093" s="10">
        <v>103200.64</v>
      </c>
      <c r="N2093" s="8">
        <v>25.925322789999999</v>
      </c>
      <c r="O2093" s="8">
        <f t="shared" si="164"/>
        <v>2675509.9041345855</v>
      </c>
    </row>
    <row r="2094" spans="2:15" x14ac:dyDescent="0.3">
      <c r="B2094" s="30">
        <v>44097</v>
      </c>
      <c r="C2094" s="6" t="str">
        <f t="shared" si="160"/>
        <v>Wednesday</v>
      </c>
      <c r="D2094" s="6" t="str">
        <f t="shared" si="161"/>
        <v>September</v>
      </c>
      <c r="E2094" s="6" t="str">
        <f t="shared" si="162"/>
        <v>2020</v>
      </c>
      <c r="F2094" s="6">
        <f t="shared" si="163"/>
        <v>39</v>
      </c>
      <c r="G2094" s="6" t="str">
        <f>VLOOKUP(B:B, _holidays!A:C, 2, FALSE)</f>
        <v>N</v>
      </c>
      <c r="H2094" s="6" t="str">
        <f>VLOOKUP(B:B, _holidays!A:C, 3, FALSE)</f>
        <v>N</v>
      </c>
      <c r="I2094" s="6">
        <v>10.6</v>
      </c>
      <c r="J2094" s="6">
        <v>15.1</v>
      </c>
      <c r="K2094" s="6">
        <v>12.3</v>
      </c>
      <c r="L2094" s="6">
        <v>0.2</v>
      </c>
      <c r="M2094" s="10">
        <v>112412.44500000001</v>
      </c>
      <c r="N2094" s="8">
        <v>34.211794570000002</v>
      </c>
      <c r="O2094" s="8">
        <f t="shared" si="164"/>
        <v>3845831.4754514243</v>
      </c>
    </row>
    <row r="2095" spans="2:15" x14ac:dyDescent="0.3">
      <c r="B2095" s="30">
        <v>44098</v>
      </c>
      <c r="C2095" s="6" t="str">
        <f t="shared" si="160"/>
        <v>Thursday</v>
      </c>
      <c r="D2095" s="6" t="str">
        <f t="shared" si="161"/>
        <v>September</v>
      </c>
      <c r="E2095" s="6" t="str">
        <f t="shared" si="162"/>
        <v>2020</v>
      </c>
      <c r="F2095" s="6">
        <f t="shared" si="163"/>
        <v>39</v>
      </c>
      <c r="G2095" s="6" t="str">
        <f>VLOOKUP(B:B, _holidays!A:C, 2, FALSE)</f>
        <v>N</v>
      </c>
      <c r="H2095" s="6" t="str">
        <f>VLOOKUP(B:B, _holidays!A:C, 3, FALSE)</f>
        <v>N</v>
      </c>
      <c r="I2095" s="6">
        <v>8.1999999999999993</v>
      </c>
      <c r="J2095" s="6">
        <v>15</v>
      </c>
      <c r="K2095" s="6">
        <v>13.9</v>
      </c>
      <c r="L2095" s="6">
        <v>1.6</v>
      </c>
      <c r="M2095" s="10">
        <v>117535.715</v>
      </c>
      <c r="N2095" s="8">
        <v>51.779356100000001</v>
      </c>
      <c r="O2095" s="8">
        <f t="shared" si="164"/>
        <v>6085923.6414531115</v>
      </c>
    </row>
    <row r="2096" spans="2:15" x14ac:dyDescent="0.3">
      <c r="B2096" s="30">
        <v>44099</v>
      </c>
      <c r="C2096" s="6" t="str">
        <f t="shared" si="160"/>
        <v>Friday</v>
      </c>
      <c r="D2096" s="6" t="str">
        <f t="shared" si="161"/>
        <v>September</v>
      </c>
      <c r="E2096" s="6" t="str">
        <f t="shared" si="162"/>
        <v>2020</v>
      </c>
      <c r="F2096" s="6">
        <f t="shared" si="163"/>
        <v>39</v>
      </c>
      <c r="G2096" s="6" t="str">
        <f>VLOOKUP(B:B, _holidays!A:C, 2, FALSE)</f>
        <v>N</v>
      </c>
      <c r="H2096" s="6" t="str">
        <f>VLOOKUP(B:B, _holidays!A:C, 3, FALSE)</f>
        <v>N</v>
      </c>
      <c r="I2096" s="6">
        <v>7.2</v>
      </c>
      <c r="J2096" s="6">
        <v>11.9</v>
      </c>
      <c r="K2096" s="6">
        <v>7.2</v>
      </c>
      <c r="L2096" s="6">
        <v>3.2</v>
      </c>
      <c r="M2096" s="10">
        <v>126354.68</v>
      </c>
      <c r="N2096" s="8">
        <v>53.429209659999998</v>
      </c>
      <c r="O2096" s="8">
        <f t="shared" si="164"/>
        <v>6751030.6892422084</v>
      </c>
    </row>
    <row r="2097" spans="2:15" x14ac:dyDescent="0.3">
      <c r="B2097" s="30">
        <v>44100</v>
      </c>
      <c r="C2097" s="6" t="str">
        <f t="shared" si="160"/>
        <v>Saturday</v>
      </c>
      <c r="D2097" s="6" t="str">
        <f t="shared" si="161"/>
        <v>September</v>
      </c>
      <c r="E2097" s="6" t="str">
        <f t="shared" si="162"/>
        <v>2020</v>
      </c>
      <c r="F2097" s="6">
        <f t="shared" si="163"/>
        <v>39</v>
      </c>
      <c r="G2097" s="6" t="str">
        <f>VLOOKUP(B:B, _holidays!A:C, 2, FALSE)</f>
        <v>N</v>
      </c>
      <c r="H2097" s="6" t="str">
        <f>VLOOKUP(B:B, _holidays!A:C, 3, FALSE)</f>
        <v>N</v>
      </c>
      <c r="I2097" s="6">
        <v>6.2</v>
      </c>
      <c r="J2097" s="6">
        <v>13.4</v>
      </c>
      <c r="K2097" s="6">
        <v>15</v>
      </c>
      <c r="L2097" s="6">
        <v>9.4</v>
      </c>
      <c r="M2097" s="10">
        <v>106694.965</v>
      </c>
      <c r="N2097" s="8">
        <v>33.444710110000003</v>
      </c>
      <c r="O2097" s="8">
        <f t="shared" si="164"/>
        <v>3568382.1746215965</v>
      </c>
    </row>
    <row r="2098" spans="2:15" x14ac:dyDescent="0.3">
      <c r="B2098" s="30">
        <v>44101</v>
      </c>
      <c r="C2098" s="6" t="str">
        <f t="shared" si="160"/>
        <v>Sunday</v>
      </c>
      <c r="D2098" s="6" t="str">
        <f t="shared" si="161"/>
        <v>September</v>
      </c>
      <c r="E2098" s="6" t="str">
        <f t="shared" si="162"/>
        <v>2020</v>
      </c>
      <c r="F2098" s="6">
        <f t="shared" si="163"/>
        <v>40</v>
      </c>
      <c r="G2098" s="6" t="str">
        <f>VLOOKUP(B:B, _holidays!A:C, 2, FALSE)</f>
        <v>N</v>
      </c>
      <c r="H2098" s="6" t="str">
        <f>VLOOKUP(B:B, _holidays!A:C, 3, FALSE)</f>
        <v>N</v>
      </c>
      <c r="I2098" s="6">
        <v>8.8000000000000007</v>
      </c>
      <c r="J2098" s="6">
        <v>13.4</v>
      </c>
      <c r="K2098" s="6">
        <v>20.9</v>
      </c>
      <c r="L2098" s="6">
        <v>3</v>
      </c>
      <c r="M2098" s="10">
        <v>101703.49</v>
      </c>
      <c r="N2098" s="8">
        <v>57.920028760000001</v>
      </c>
      <c r="O2098" s="8">
        <f t="shared" si="164"/>
        <v>5890669.0657923725</v>
      </c>
    </row>
    <row r="2099" spans="2:15" x14ac:dyDescent="0.3">
      <c r="B2099" s="30">
        <v>44102</v>
      </c>
      <c r="C2099" s="6" t="str">
        <f t="shared" si="160"/>
        <v>Monday</v>
      </c>
      <c r="D2099" s="6" t="str">
        <f t="shared" si="161"/>
        <v>September</v>
      </c>
      <c r="E2099" s="6" t="str">
        <f t="shared" si="162"/>
        <v>2020</v>
      </c>
      <c r="F2099" s="6">
        <f t="shared" si="163"/>
        <v>40</v>
      </c>
      <c r="G2099" s="6" t="str">
        <f>VLOOKUP(B:B, _holidays!A:C, 2, FALSE)</f>
        <v>N</v>
      </c>
      <c r="H2099" s="6" t="str">
        <f>VLOOKUP(B:B, _holidays!A:C, 3, FALSE)</f>
        <v>N</v>
      </c>
      <c r="I2099" s="6">
        <v>6.5</v>
      </c>
      <c r="J2099" s="6">
        <v>13.6</v>
      </c>
      <c r="K2099" s="6">
        <v>18.3</v>
      </c>
      <c r="L2099" s="6">
        <v>0</v>
      </c>
      <c r="M2099" s="10">
        <v>114651.14</v>
      </c>
      <c r="N2099" s="8">
        <v>59.74605347</v>
      </c>
      <c r="O2099" s="8">
        <f t="shared" si="164"/>
        <v>6849953.1408364559</v>
      </c>
    </row>
    <row r="2100" spans="2:15" x14ac:dyDescent="0.3">
      <c r="B2100" s="30">
        <v>44103</v>
      </c>
      <c r="C2100" s="6" t="str">
        <f t="shared" si="160"/>
        <v>Tuesday</v>
      </c>
      <c r="D2100" s="6" t="str">
        <f t="shared" si="161"/>
        <v>September</v>
      </c>
      <c r="E2100" s="6" t="str">
        <f t="shared" si="162"/>
        <v>2020</v>
      </c>
      <c r="F2100" s="6">
        <f t="shared" si="163"/>
        <v>40</v>
      </c>
      <c r="G2100" s="6" t="str">
        <f>VLOOKUP(B:B, _holidays!A:C, 2, FALSE)</f>
        <v>N</v>
      </c>
      <c r="H2100" s="6" t="str">
        <f>VLOOKUP(B:B, _holidays!A:C, 3, FALSE)</f>
        <v>N</v>
      </c>
      <c r="I2100" s="6">
        <v>4.3</v>
      </c>
      <c r="J2100" s="6">
        <v>21</v>
      </c>
      <c r="K2100" s="6">
        <v>18.399999999999999</v>
      </c>
      <c r="L2100" s="6">
        <v>0</v>
      </c>
      <c r="M2100" s="10">
        <v>112076.46</v>
      </c>
      <c r="N2100" s="8">
        <v>42.120177509999998</v>
      </c>
      <c r="O2100" s="8">
        <f t="shared" si="164"/>
        <v>4720680.3898924142</v>
      </c>
    </row>
    <row r="2101" spans="2:15" x14ac:dyDescent="0.3">
      <c r="B2101" s="30">
        <v>44104</v>
      </c>
      <c r="C2101" s="6" t="str">
        <f t="shared" si="160"/>
        <v>Wednesday</v>
      </c>
      <c r="D2101" s="6" t="str">
        <f t="shared" si="161"/>
        <v>September</v>
      </c>
      <c r="E2101" s="6" t="str">
        <f t="shared" si="162"/>
        <v>2020</v>
      </c>
      <c r="F2101" s="6">
        <f t="shared" si="163"/>
        <v>40</v>
      </c>
      <c r="G2101" s="6" t="str">
        <f>VLOOKUP(B:B, _holidays!A:C, 2, FALSE)</f>
        <v>N</v>
      </c>
      <c r="H2101" s="6" t="str">
        <f>VLOOKUP(B:B, _holidays!A:C, 3, FALSE)</f>
        <v>N</v>
      </c>
      <c r="I2101" s="6">
        <v>10.7</v>
      </c>
      <c r="J2101" s="6">
        <v>19.399999999999999</v>
      </c>
      <c r="K2101" s="6">
        <v>13</v>
      </c>
      <c r="L2101" s="6">
        <v>0.6</v>
      </c>
      <c r="M2101" s="10">
        <v>113620.21</v>
      </c>
      <c r="N2101" s="8">
        <v>38.05764052</v>
      </c>
      <c r="O2101" s="8">
        <f t="shared" si="164"/>
        <v>4324117.1079869093</v>
      </c>
    </row>
    <row r="2102" spans="2:15" x14ac:dyDescent="0.3">
      <c r="B2102" s="30">
        <v>44105</v>
      </c>
      <c r="C2102" s="6" t="str">
        <f t="shared" si="160"/>
        <v>Thursday</v>
      </c>
      <c r="D2102" s="6" t="str">
        <f t="shared" si="161"/>
        <v>October</v>
      </c>
      <c r="E2102" s="6" t="str">
        <f t="shared" si="162"/>
        <v>2020</v>
      </c>
      <c r="F2102" s="6">
        <f t="shared" si="163"/>
        <v>40</v>
      </c>
      <c r="G2102" s="6" t="str">
        <f>VLOOKUP(B:B, _holidays!A:C, 2, FALSE)</f>
        <v>N</v>
      </c>
      <c r="H2102" s="6" t="str">
        <f>VLOOKUP(B:B, _holidays!A:C, 3, FALSE)</f>
        <v>N</v>
      </c>
      <c r="I2102" s="6">
        <v>9.4</v>
      </c>
      <c r="J2102" s="6">
        <v>19.5</v>
      </c>
      <c r="K2102" s="6">
        <v>21.2</v>
      </c>
      <c r="L2102" s="6">
        <v>1.8</v>
      </c>
      <c r="M2102" s="10">
        <v>106641.79</v>
      </c>
      <c r="N2102" s="8">
        <v>34.65467056</v>
      </c>
      <c r="O2102" s="8">
        <f t="shared" si="164"/>
        <v>3695636.1003787019</v>
      </c>
    </row>
    <row r="2103" spans="2:15" x14ac:dyDescent="0.3">
      <c r="B2103" s="30">
        <v>44106</v>
      </c>
      <c r="C2103" s="6" t="str">
        <f t="shared" si="160"/>
        <v>Friday</v>
      </c>
      <c r="D2103" s="6" t="str">
        <f t="shared" si="161"/>
        <v>October</v>
      </c>
      <c r="E2103" s="6" t="str">
        <f t="shared" si="162"/>
        <v>2020</v>
      </c>
      <c r="F2103" s="6">
        <f t="shared" si="163"/>
        <v>40</v>
      </c>
      <c r="G2103" s="6" t="str">
        <f>VLOOKUP(B:B, _holidays!A:C, 2, FALSE)</f>
        <v>N</v>
      </c>
      <c r="H2103" s="6" t="str">
        <f>VLOOKUP(B:B, _holidays!A:C, 3, FALSE)</f>
        <v>N</v>
      </c>
      <c r="I2103" s="6">
        <v>12.8</v>
      </c>
      <c r="J2103" s="6">
        <v>26</v>
      </c>
      <c r="K2103" s="6">
        <v>22</v>
      </c>
      <c r="L2103" s="6">
        <v>0</v>
      </c>
      <c r="M2103" s="10">
        <v>99585.835000000006</v>
      </c>
      <c r="N2103" s="8">
        <v>-6.0760283690000003</v>
      </c>
      <c r="O2103" s="8">
        <f t="shared" si="164"/>
        <v>-605086.3586105532</v>
      </c>
    </row>
    <row r="2104" spans="2:15" x14ac:dyDescent="0.3">
      <c r="B2104" s="30">
        <v>44107</v>
      </c>
      <c r="C2104" s="6" t="str">
        <f t="shared" si="160"/>
        <v>Saturday</v>
      </c>
      <c r="D2104" s="6" t="str">
        <f t="shared" si="161"/>
        <v>October</v>
      </c>
      <c r="E2104" s="6" t="str">
        <f t="shared" si="162"/>
        <v>2020</v>
      </c>
      <c r="F2104" s="6">
        <f t="shared" si="163"/>
        <v>40</v>
      </c>
      <c r="G2104" s="6" t="str">
        <f>VLOOKUP(B:B, _holidays!A:C, 2, FALSE)</f>
        <v>N</v>
      </c>
      <c r="H2104" s="6" t="str">
        <f>VLOOKUP(B:B, _holidays!A:C, 3, FALSE)</f>
        <v>N</v>
      </c>
      <c r="I2104" s="6">
        <v>17.399999999999999</v>
      </c>
      <c r="J2104" s="6">
        <v>29.4</v>
      </c>
      <c r="K2104" s="6">
        <v>19.8</v>
      </c>
      <c r="L2104" s="6">
        <v>0</v>
      </c>
      <c r="M2104" s="10">
        <v>92277.024999999994</v>
      </c>
      <c r="N2104" s="8">
        <v>-1.983470633</v>
      </c>
      <c r="O2104" s="8">
        <f t="shared" si="164"/>
        <v>-183028.76918810682</v>
      </c>
    </row>
    <row r="2105" spans="2:15" x14ac:dyDescent="0.3">
      <c r="B2105" s="30">
        <v>44108</v>
      </c>
      <c r="C2105" s="6" t="str">
        <f t="shared" si="160"/>
        <v>Sunday</v>
      </c>
      <c r="D2105" s="6" t="str">
        <f t="shared" si="161"/>
        <v>October</v>
      </c>
      <c r="E2105" s="6" t="str">
        <f t="shared" si="162"/>
        <v>2020</v>
      </c>
      <c r="F2105" s="6">
        <f t="shared" si="163"/>
        <v>41</v>
      </c>
      <c r="G2105" s="6" t="str">
        <f>VLOOKUP(B:B, _holidays!A:C, 2, FALSE)</f>
        <v>N</v>
      </c>
      <c r="H2105" s="6" t="str">
        <f>VLOOKUP(B:B, _holidays!A:C, 3, FALSE)</f>
        <v>N</v>
      </c>
      <c r="I2105" s="6">
        <v>13.5</v>
      </c>
      <c r="J2105" s="6">
        <v>29.5</v>
      </c>
      <c r="K2105" s="6">
        <v>8.4</v>
      </c>
      <c r="L2105" s="6">
        <v>0</v>
      </c>
      <c r="M2105" s="10">
        <v>94081.565000000002</v>
      </c>
      <c r="N2105" s="8">
        <v>25.0086136</v>
      </c>
      <c r="O2105" s="8">
        <f t="shared" si="164"/>
        <v>2352849.5059682839</v>
      </c>
    </row>
    <row r="2106" spans="2:15" x14ac:dyDescent="0.3">
      <c r="B2106" s="30">
        <v>44109</v>
      </c>
      <c r="C2106" s="6" t="str">
        <f t="shared" si="160"/>
        <v>Monday</v>
      </c>
      <c r="D2106" s="6" t="str">
        <f t="shared" si="161"/>
        <v>October</v>
      </c>
      <c r="E2106" s="6" t="str">
        <f t="shared" si="162"/>
        <v>2020</v>
      </c>
      <c r="F2106" s="6">
        <f t="shared" si="163"/>
        <v>41</v>
      </c>
      <c r="G2106" s="6" t="str">
        <f>VLOOKUP(B:B, _holidays!A:C, 2, FALSE)</f>
        <v>N</v>
      </c>
      <c r="H2106" s="6" t="str">
        <f>VLOOKUP(B:B, _holidays!A:C, 3, FALSE)</f>
        <v>N</v>
      </c>
      <c r="I2106" s="6">
        <v>9.1</v>
      </c>
      <c r="J2106" s="6">
        <v>12.7</v>
      </c>
      <c r="K2106" s="6">
        <v>7.3</v>
      </c>
      <c r="L2106" s="6">
        <v>12.8</v>
      </c>
      <c r="M2106" s="10">
        <v>113610.03</v>
      </c>
      <c r="N2106" s="8">
        <v>36.764700519999998</v>
      </c>
      <c r="O2106" s="8">
        <f t="shared" si="164"/>
        <v>4176838.7290182156</v>
      </c>
    </row>
    <row r="2107" spans="2:15" x14ac:dyDescent="0.3">
      <c r="B2107" s="30">
        <v>44110</v>
      </c>
      <c r="C2107" s="6" t="str">
        <f t="shared" si="160"/>
        <v>Tuesday</v>
      </c>
      <c r="D2107" s="6" t="str">
        <f t="shared" si="161"/>
        <v>October</v>
      </c>
      <c r="E2107" s="6" t="str">
        <f t="shared" si="162"/>
        <v>2020</v>
      </c>
      <c r="F2107" s="6">
        <f t="shared" si="163"/>
        <v>41</v>
      </c>
      <c r="G2107" s="6" t="str">
        <f>VLOOKUP(B:B, _holidays!A:C, 2, FALSE)</f>
        <v>N</v>
      </c>
      <c r="H2107" s="6" t="str">
        <f>VLOOKUP(B:B, _holidays!A:C, 3, FALSE)</f>
        <v>N</v>
      </c>
      <c r="I2107" s="6">
        <v>8.9</v>
      </c>
      <c r="J2107" s="6">
        <v>12.6</v>
      </c>
      <c r="K2107" s="6">
        <v>5.8</v>
      </c>
      <c r="L2107" s="6">
        <v>1</v>
      </c>
      <c r="M2107" s="10">
        <v>122607.56</v>
      </c>
      <c r="N2107" s="8">
        <v>75.771059010000002</v>
      </c>
      <c r="O2107" s="8">
        <f t="shared" si="164"/>
        <v>9290104.663832115</v>
      </c>
    </row>
  </sheetData>
  <conditionalFormatting sqref="M1 M2108:M1048576">
    <cfRule type="aboveAverage" dxfId="120" priority="25"/>
    <cfRule type="aboveAverage" dxfId="119" priority="26" aboveAverage="0"/>
  </conditionalFormatting>
  <conditionalFormatting sqref="M2:M2107">
    <cfRule type="colorScale" priority="12">
      <colorScale>
        <cfvo type="min"/>
        <cfvo type="percentile" val="50"/>
        <cfvo type="max"/>
        <color rgb="FF63BE7B"/>
        <color rgb="FFFCFCFF"/>
        <color rgb="FFF8696B"/>
      </colorScale>
    </cfRule>
  </conditionalFormatting>
  <conditionalFormatting sqref="I2:I2107">
    <cfRule type="dataBar" priority="11">
      <dataBar>
        <cfvo type="min"/>
        <cfvo type="max"/>
        <color rgb="FF638EC6"/>
      </dataBar>
      <extLst>
        <ext xmlns:x14="http://schemas.microsoft.com/office/spreadsheetml/2009/9/main" uri="{B025F937-C7B1-47D3-B67F-A62EFF666E3E}">
          <x14:id>{12F28CD0-6C62-4582-BD44-78305279C060}</x14:id>
        </ext>
      </extLst>
    </cfRule>
  </conditionalFormatting>
  <conditionalFormatting sqref="J2:J2107">
    <cfRule type="dataBar" priority="10">
      <dataBar>
        <cfvo type="min"/>
        <cfvo type="max"/>
        <color rgb="FFFF555A"/>
      </dataBar>
      <extLst>
        <ext xmlns:x14="http://schemas.microsoft.com/office/spreadsheetml/2009/9/main" uri="{B025F937-C7B1-47D3-B67F-A62EFF666E3E}">
          <x14:id>{66E7FFFC-5837-4B10-BFAE-AE23989EA653}</x14:id>
        </ext>
      </extLst>
    </cfRule>
  </conditionalFormatting>
  <conditionalFormatting sqref="K2:K2107">
    <cfRule type="dataBar" priority="6">
      <dataBar>
        <cfvo type="min"/>
        <cfvo type="max"/>
        <color rgb="FFFFB628"/>
      </dataBar>
      <extLst>
        <ext xmlns:x14="http://schemas.microsoft.com/office/spreadsheetml/2009/9/main" uri="{B025F937-C7B1-47D3-B67F-A62EFF666E3E}">
          <x14:id>{5B339158-FCBE-4B84-92B4-E436E16175E1}</x14:id>
        </ext>
      </extLst>
    </cfRule>
  </conditionalFormatting>
  <conditionalFormatting sqref="L2:L2107">
    <cfRule type="dataBar" priority="5">
      <dataBar>
        <cfvo type="min"/>
        <cfvo type="max"/>
        <color rgb="FF008AEF"/>
      </dataBar>
      <extLst>
        <ext xmlns:x14="http://schemas.microsoft.com/office/spreadsheetml/2009/9/main" uri="{B025F937-C7B1-47D3-B67F-A62EFF666E3E}">
          <x14:id>{8F30A0B9-5FA9-4BE0-95E4-19C54B440401}</x14:id>
        </ext>
      </extLst>
    </cfRule>
  </conditionalFormatting>
  <conditionalFormatting sqref="N2:N2107">
    <cfRule type="cellIs" dxfId="118" priority="3" operator="lessThan">
      <formula>20</formula>
    </cfRule>
    <cfRule type="cellIs" dxfId="117" priority="4" operator="greaterThan">
      <formula>200</formula>
    </cfRule>
  </conditionalFormatting>
  <conditionalFormatting sqref="O2:O2107">
    <cfRule type="cellIs" dxfId="116" priority="1" operator="lessThan">
      <formula>1000000</formula>
    </cfRule>
    <cfRule type="cellIs" dxfId="115" priority="2" operator="greaterThan">
      <formula>10000000</formula>
    </cfRule>
  </conditionalFormatting>
  <pageMargins left="0.70866141732283472" right="0.70866141732283472" top="0.74803149606299213" bottom="0.74803149606299213" header="0.31496062992125984" footer="0.31496062992125984"/>
  <pageSetup paperSize="9" scale="78" fitToHeight="0" orientation="landscape" useFirstPageNumber="1" r:id="rId1"/>
  <headerFooter>
    <oddFooter>Page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12F28CD0-6C62-4582-BD44-78305279C060}">
            <x14:dataBar minLength="0" maxLength="100" border="1" negativeBarBorderColorSameAsPositive="0">
              <x14:cfvo type="autoMin"/>
              <x14:cfvo type="autoMax"/>
              <x14:borderColor rgb="FF638EC6"/>
              <x14:negativeFillColor rgb="FFFF0000"/>
              <x14:negativeBorderColor rgb="FFFF0000"/>
              <x14:axisColor rgb="FF000000"/>
            </x14:dataBar>
          </x14:cfRule>
          <xm:sqref>I2:I2107</xm:sqref>
        </x14:conditionalFormatting>
        <x14:conditionalFormatting xmlns:xm="http://schemas.microsoft.com/office/excel/2006/main">
          <x14:cfRule type="dataBar" id="{66E7FFFC-5837-4B10-BFAE-AE23989EA653}">
            <x14:dataBar minLength="0" maxLength="100" border="1" negativeBarBorderColorSameAsPositive="0">
              <x14:cfvo type="autoMin"/>
              <x14:cfvo type="autoMax"/>
              <x14:borderColor rgb="FFFF555A"/>
              <x14:negativeFillColor rgb="FFFF0000"/>
              <x14:negativeBorderColor rgb="FFFF0000"/>
              <x14:axisColor rgb="FF000000"/>
            </x14:dataBar>
          </x14:cfRule>
          <xm:sqref>J2:J2107</xm:sqref>
        </x14:conditionalFormatting>
        <x14:conditionalFormatting xmlns:xm="http://schemas.microsoft.com/office/excel/2006/main">
          <x14:cfRule type="dataBar" id="{5B339158-FCBE-4B84-92B4-E436E16175E1}">
            <x14:dataBar minLength="0" maxLength="100" border="1" negativeBarBorderColorSameAsPositive="0">
              <x14:cfvo type="autoMin"/>
              <x14:cfvo type="autoMax"/>
              <x14:borderColor rgb="FFFFB628"/>
              <x14:negativeFillColor rgb="FFFF0000"/>
              <x14:negativeBorderColor rgb="FFFF0000"/>
              <x14:axisColor rgb="FF000000"/>
            </x14:dataBar>
          </x14:cfRule>
          <xm:sqref>K2:K2107</xm:sqref>
        </x14:conditionalFormatting>
        <x14:conditionalFormatting xmlns:xm="http://schemas.microsoft.com/office/excel/2006/main">
          <x14:cfRule type="dataBar" id="{8F30A0B9-5FA9-4BE0-95E4-19C54B440401}">
            <x14:dataBar minLength="0" maxLength="100" border="1" negativeBarBorderColorSameAsPositive="0">
              <x14:cfvo type="autoMin"/>
              <x14:cfvo type="autoMax"/>
              <x14:borderColor rgb="FF008AEF"/>
              <x14:negativeFillColor rgb="FFFF0000"/>
              <x14:negativeBorderColor rgb="FFFF0000"/>
              <x14:axisColor rgb="FF000000"/>
            </x14:dataBar>
          </x14:cfRule>
          <xm:sqref>L2:L2107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104A8-9522-49B7-A1A1-567F9318B937}">
  <dimension ref="B2:G15"/>
  <sheetViews>
    <sheetView workbookViewId="0">
      <selection activeCell="C15" sqref="C15"/>
    </sheetView>
  </sheetViews>
  <sheetFormatPr defaultRowHeight="14.4" x14ac:dyDescent="0.3"/>
  <cols>
    <col min="2" max="2" width="13.44140625" customWidth="1"/>
    <col min="3" max="3" width="8.88671875" style="3"/>
    <col min="4" max="4" width="17.21875" customWidth="1"/>
    <col min="5" max="5" width="12.6640625" style="23" bestFit="1" customWidth="1"/>
    <col min="6" max="6" width="15.6640625" customWidth="1"/>
    <col min="7" max="7" width="16.33203125" bestFit="1" customWidth="1"/>
  </cols>
  <sheetData>
    <row r="2" spans="2:7" ht="18" x14ac:dyDescent="0.35">
      <c r="B2" s="11" t="s">
        <v>19</v>
      </c>
      <c r="C2" s="7"/>
      <c r="D2" s="6"/>
      <c r="E2" s="20"/>
      <c r="F2" s="6"/>
      <c r="G2" s="2"/>
    </row>
    <row r="3" spans="2:7" ht="18.600000000000001" thickBot="1" x14ac:dyDescent="0.4">
      <c r="B3" s="11"/>
      <c r="C3" s="7"/>
      <c r="D3" s="6"/>
      <c r="E3" s="20"/>
      <c r="F3" s="6"/>
    </row>
    <row r="4" spans="2:7" x14ac:dyDescent="0.3">
      <c r="B4" s="13"/>
      <c r="C4" s="19" t="s">
        <v>14</v>
      </c>
      <c r="D4" s="14" t="s">
        <v>13</v>
      </c>
      <c r="E4" s="21" t="s">
        <v>12</v>
      </c>
      <c r="F4" s="14" t="s">
        <v>13</v>
      </c>
    </row>
    <row r="5" spans="2:7" x14ac:dyDescent="0.3">
      <c r="B5" s="15" t="s">
        <v>20</v>
      </c>
      <c r="C5" s="16">
        <f>MIN('Energy Demand'!M:M)</f>
        <v>85094.375</v>
      </c>
      <c r="D5" s="17">
        <f>INDEX('Energy Demand'!$B:$O, MATCH(Summary!C5, 'Energy Demand'!$M:$M, 0), MATCH(Summary!$D$4, 'Energy Demand'!B:B, 0))</f>
        <v>43094</v>
      </c>
      <c r="E5" s="20">
        <f>MIN('Energy Demand'!O:O)</f>
        <v>-605086.3586105532</v>
      </c>
      <c r="F5" s="17">
        <f>INDEX('Energy Demand'!$B:$O, MATCH(Summary!E5, 'Energy Demand'!$O:$O, 0), MATCH(Summary!$F$4, 'Energy Demand'!B:B, 0))</f>
        <v>44106</v>
      </c>
    </row>
    <row r="6" spans="2:7" x14ac:dyDescent="0.3">
      <c r="B6" s="15" t="s">
        <v>21</v>
      </c>
      <c r="C6" s="16">
        <f>MAX('Energy Demand'!M:M)</f>
        <v>170653.84</v>
      </c>
      <c r="D6" s="17">
        <f>INDEX('Energy Demand'!$B:$O, MATCH(Summary!C6, 'Energy Demand'!$M:$M, 0), MATCH(Summary!$D$4, 'Energy Demand'!B:B, 0))</f>
        <v>43861</v>
      </c>
      <c r="E6" s="20">
        <f>MAX('Energy Demand'!O:O)</f>
        <v>709250294.69111621</v>
      </c>
      <c r="F6" s="17">
        <f>INDEX('Energy Demand'!$B:$O, MATCH(Summary!E6, 'Energy Demand'!$O:$O, 0), MATCH(Summary!$F$4, 'Energy Demand'!B:B, 0))</f>
        <v>43489</v>
      </c>
    </row>
    <row r="7" spans="2:7" ht="15" thickBot="1" x14ac:dyDescent="0.35">
      <c r="B7" s="15" t="s">
        <v>22</v>
      </c>
      <c r="C7" s="18">
        <f>AVERAGE('Energy Demand'!M:M)</f>
        <v>120035.47650284915</v>
      </c>
      <c r="D7" s="25"/>
      <c r="E7" s="22">
        <f>AVERAGE('Energy Demand'!O:O)</f>
        <v>9521591.4845048822</v>
      </c>
      <c r="F7" s="12"/>
    </row>
    <row r="11" spans="2:7" ht="18" x14ac:dyDescent="0.35">
      <c r="B11" s="24" t="s">
        <v>25</v>
      </c>
    </row>
    <row r="12" spans="2:7" ht="15" thickBot="1" x14ac:dyDescent="0.35"/>
    <row r="13" spans="2:7" x14ac:dyDescent="0.3">
      <c r="B13" s="13"/>
      <c r="C13" s="19" t="s">
        <v>14</v>
      </c>
      <c r="D13" s="14" t="s">
        <v>13</v>
      </c>
    </row>
    <row r="14" spans="2:7" x14ac:dyDescent="0.3">
      <c r="B14" s="15" t="s">
        <v>23</v>
      </c>
      <c r="C14" s="16">
        <f>_xlfn.MAXIFS('Energy Demand'!M:M,'Energy Demand'!C:C,"Saturday")</f>
        <v>154924.89000000001</v>
      </c>
      <c r="D14" s="17">
        <f>INDEX('Energy Demand'!$B:$O, MATCH(Summary!C14, 'Energy Demand'!$M:$M, 0), MATCH(Summary!$D$13, 'Energy Demand'!B:B, 0))</f>
        <v>42357</v>
      </c>
    </row>
    <row r="15" spans="2:7" ht="15" thickBot="1" x14ac:dyDescent="0.35">
      <c r="B15" s="15" t="s">
        <v>24</v>
      </c>
      <c r="C15" s="18">
        <f>_xlfn.MAXIFS('Energy Demand'!M:M,'Energy Demand'!C:C,"Sunday")</f>
        <v>159436.69</v>
      </c>
      <c r="D15" s="25">
        <f>INDEX('Energy Demand'!$B:$O, MATCH(Summary!C15, 'Energy Demand'!$M:$M, 0), MATCH(Summary!$D$13, 'Energy Demand'!B:B, 0))</f>
        <v>43128</v>
      </c>
    </row>
  </sheetData>
  <pageMargins left="0.70866141732283472" right="0.70866141732283472" top="0.74803149606299213" bottom="0.74803149606299213" header="0.31496062992125984" footer="0.31496062992125984"/>
  <pageSetup paperSize="9" firstPageNumber="54" orientation="portrait" useFirstPageNumber="1" r:id="rId1"/>
  <headerFoot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72F5D-1F4E-45CA-8F1F-FF8E0AE854D1}">
  <sheetPr>
    <pageSetUpPr fitToPage="1"/>
  </sheetPr>
  <dimension ref="B2:P54"/>
  <sheetViews>
    <sheetView workbookViewId="0">
      <selection activeCell="Q37" sqref="Q37"/>
    </sheetView>
  </sheetViews>
  <sheetFormatPr defaultRowHeight="14.4" x14ac:dyDescent="0.3"/>
  <cols>
    <col min="1" max="1" width="8.88671875" style="6"/>
    <col min="2" max="2" width="10.109375" style="6" customWidth="1"/>
    <col min="3" max="3" width="16.77734375" style="9" bestFit="1" customWidth="1"/>
    <col min="4" max="4" width="16.5546875" style="6" bestFit="1" customWidth="1"/>
    <col min="5" max="5" width="10.88671875" style="6" bestFit="1" customWidth="1"/>
    <col min="6" max="6" width="9.109375" style="6" bestFit="1" customWidth="1"/>
    <col min="7" max="7" width="10.109375" style="6" bestFit="1" customWidth="1"/>
    <col min="8" max="8" width="11.88671875" style="6" customWidth="1"/>
    <col min="9" max="9" width="9.21875" style="6" customWidth="1"/>
    <col min="10" max="10" width="17" style="6" customWidth="1"/>
    <col min="11" max="11" width="17.44140625" style="6" customWidth="1"/>
    <col min="12" max="12" width="14.88671875" style="6" customWidth="1"/>
    <col min="13" max="13" width="9.5546875" style="6" customWidth="1"/>
    <col min="14" max="14" width="12.21875" style="7" bestFit="1" customWidth="1"/>
    <col min="15" max="15" width="9" style="8" bestFit="1" customWidth="1"/>
    <col min="16" max="16" width="14.5546875" style="8" bestFit="1" customWidth="1"/>
    <col min="17" max="25" width="8.88671875" style="6"/>
    <col min="26" max="26" width="9.88671875" style="6" customWidth="1"/>
    <col min="27" max="16384" width="8.88671875" style="6"/>
  </cols>
  <sheetData>
    <row r="2" spans="2:16" ht="18" x14ac:dyDescent="0.35">
      <c r="B2" s="56" t="s">
        <v>27</v>
      </c>
      <c r="C2" s="56"/>
      <c r="D2" s="56"/>
    </row>
    <row r="4" spans="2:16" s="4" customFormat="1" ht="31.2" customHeight="1" x14ac:dyDescent="0.3">
      <c r="B4" s="26" t="s">
        <v>26</v>
      </c>
      <c r="C4" s="26" t="s">
        <v>13</v>
      </c>
      <c r="D4" s="27" t="s">
        <v>6</v>
      </c>
      <c r="E4" s="27" t="s">
        <v>7</v>
      </c>
      <c r="F4" s="27" t="s">
        <v>8</v>
      </c>
      <c r="G4" s="27" t="s">
        <v>9</v>
      </c>
      <c r="H4" s="27" t="s">
        <v>10</v>
      </c>
      <c r="I4" s="27" t="s">
        <v>11</v>
      </c>
      <c r="J4" s="27" t="s">
        <v>15</v>
      </c>
      <c r="K4" s="27" t="s">
        <v>16</v>
      </c>
      <c r="L4" s="27" t="s">
        <v>17</v>
      </c>
      <c r="M4" s="27" t="s">
        <v>18</v>
      </c>
      <c r="N4" s="28" t="s">
        <v>14</v>
      </c>
      <c r="O4" s="29" t="s">
        <v>1</v>
      </c>
      <c r="P4" s="29" t="s">
        <v>12</v>
      </c>
    </row>
    <row r="5" spans="2:16" x14ac:dyDescent="0.3">
      <c r="B5" s="55">
        <v>1</v>
      </c>
      <c r="C5" s="5">
        <v>43861</v>
      </c>
      <c r="D5" s="6" t="str">
        <f t="shared" ref="D5:D24" si="0">TEXT(C5,"dddd")</f>
        <v>Friday</v>
      </c>
      <c r="E5" s="6" t="str">
        <f t="shared" ref="E5:E24" si="1">TEXT(C5,"mmmm")</f>
        <v>January</v>
      </c>
      <c r="F5" s="6" t="str">
        <f t="shared" ref="F5:F24" si="2">TEXT(C5,"yyyy")</f>
        <v>2020</v>
      </c>
      <c r="G5" s="6">
        <f t="shared" ref="G5:G24" si="3">WEEKNUM(C5,1)</f>
        <v>5</v>
      </c>
      <c r="H5" s="6" t="str">
        <f>VLOOKUP(C:C, _holidays!A:C, 2, FALSE)</f>
        <v>Y</v>
      </c>
      <c r="I5" s="6" t="str">
        <f>VLOOKUP(C:C, _holidays!A:C, 3, FALSE)</f>
        <v>N</v>
      </c>
      <c r="J5" s="6">
        <v>21.5</v>
      </c>
      <c r="K5" s="6">
        <v>42.9</v>
      </c>
      <c r="L5" s="6">
        <v>18.3</v>
      </c>
      <c r="M5" s="6">
        <v>0</v>
      </c>
      <c r="N5" s="10">
        <v>170653.84</v>
      </c>
      <c r="O5" s="8">
        <v>2809.437516</v>
      </c>
      <c r="P5" s="8">
        <f t="shared" ref="P5:P24" si="4">N5*O5</f>
        <v>479441300.34546143</v>
      </c>
    </row>
    <row r="6" spans="2:16" x14ac:dyDescent="0.3">
      <c r="B6" s="55">
        <v>2</v>
      </c>
      <c r="C6" s="5">
        <v>43490</v>
      </c>
      <c r="D6" s="6" t="str">
        <f t="shared" si="0"/>
        <v>Friday</v>
      </c>
      <c r="E6" s="6" t="str">
        <f t="shared" si="1"/>
        <v>January</v>
      </c>
      <c r="F6" s="6" t="str">
        <f t="shared" si="2"/>
        <v>2019</v>
      </c>
      <c r="G6" s="6">
        <f t="shared" si="3"/>
        <v>4</v>
      </c>
      <c r="H6" s="6" t="str">
        <f>VLOOKUP(C:C, _holidays!A:C, 2, FALSE)</f>
        <v>N</v>
      </c>
      <c r="I6" s="6" t="str">
        <f>VLOOKUP(C:C, _holidays!A:C, 3, FALSE)</f>
        <v>N</v>
      </c>
      <c r="J6" s="6">
        <v>21.1</v>
      </c>
      <c r="K6" s="6">
        <v>42.8</v>
      </c>
      <c r="L6" s="6">
        <v>25.3</v>
      </c>
      <c r="M6" s="6">
        <v>0</v>
      </c>
      <c r="N6" s="10">
        <v>168894.845</v>
      </c>
      <c r="O6" s="8">
        <v>906.43723230000001</v>
      </c>
      <c r="P6" s="8">
        <f t="shared" si="4"/>
        <v>153092575.8515375</v>
      </c>
    </row>
    <row r="7" spans="2:16" x14ac:dyDescent="0.3">
      <c r="B7" s="55">
        <v>3</v>
      </c>
      <c r="C7" s="5">
        <v>43119</v>
      </c>
      <c r="D7" s="6" t="str">
        <f t="shared" si="0"/>
        <v>Friday</v>
      </c>
      <c r="E7" s="6" t="str">
        <f t="shared" si="1"/>
        <v>January</v>
      </c>
      <c r="F7" s="6" t="str">
        <f t="shared" si="2"/>
        <v>2018</v>
      </c>
      <c r="G7" s="6">
        <f t="shared" si="3"/>
        <v>3</v>
      </c>
      <c r="H7" s="6" t="str">
        <f>VLOOKUP(C:C, _holidays!A:C, 2, FALSE)</f>
        <v>N</v>
      </c>
      <c r="I7" s="6" t="str">
        <f>VLOOKUP(C:C, _holidays!A:C, 3, FALSE)</f>
        <v>N</v>
      </c>
      <c r="J7" s="6">
        <v>22.5</v>
      </c>
      <c r="K7" s="6">
        <v>40.299999999999997</v>
      </c>
      <c r="L7" s="6">
        <v>30.6</v>
      </c>
      <c r="M7" s="6">
        <v>0</v>
      </c>
      <c r="N7" s="10">
        <v>165070.595</v>
      </c>
      <c r="O7" s="8">
        <v>647.57416339999997</v>
      </c>
      <c r="P7" s="8">
        <f t="shared" si="4"/>
        <v>106895452.45906521</v>
      </c>
    </row>
    <row r="8" spans="2:16" x14ac:dyDescent="0.3">
      <c r="B8" s="55">
        <v>4</v>
      </c>
      <c r="C8" s="5">
        <v>43525</v>
      </c>
      <c r="D8" s="6" t="str">
        <f t="shared" si="0"/>
        <v>Friday</v>
      </c>
      <c r="E8" s="6" t="str">
        <f t="shared" si="1"/>
        <v>March</v>
      </c>
      <c r="F8" s="6" t="str">
        <f t="shared" si="2"/>
        <v>2019</v>
      </c>
      <c r="G8" s="6">
        <f t="shared" si="3"/>
        <v>9</v>
      </c>
      <c r="H8" s="6" t="str">
        <f>VLOOKUP(C:C, _holidays!A:C, 2, FALSE)</f>
        <v>Y</v>
      </c>
      <c r="I8" s="6" t="str">
        <f>VLOOKUP(C:C, _holidays!A:C, 3, FALSE)</f>
        <v>N</v>
      </c>
      <c r="J8" s="6">
        <v>22.6</v>
      </c>
      <c r="K8" s="6">
        <v>38.1</v>
      </c>
      <c r="L8" s="6">
        <v>22.3</v>
      </c>
      <c r="M8" s="6">
        <v>0</v>
      </c>
      <c r="N8" s="10">
        <v>163682.04</v>
      </c>
      <c r="O8" s="8">
        <v>1284.799876</v>
      </c>
      <c r="P8" s="8">
        <f t="shared" si="4"/>
        <v>210298664.69542706</v>
      </c>
    </row>
    <row r="9" spans="2:16" x14ac:dyDescent="0.3">
      <c r="B9" s="55">
        <v>5</v>
      </c>
      <c r="C9" s="5">
        <v>43129</v>
      </c>
      <c r="D9" s="6" t="str">
        <f t="shared" si="0"/>
        <v>Monday</v>
      </c>
      <c r="E9" s="6" t="str">
        <f t="shared" si="1"/>
        <v>January</v>
      </c>
      <c r="F9" s="6" t="str">
        <f t="shared" si="2"/>
        <v>2018</v>
      </c>
      <c r="G9" s="6">
        <f t="shared" si="3"/>
        <v>5</v>
      </c>
      <c r="H9" s="6" t="str">
        <f>VLOOKUP(C:C, _holidays!A:C, 2, FALSE)</f>
        <v>N</v>
      </c>
      <c r="I9" s="6" t="str">
        <f>VLOOKUP(C:C, _holidays!A:C, 3, FALSE)</f>
        <v>N</v>
      </c>
      <c r="J9" s="6">
        <v>27.8</v>
      </c>
      <c r="K9" s="6">
        <v>33.5</v>
      </c>
      <c r="L9" s="6">
        <v>7.3</v>
      </c>
      <c r="M9" s="6">
        <v>0</v>
      </c>
      <c r="N9" s="10">
        <v>160437.565</v>
      </c>
      <c r="O9" s="8">
        <v>107.6574249</v>
      </c>
      <c r="P9" s="8">
        <f t="shared" si="4"/>
        <v>17272295.10512637</v>
      </c>
    </row>
    <row r="10" spans="2:16" x14ac:dyDescent="0.3">
      <c r="B10" s="55">
        <v>6</v>
      </c>
      <c r="C10" s="5">
        <v>42437</v>
      </c>
      <c r="D10" s="6" t="str">
        <f t="shared" si="0"/>
        <v>Tuesday</v>
      </c>
      <c r="E10" s="6" t="str">
        <f t="shared" si="1"/>
        <v>March</v>
      </c>
      <c r="F10" s="6" t="str">
        <f t="shared" si="2"/>
        <v>2016</v>
      </c>
      <c r="G10" s="6">
        <f t="shared" si="3"/>
        <v>11</v>
      </c>
      <c r="H10" s="6" t="str">
        <f>VLOOKUP(C:C, _holidays!A:C, 2, FALSE)</f>
        <v>Y</v>
      </c>
      <c r="I10" s="6" t="str">
        <f>VLOOKUP(C:C, _holidays!A:C, 3, FALSE)</f>
        <v>N</v>
      </c>
      <c r="J10" s="6">
        <v>19.899999999999999</v>
      </c>
      <c r="K10" s="6">
        <v>38.9</v>
      </c>
      <c r="L10" s="6">
        <v>20.8</v>
      </c>
      <c r="M10" s="6">
        <v>0.6</v>
      </c>
      <c r="N10" s="10">
        <v>160285.01500000001</v>
      </c>
      <c r="O10" s="8">
        <v>253.0320323</v>
      </c>
      <c r="P10" s="8">
        <f t="shared" si="4"/>
        <v>40557243.09268599</v>
      </c>
    </row>
    <row r="11" spans="2:16" x14ac:dyDescent="0.3">
      <c r="B11" s="55">
        <v>7</v>
      </c>
      <c r="C11" s="5">
        <v>42382</v>
      </c>
      <c r="D11" s="6" t="str">
        <f t="shared" si="0"/>
        <v>Wednesday</v>
      </c>
      <c r="E11" s="6" t="str">
        <f t="shared" si="1"/>
        <v>January</v>
      </c>
      <c r="F11" s="6" t="str">
        <f t="shared" si="2"/>
        <v>2016</v>
      </c>
      <c r="G11" s="6">
        <f t="shared" si="3"/>
        <v>3</v>
      </c>
      <c r="H11" s="6" t="str">
        <f>VLOOKUP(C:C, _holidays!A:C, 2, FALSE)</f>
        <v>N</v>
      </c>
      <c r="I11" s="6" t="str">
        <f>VLOOKUP(C:C, _holidays!A:C, 3, FALSE)</f>
        <v>N</v>
      </c>
      <c r="J11" s="6">
        <v>16.8</v>
      </c>
      <c r="K11" s="6">
        <v>42.2</v>
      </c>
      <c r="L11" s="6">
        <v>25</v>
      </c>
      <c r="M11" s="6">
        <v>0.2</v>
      </c>
      <c r="N11" s="10">
        <v>160011.07500000001</v>
      </c>
      <c r="O11" s="8">
        <v>545.73781959999997</v>
      </c>
      <c r="P11" s="8">
        <f t="shared" si="4"/>
        <v>87324095.182352066</v>
      </c>
    </row>
    <row r="12" spans="2:16" x14ac:dyDescent="0.3">
      <c r="B12" s="55">
        <v>8</v>
      </c>
      <c r="C12" s="5">
        <v>43128</v>
      </c>
      <c r="D12" s="6" t="str">
        <f t="shared" si="0"/>
        <v>Sunday</v>
      </c>
      <c r="E12" s="6" t="str">
        <f t="shared" si="1"/>
        <v>January</v>
      </c>
      <c r="F12" s="6" t="str">
        <f t="shared" si="2"/>
        <v>2018</v>
      </c>
      <c r="G12" s="6">
        <f t="shared" si="3"/>
        <v>5</v>
      </c>
      <c r="H12" s="6" t="str">
        <f>VLOOKUP(C:C, _holidays!A:C, 2, FALSE)</f>
        <v>N</v>
      </c>
      <c r="I12" s="6" t="str">
        <f>VLOOKUP(C:C, _holidays!A:C, 3, FALSE)</f>
        <v>N</v>
      </c>
      <c r="J12" s="6">
        <v>22.7</v>
      </c>
      <c r="K12" s="6">
        <v>38.1</v>
      </c>
      <c r="L12" s="6">
        <v>28.5</v>
      </c>
      <c r="M12" s="6">
        <v>0</v>
      </c>
      <c r="N12" s="10">
        <v>159436.69</v>
      </c>
      <c r="O12" s="8">
        <v>290.41964400000001</v>
      </c>
      <c r="P12" s="8">
        <f t="shared" si="4"/>
        <v>46303546.750338361</v>
      </c>
    </row>
    <row r="13" spans="2:16" x14ac:dyDescent="0.3">
      <c r="B13" s="55">
        <v>9</v>
      </c>
      <c r="C13" s="5">
        <v>43138</v>
      </c>
      <c r="D13" s="6" t="str">
        <f t="shared" si="0"/>
        <v>Wednesday</v>
      </c>
      <c r="E13" s="6" t="str">
        <f t="shared" si="1"/>
        <v>February</v>
      </c>
      <c r="F13" s="6" t="str">
        <f t="shared" si="2"/>
        <v>2018</v>
      </c>
      <c r="G13" s="6">
        <f t="shared" si="3"/>
        <v>6</v>
      </c>
      <c r="H13" s="6" t="str">
        <f>VLOOKUP(C:C, _holidays!A:C, 2, FALSE)</f>
        <v>Y</v>
      </c>
      <c r="I13" s="6" t="str">
        <f>VLOOKUP(C:C, _holidays!A:C, 3, FALSE)</f>
        <v>N</v>
      </c>
      <c r="J13" s="6">
        <v>18.7</v>
      </c>
      <c r="K13" s="6">
        <v>37.4</v>
      </c>
      <c r="L13" s="6">
        <v>27.1</v>
      </c>
      <c r="M13" s="6">
        <v>0</v>
      </c>
      <c r="N13" s="10">
        <v>159307.315</v>
      </c>
      <c r="O13" s="8">
        <v>624.26093430000003</v>
      </c>
      <c r="P13" s="8">
        <f t="shared" si="4"/>
        <v>99449333.302724406</v>
      </c>
    </row>
    <row r="14" spans="2:16" x14ac:dyDescent="0.3">
      <c r="B14" s="55">
        <v>10</v>
      </c>
      <c r="C14" s="5">
        <v>42356</v>
      </c>
      <c r="D14" s="6" t="str">
        <f t="shared" si="0"/>
        <v>Friday</v>
      </c>
      <c r="E14" s="6" t="str">
        <f t="shared" si="1"/>
        <v>December</v>
      </c>
      <c r="F14" s="6" t="str">
        <f t="shared" si="2"/>
        <v>2015</v>
      </c>
      <c r="G14" s="6">
        <f t="shared" si="3"/>
        <v>51</v>
      </c>
      <c r="H14" s="6" t="str">
        <f>VLOOKUP(C:C, _holidays!A:C, 2, FALSE)</f>
        <v>N</v>
      </c>
      <c r="I14" s="6" t="str">
        <f>VLOOKUP(C:C, _holidays!A:C, 3, FALSE)</f>
        <v>N</v>
      </c>
      <c r="J14" s="6">
        <v>19.399999999999999</v>
      </c>
      <c r="K14" s="6">
        <v>35.4</v>
      </c>
      <c r="L14" s="6">
        <v>31.2</v>
      </c>
      <c r="M14" s="6">
        <v>0</v>
      </c>
      <c r="N14" s="10">
        <v>158052.89000000001</v>
      </c>
      <c r="O14" s="8">
        <v>81.192486250000002</v>
      </c>
      <c r="P14" s="8">
        <f t="shared" si="4"/>
        <v>12832707.098097764</v>
      </c>
    </row>
    <row r="15" spans="2:16" x14ac:dyDescent="0.3">
      <c r="B15" s="55">
        <v>11</v>
      </c>
      <c r="C15" s="5">
        <v>42423</v>
      </c>
      <c r="D15" s="6" t="str">
        <f t="shared" si="0"/>
        <v>Tuesday</v>
      </c>
      <c r="E15" s="6" t="str">
        <f t="shared" si="1"/>
        <v>February</v>
      </c>
      <c r="F15" s="6" t="str">
        <f t="shared" si="2"/>
        <v>2016</v>
      </c>
      <c r="G15" s="6">
        <f t="shared" si="3"/>
        <v>9</v>
      </c>
      <c r="H15" s="6" t="str">
        <f>VLOOKUP(C:C, _holidays!A:C, 2, FALSE)</f>
        <v>Y</v>
      </c>
      <c r="I15" s="6" t="str">
        <f>VLOOKUP(C:C, _holidays!A:C, 3, FALSE)</f>
        <v>N</v>
      </c>
      <c r="J15" s="6">
        <v>18.100000000000001</v>
      </c>
      <c r="K15" s="6">
        <v>39.4</v>
      </c>
      <c r="L15" s="6">
        <v>19.399999999999999</v>
      </c>
      <c r="M15" s="6">
        <v>0</v>
      </c>
      <c r="N15" s="10">
        <v>156924.82999999999</v>
      </c>
      <c r="O15" s="8">
        <v>66.960656470000004</v>
      </c>
      <c r="P15" s="8">
        <f t="shared" si="4"/>
        <v>10507789.633243149</v>
      </c>
    </row>
    <row r="16" spans="2:16" x14ac:dyDescent="0.3">
      <c r="B16" s="55">
        <v>12</v>
      </c>
      <c r="C16" s="5">
        <v>43441</v>
      </c>
      <c r="D16" s="6" t="str">
        <f t="shared" si="0"/>
        <v>Friday</v>
      </c>
      <c r="E16" s="6" t="str">
        <f t="shared" si="1"/>
        <v>December</v>
      </c>
      <c r="F16" s="6" t="str">
        <f t="shared" si="2"/>
        <v>2018</v>
      </c>
      <c r="G16" s="6">
        <f t="shared" si="3"/>
        <v>49</v>
      </c>
      <c r="H16" s="6" t="str">
        <f>VLOOKUP(C:C, _holidays!A:C, 2, FALSE)</f>
        <v>Y</v>
      </c>
      <c r="I16" s="6" t="str">
        <f>VLOOKUP(C:C, _holidays!A:C, 3, FALSE)</f>
        <v>N</v>
      </c>
      <c r="J16" s="6">
        <v>25.1</v>
      </c>
      <c r="K16" s="6">
        <v>38</v>
      </c>
      <c r="L16" s="6">
        <v>27.1</v>
      </c>
      <c r="M16" s="6">
        <v>0</v>
      </c>
      <c r="N16" s="10">
        <v>156648.405</v>
      </c>
      <c r="O16" s="8">
        <v>177.86181680000001</v>
      </c>
      <c r="P16" s="8">
        <f t="shared" si="4"/>
        <v>27861769.912122205</v>
      </c>
    </row>
    <row r="17" spans="2:16" x14ac:dyDescent="0.3">
      <c r="B17" s="55">
        <v>13</v>
      </c>
      <c r="C17" s="5">
        <v>43489</v>
      </c>
      <c r="D17" s="6" t="str">
        <f t="shared" si="0"/>
        <v>Thursday</v>
      </c>
      <c r="E17" s="6" t="str">
        <f t="shared" si="1"/>
        <v>January</v>
      </c>
      <c r="F17" s="6" t="str">
        <f t="shared" si="2"/>
        <v>2019</v>
      </c>
      <c r="G17" s="6">
        <f t="shared" si="3"/>
        <v>4</v>
      </c>
      <c r="H17" s="6" t="str">
        <f>VLOOKUP(C:C, _holidays!A:C, 2, FALSE)</f>
        <v>N</v>
      </c>
      <c r="I17" s="6" t="str">
        <f>VLOOKUP(C:C, _holidays!A:C, 3, FALSE)</f>
        <v>N</v>
      </c>
      <c r="J17" s="6">
        <v>17.3</v>
      </c>
      <c r="K17" s="6">
        <v>40.799999999999997</v>
      </c>
      <c r="L17" s="6">
        <v>30</v>
      </c>
      <c r="M17" s="6">
        <v>0</v>
      </c>
      <c r="N17" s="10">
        <v>155891.345</v>
      </c>
      <c r="O17" s="8">
        <v>4549.6451049999996</v>
      </c>
      <c r="P17" s="8">
        <f t="shared" si="4"/>
        <v>709250294.69111621</v>
      </c>
    </row>
    <row r="18" spans="2:16" x14ac:dyDescent="0.3">
      <c r="B18" s="55">
        <v>14</v>
      </c>
      <c r="C18" s="5">
        <v>42775</v>
      </c>
      <c r="D18" s="6" t="str">
        <f t="shared" si="0"/>
        <v>Thursday</v>
      </c>
      <c r="E18" s="6" t="str">
        <f t="shared" si="1"/>
        <v>February</v>
      </c>
      <c r="F18" s="6" t="str">
        <f t="shared" si="2"/>
        <v>2017</v>
      </c>
      <c r="G18" s="6">
        <f t="shared" si="3"/>
        <v>6</v>
      </c>
      <c r="H18" s="6" t="str">
        <f>VLOOKUP(C:C, _holidays!A:C, 2, FALSE)</f>
        <v>Y</v>
      </c>
      <c r="I18" s="6" t="str">
        <f>VLOOKUP(C:C, _holidays!A:C, 3, FALSE)</f>
        <v>N</v>
      </c>
      <c r="J18" s="6">
        <v>20.3</v>
      </c>
      <c r="K18" s="6">
        <v>36</v>
      </c>
      <c r="L18" s="6">
        <v>24.4</v>
      </c>
      <c r="M18" s="6">
        <v>0</v>
      </c>
      <c r="N18" s="10">
        <v>155060.60999999999</v>
      </c>
      <c r="O18" s="8">
        <v>156.69956149999999</v>
      </c>
      <c r="P18" s="8">
        <f t="shared" si="4"/>
        <v>24297929.592922512</v>
      </c>
    </row>
    <row r="19" spans="2:16" x14ac:dyDescent="0.3">
      <c r="B19" s="55">
        <v>15</v>
      </c>
      <c r="C19" s="5">
        <v>42357</v>
      </c>
      <c r="D19" s="6" t="str">
        <f t="shared" si="0"/>
        <v>Saturday</v>
      </c>
      <c r="E19" s="6" t="str">
        <f t="shared" si="1"/>
        <v>December</v>
      </c>
      <c r="F19" s="6" t="str">
        <f t="shared" si="2"/>
        <v>2015</v>
      </c>
      <c r="G19" s="6">
        <f t="shared" si="3"/>
        <v>51</v>
      </c>
      <c r="H19" s="6" t="str">
        <f>VLOOKUP(C:C, _holidays!A:C, 2, FALSE)</f>
        <v>N</v>
      </c>
      <c r="I19" s="6" t="str">
        <f>VLOOKUP(C:C, _holidays!A:C, 3, FALSE)</f>
        <v>N</v>
      </c>
      <c r="J19" s="6">
        <v>19.2</v>
      </c>
      <c r="K19" s="6">
        <v>41.2</v>
      </c>
      <c r="L19" s="6">
        <v>20.5</v>
      </c>
      <c r="M19" s="6">
        <v>0</v>
      </c>
      <c r="N19" s="10">
        <v>154924.89000000001</v>
      </c>
      <c r="O19" s="8">
        <v>69.328820820000004</v>
      </c>
      <c r="P19" s="8">
        <f t="shared" si="4"/>
        <v>10740759.939368211</v>
      </c>
    </row>
    <row r="20" spans="2:16" x14ac:dyDescent="0.3">
      <c r="B20" s="55">
        <v>16</v>
      </c>
      <c r="C20" s="5">
        <v>43860</v>
      </c>
      <c r="D20" s="6" t="str">
        <f t="shared" si="0"/>
        <v>Thursday</v>
      </c>
      <c r="E20" s="6" t="str">
        <f t="shared" si="1"/>
        <v>January</v>
      </c>
      <c r="F20" s="6" t="str">
        <f t="shared" si="2"/>
        <v>2020</v>
      </c>
      <c r="G20" s="6">
        <f t="shared" si="3"/>
        <v>5</v>
      </c>
      <c r="H20" s="6" t="str">
        <f>VLOOKUP(C:C, _holidays!A:C, 2, FALSE)</f>
        <v>Y</v>
      </c>
      <c r="I20" s="6" t="str">
        <f>VLOOKUP(C:C, _holidays!A:C, 3, FALSE)</f>
        <v>N</v>
      </c>
      <c r="J20" s="6">
        <v>16.399999999999999</v>
      </c>
      <c r="K20" s="6">
        <v>39.4</v>
      </c>
      <c r="L20" s="6">
        <v>29.3</v>
      </c>
      <c r="M20" s="6">
        <v>0</v>
      </c>
      <c r="N20" s="10">
        <v>154816.49</v>
      </c>
      <c r="O20" s="8">
        <v>1044.4473029999999</v>
      </c>
      <c r="P20" s="8">
        <f t="shared" si="4"/>
        <v>161697665.44042644</v>
      </c>
    </row>
    <row r="21" spans="2:16" x14ac:dyDescent="0.3">
      <c r="B21" s="55">
        <v>17</v>
      </c>
      <c r="C21" s="5">
        <v>43118</v>
      </c>
      <c r="D21" s="6" t="str">
        <f t="shared" si="0"/>
        <v>Thursday</v>
      </c>
      <c r="E21" s="6" t="str">
        <f t="shared" si="1"/>
        <v>January</v>
      </c>
      <c r="F21" s="6" t="str">
        <f t="shared" si="2"/>
        <v>2018</v>
      </c>
      <c r="G21" s="6">
        <f t="shared" si="3"/>
        <v>3</v>
      </c>
      <c r="H21" s="6" t="str">
        <f>VLOOKUP(C:C, _holidays!A:C, 2, FALSE)</f>
        <v>N</v>
      </c>
      <c r="I21" s="6" t="str">
        <f>VLOOKUP(C:C, _holidays!A:C, 3, FALSE)</f>
        <v>N</v>
      </c>
      <c r="J21" s="6">
        <v>16.600000000000001</v>
      </c>
      <c r="K21" s="6">
        <v>40</v>
      </c>
      <c r="L21" s="6">
        <v>30.8</v>
      </c>
      <c r="M21" s="6">
        <v>0</v>
      </c>
      <c r="N21" s="10">
        <v>154648.065</v>
      </c>
      <c r="O21" s="8">
        <v>1210.1379199999999</v>
      </c>
      <c r="P21" s="8">
        <f t="shared" si="4"/>
        <v>187145487.71112478</v>
      </c>
    </row>
    <row r="22" spans="2:16" x14ac:dyDescent="0.3">
      <c r="B22" s="55">
        <v>18</v>
      </c>
      <c r="C22" s="5">
        <v>43069</v>
      </c>
      <c r="D22" s="6" t="str">
        <f t="shared" si="0"/>
        <v>Thursday</v>
      </c>
      <c r="E22" s="6" t="str">
        <f t="shared" si="1"/>
        <v>November</v>
      </c>
      <c r="F22" s="6" t="str">
        <f t="shared" si="2"/>
        <v>2017</v>
      </c>
      <c r="G22" s="6">
        <f t="shared" si="3"/>
        <v>48</v>
      </c>
      <c r="H22" s="6" t="str">
        <f>VLOOKUP(C:C, _holidays!A:C, 2, FALSE)</f>
        <v>Y</v>
      </c>
      <c r="I22" s="6" t="str">
        <f>VLOOKUP(C:C, _holidays!A:C, 3, FALSE)</f>
        <v>N</v>
      </c>
      <c r="J22" s="6">
        <v>22.5</v>
      </c>
      <c r="K22" s="6">
        <v>34.9</v>
      </c>
      <c r="L22" s="6">
        <v>23.1</v>
      </c>
      <c r="M22" s="6">
        <v>0</v>
      </c>
      <c r="N22" s="10">
        <v>154632.33499999999</v>
      </c>
      <c r="O22" s="8">
        <v>131.4914339</v>
      </c>
      <c r="P22" s="8">
        <f t="shared" si="4"/>
        <v>20332827.456455156</v>
      </c>
    </row>
    <row r="23" spans="2:16" x14ac:dyDescent="0.3">
      <c r="B23" s="55">
        <v>19</v>
      </c>
      <c r="C23" s="5">
        <v>42011</v>
      </c>
      <c r="D23" s="6" t="str">
        <f t="shared" si="0"/>
        <v>Wednesday</v>
      </c>
      <c r="E23" s="6" t="str">
        <f t="shared" si="1"/>
        <v>January</v>
      </c>
      <c r="F23" s="6" t="str">
        <f t="shared" si="2"/>
        <v>2015</v>
      </c>
      <c r="G23" s="6">
        <f t="shared" si="3"/>
        <v>2</v>
      </c>
      <c r="H23" s="6" t="str">
        <f>VLOOKUP(C:C, _holidays!A:C, 2, FALSE)</f>
        <v>N</v>
      </c>
      <c r="I23" s="6" t="str">
        <f>VLOOKUP(C:C, _holidays!A:C, 3, FALSE)</f>
        <v>N</v>
      </c>
      <c r="J23" s="6">
        <v>18.899999999999999</v>
      </c>
      <c r="K23" s="6">
        <v>37.4</v>
      </c>
      <c r="L23" s="6">
        <v>20.7</v>
      </c>
      <c r="M23" s="6">
        <v>0</v>
      </c>
      <c r="N23" s="10">
        <v>153514.82</v>
      </c>
      <c r="O23" s="8">
        <v>48.312309380000002</v>
      </c>
      <c r="P23" s="8">
        <f t="shared" si="4"/>
        <v>7416655.4782550121</v>
      </c>
    </row>
    <row r="24" spans="2:16" ht="16.8" customHeight="1" x14ac:dyDescent="0.3">
      <c r="B24" s="55">
        <v>20</v>
      </c>
      <c r="C24" s="5">
        <v>42026</v>
      </c>
      <c r="D24" s="6" t="str">
        <f t="shared" si="0"/>
        <v>Thursday</v>
      </c>
      <c r="E24" s="6" t="str">
        <f t="shared" si="1"/>
        <v>January</v>
      </c>
      <c r="F24" s="6" t="str">
        <f t="shared" si="2"/>
        <v>2015</v>
      </c>
      <c r="G24" s="6">
        <f t="shared" si="3"/>
        <v>4</v>
      </c>
      <c r="H24" s="6" t="str">
        <f>VLOOKUP(C:C, _holidays!A:C, 2, FALSE)</f>
        <v>N</v>
      </c>
      <c r="I24" s="6" t="str">
        <f>VLOOKUP(C:C, _holidays!A:C, 3, FALSE)</f>
        <v>N</v>
      </c>
      <c r="J24" s="6">
        <v>18.7</v>
      </c>
      <c r="K24" s="6">
        <v>35.799999999999997</v>
      </c>
      <c r="L24" s="6">
        <v>23.1</v>
      </c>
      <c r="M24" s="6">
        <v>0</v>
      </c>
      <c r="N24" s="10">
        <v>153232.1</v>
      </c>
      <c r="O24" s="8">
        <v>35.230761399999999</v>
      </c>
      <c r="P24" s="8">
        <f t="shared" si="4"/>
        <v>5398483.5539209396</v>
      </c>
    </row>
    <row r="26" spans="2:16" ht="28.2" customHeight="1" x14ac:dyDescent="0.3">
      <c r="B26" s="58" t="s">
        <v>29</v>
      </c>
      <c r="C26" s="58"/>
      <c r="D26" s="58"/>
      <c r="E26" s="58"/>
      <c r="F26" s="58"/>
      <c r="G26" s="58"/>
      <c r="H26" s="58"/>
      <c r="I26" s="58"/>
      <c r="J26" s="58"/>
      <c r="K26" s="58"/>
      <c r="L26" s="58"/>
      <c r="M26" s="58"/>
      <c r="N26" s="58"/>
      <c r="O26" s="58"/>
      <c r="P26" s="58"/>
    </row>
    <row r="27" spans="2:16" x14ac:dyDescent="0.3">
      <c r="B27" s="54"/>
      <c r="C27" s="54"/>
      <c r="D27" s="54"/>
      <c r="E27" s="54"/>
      <c r="F27" s="54"/>
      <c r="G27" s="54"/>
      <c r="H27" s="54"/>
      <c r="I27" s="54"/>
      <c r="J27" s="54"/>
      <c r="K27" s="54"/>
      <c r="L27" s="54"/>
      <c r="M27" s="54"/>
      <c r="N27" s="54"/>
      <c r="O27" s="54"/>
      <c r="P27" s="54"/>
    </row>
    <row r="28" spans="2:16" x14ac:dyDescent="0.3">
      <c r="B28" s="31"/>
      <c r="C28" s="31"/>
      <c r="D28" s="31"/>
      <c r="E28" s="31"/>
      <c r="F28" s="31"/>
      <c r="G28" s="31"/>
      <c r="H28" s="31"/>
      <c r="I28" s="31"/>
      <c r="J28" s="31"/>
      <c r="K28" s="31"/>
      <c r="L28" s="31"/>
      <c r="M28" s="31"/>
      <c r="N28" s="31"/>
      <c r="O28" s="31"/>
      <c r="P28" s="31"/>
    </row>
    <row r="29" spans="2:16" ht="18" x14ac:dyDescent="0.35">
      <c r="B29" s="56" t="s">
        <v>28</v>
      </c>
      <c r="C29" s="56"/>
      <c r="D29" s="56"/>
    </row>
    <row r="31" spans="2:16" x14ac:dyDescent="0.3">
      <c r="B31" s="27" t="s">
        <v>26</v>
      </c>
      <c r="C31" s="26" t="s">
        <v>13</v>
      </c>
      <c r="D31" s="27" t="s">
        <v>6</v>
      </c>
      <c r="E31" s="27" t="s">
        <v>7</v>
      </c>
      <c r="F31" s="27" t="s">
        <v>8</v>
      </c>
      <c r="G31" s="27" t="s">
        <v>9</v>
      </c>
      <c r="H31" s="27" t="s">
        <v>10</v>
      </c>
      <c r="I31" s="27" t="s">
        <v>11</v>
      </c>
      <c r="J31" s="27" t="s">
        <v>15</v>
      </c>
      <c r="K31" s="27" t="s">
        <v>16</v>
      </c>
      <c r="L31" s="27" t="s">
        <v>17</v>
      </c>
      <c r="M31" s="27" t="s">
        <v>18</v>
      </c>
      <c r="N31" s="28" t="s">
        <v>14</v>
      </c>
      <c r="O31" s="29" t="s">
        <v>1</v>
      </c>
      <c r="P31" s="29" t="s">
        <v>12</v>
      </c>
    </row>
    <row r="32" spans="2:16" x14ac:dyDescent="0.3">
      <c r="B32" s="4">
        <v>2087</v>
      </c>
      <c r="C32" s="5">
        <v>43932</v>
      </c>
      <c r="D32" s="6" t="str">
        <f t="shared" ref="D32:D51" si="5">TEXT(C32,"dddd")</f>
        <v>Saturday</v>
      </c>
      <c r="E32" s="6" t="str">
        <f t="shared" ref="E32:E51" si="6">TEXT(C32,"mmmm")</f>
        <v>April</v>
      </c>
      <c r="F32" s="6" t="str">
        <f t="shared" ref="F32:F51" si="7">TEXT(C32,"yyyy")</f>
        <v>2020</v>
      </c>
      <c r="G32" s="6">
        <f t="shared" ref="G32:G51" si="8">WEEKNUM(C32,1)</f>
        <v>15</v>
      </c>
      <c r="H32" s="6" t="str">
        <f>VLOOKUP(C:C, _holidays!A:C, 2, FALSE)</f>
        <v>N</v>
      </c>
      <c r="I32" s="6" t="str">
        <f>VLOOKUP(C:C, _holidays!A:C, 3, FALSE)</f>
        <v>Y</v>
      </c>
      <c r="J32" s="6">
        <v>13</v>
      </c>
      <c r="K32" s="6">
        <v>15.7</v>
      </c>
      <c r="L32" s="6">
        <v>11.3</v>
      </c>
      <c r="M32" s="6">
        <v>2.4</v>
      </c>
      <c r="N32" s="10">
        <v>92097.07</v>
      </c>
      <c r="O32" s="8">
        <v>19.934105580000001</v>
      </c>
      <c r="P32" s="8">
        <f t="shared" ref="P32:P51" si="9">N32*O32</f>
        <v>1835872.7169886508</v>
      </c>
    </row>
    <row r="33" spans="2:16" x14ac:dyDescent="0.3">
      <c r="B33" s="4">
        <v>2088</v>
      </c>
      <c r="C33" s="5">
        <v>43422</v>
      </c>
      <c r="D33" s="6" t="str">
        <f t="shared" si="5"/>
        <v>Sunday</v>
      </c>
      <c r="E33" s="6" t="str">
        <f t="shared" si="6"/>
        <v>November</v>
      </c>
      <c r="F33" s="6" t="str">
        <f t="shared" si="7"/>
        <v>2018</v>
      </c>
      <c r="G33" s="6">
        <f t="shared" si="8"/>
        <v>47</v>
      </c>
      <c r="H33" s="6" t="str">
        <f>VLOOKUP(C:C, _holidays!A:C, 2, FALSE)</f>
        <v>Y</v>
      </c>
      <c r="I33" s="6" t="str">
        <f>VLOOKUP(C:C, _holidays!A:C, 3, FALSE)</f>
        <v>N</v>
      </c>
      <c r="J33" s="6">
        <v>9.8000000000000007</v>
      </c>
      <c r="K33" s="6">
        <v>26.6</v>
      </c>
      <c r="L33" s="6">
        <v>30.1</v>
      </c>
      <c r="M33" s="6">
        <v>0</v>
      </c>
      <c r="N33" s="10">
        <v>92043.13</v>
      </c>
      <c r="O33" s="8">
        <v>89.24819359</v>
      </c>
      <c r="P33" s="8">
        <f t="shared" si="9"/>
        <v>8214683.0848695375</v>
      </c>
    </row>
    <row r="34" spans="2:16" x14ac:dyDescent="0.3">
      <c r="B34" s="4">
        <v>2089</v>
      </c>
      <c r="C34" s="5">
        <v>43114</v>
      </c>
      <c r="D34" s="6" t="str">
        <f t="shared" si="5"/>
        <v>Sunday</v>
      </c>
      <c r="E34" s="6" t="str">
        <f t="shared" si="6"/>
        <v>January</v>
      </c>
      <c r="F34" s="6" t="str">
        <f t="shared" si="7"/>
        <v>2018</v>
      </c>
      <c r="G34" s="6">
        <f t="shared" si="8"/>
        <v>3</v>
      </c>
      <c r="H34" s="6" t="str">
        <f>VLOOKUP(C:C, _holidays!A:C, 2, FALSE)</f>
        <v>N</v>
      </c>
      <c r="I34" s="6" t="str">
        <f>VLOOKUP(C:C, _holidays!A:C, 3, FALSE)</f>
        <v>N</v>
      </c>
      <c r="J34" s="6">
        <v>12.7</v>
      </c>
      <c r="K34" s="6">
        <v>19.5</v>
      </c>
      <c r="L34" s="6">
        <v>27.5</v>
      </c>
      <c r="M34" s="6">
        <v>15</v>
      </c>
      <c r="N34" s="10">
        <v>92021.68</v>
      </c>
      <c r="O34" s="8">
        <v>66.65958191</v>
      </c>
      <c r="P34" s="8">
        <f t="shared" si="9"/>
        <v>6134126.7154558087</v>
      </c>
    </row>
    <row r="35" spans="2:16" x14ac:dyDescent="0.3">
      <c r="B35" s="4">
        <v>2090</v>
      </c>
      <c r="C35" s="5">
        <v>43841</v>
      </c>
      <c r="D35" s="6" t="str">
        <f t="shared" si="5"/>
        <v>Saturday</v>
      </c>
      <c r="E35" s="6" t="str">
        <f t="shared" si="6"/>
        <v>January</v>
      </c>
      <c r="F35" s="6" t="str">
        <f t="shared" si="7"/>
        <v>2020</v>
      </c>
      <c r="G35" s="6">
        <f t="shared" si="8"/>
        <v>2</v>
      </c>
      <c r="H35" s="6" t="str">
        <f>VLOOKUP(C:C, _holidays!A:C, 2, FALSE)</f>
        <v>N</v>
      </c>
      <c r="I35" s="6" t="str">
        <f>VLOOKUP(C:C, _holidays!A:C, 3, FALSE)</f>
        <v>N</v>
      </c>
      <c r="J35" s="6">
        <v>13.5</v>
      </c>
      <c r="K35" s="6">
        <v>19.3</v>
      </c>
      <c r="L35" s="6">
        <v>18.2</v>
      </c>
      <c r="M35" s="6">
        <v>15.6</v>
      </c>
      <c r="N35" s="10">
        <v>91886.604999999996</v>
      </c>
      <c r="O35" s="8">
        <v>22.78453983</v>
      </c>
      <c r="P35" s="8">
        <f t="shared" si="9"/>
        <v>2093594.0114659769</v>
      </c>
    </row>
    <row r="36" spans="2:16" x14ac:dyDescent="0.3">
      <c r="B36" s="4">
        <v>2091</v>
      </c>
      <c r="C36" s="5">
        <v>43842</v>
      </c>
      <c r="D36" s="6" t="str">
        <f t="shared" si="5"/>
        <v>Sunday</v>
      </c>
      <c r="E36" s="6" t="str">
        <f t="shared" si="6"/>
        <v>January</v>
      </c>
      <c r="F36" s="6" t="str">
        <f t="shared" si="7"/>
        <v>2020</v>
      </c>
      <c r="G36" s="6">
        <f t="shared" si="8"/>
        <v>3</v>
      </c>
      <c r="H36" s="6" t="str">
        <f>VLOOKUP(C:C, _holidays!A:C, 2, FALSE)</f>
        <v>N</v>
      </c>
      <c r="I36" s="6" t="str">
        <f>VLOOKUP(C:C, _holidays!A:C, 3, FALSE)</f>
        <v>N</v>
      </c>
      <c r="J36" s="6">
        <v>14.2</v>
      </c>
      <c r="K36" s="6">
        <v>19.899999999999999</v>
      </c>
      <c r="L36" s="6">
        <v>21.9</v>
      </c>
      <c r="M36" s="6">
        <v>0</v>
      </c>
      <c r="N36" s="10">
        <v>91797.595000000001</v>
      </c>
      <c r="O36" s="8">
        <v>45.627913079999999</v>
      </c>
      <c r="P36" s="8">
        <f t="shared" si="9"/>
        <v>4188532.6856130427</v>
      </c>
    </row>
    <row r="37" spans="2:16" x14ac:dyDescent="0.3">
      <c r="B37" s="4">
        <v>2092</v>
      </c>
      <c r="C37" s="5">
        <v>42785</v>
      </c>
      <c r="D37" s="6" t="str">
        <f t="shared" si="5"/>
        <v>Sunday</v>
      </c>
      <c r="E37" s="6" t="str">
        <f t="shared" si="6"/>
        <v>February</v>
      </c>
      <c r="F37" s="6" t="str">
        <f t="shared" si="7"/>
        <v>2017</v>
      </c>
      <c r="G37" s="6">
        <f t="shared" si="8"/>
        <v>8</v>
      </c>
      <c r="H37" s="6" t="str">
        <f>VLOOKUP(C:C, _holidays!A:C, 2, FALSE)</f>
        <v>Y</v>
      </c>
      <c r="I37" s="6" t="str">
        <f>VLOOKUP(C:C, _holidays!A:C, 3, FALSE)</f>
        <v>N</v>
      </c>
      <c r="J37" s="6">
        <v>11.7</v>
      </c>
      <c r="K37" s="6">
        <v>17.3</v>
      </c>
      <c r="L37" s="6">
        <v>9.9</v>
      </c>
      <c r="M37" s="6">
        <v>0</v>
      </c>
      <c r="N37" s="10">
        <v>91280.024999999994</v>
      </c>
      <c r="O37" s="8">
        <v>53.12020553</v>
      </c>
      <c r="P37" s="8">
        <f t="shared" si="9"/>
        <v>4848813.6887835376</v>
      </c>
    </row>
    <row r="38" spans="2:16" x14ac:dyDescent="0.3">
      <c r="B38" s="4">
        <v>2093</v>
      </c>
      <c r="C38" s="5">
        <v>43387</v>
      </c>
      <c r="D38" s="6" t="str">
        <f t="shared" si="5"/>
        <v>Sunday</v>
      </c>
      <c r="E38" s="6" t="str">
        <f t="shared" si="6"/>
        <v>October</v>
      </c>
      <c r="F38" s="6" t="str">
        <f t="shared" si="7"/>
        <v>2018</v>
      </c>
      <c r="G38" s="6">
        <f t="shared" si="8"/>
        <v>42</v>
      </c>
      <c r="H38" s="6" t="str">
        <f>VLOOKUP(C:C, _holidays!A:C, 2, FALSE)</f>
        <v>Y</v>
      </c>
      <c r="I38" s="6" t="str">
        <f>VLOOKUP(C:C, _holidays!A:C, 3, FALSE)</f>
        <v>N</v>
      </c>
      <c r="J38" s="6">
        <v>12.4</v>
      </c>
      <c r="K38" s="6">
        <v>27.3</v>
      </c>
      <c r="L38" s="6">
        <v>22.1</v>
      </c>
      <c r="M38" s="6">
        <v>0</v>
      </c>
      <c r="N38" s="10">
        <v>90918.615000000005</v>
      </c>
      <c r="O38" s="8">
        <v>56.864164340000002</v>
      </c>
      <c r="P38" s="8">
        <f t="shared" si="9"/>
        <v>5170011.0649251891</v>
      </c>
    </row>
    <row r="39" spans="2:16" x14ac:dyDescent="0.3">
      <c r="B39" s="4">
        <v>2094</v>
      </c>
      <c r="C39" s="5">
        <v>42722</v>
      </c>
      <c r="D39" s="6" t="str">
        <f t="shared" si="5"/>
        <v>Sunday</v>
      </c>
      <c r="E39" s="6" t="str">
        <f t="shared" si="6"/>
        <v>December</v>
      </c>
      <c r="F39" s="6" t="str">
        <f t="shared" si="7"/>
        <v>2016</v>
      </c>
      <c r="G39" s="6">
        <f t="shared" si="8"/>
        <v>52</v>
      </c>
      <c r="H39" s="6" t="str">
        <f>VLOOKUP(C:C, _holidays!A:C, 2, FALSE)</f>
        <v>Y</v>
      </c>
      <c r="I39" s="6" t="str">
        <f>VLOOKUP(C:C, _holidays!A:C, 3, FALSE)</f>
        <v>N</v>
      </c>
      <c r="J39" s="6">
        <v>10</v>
      </c>
      <c r="K39" s="6">
        <v>17.5</v>
      </c>
      <c r="L39" s="6">
        <v>30.3</v>
      </c>
      <c r="M39" s="6">
        <v>0</v>
      </c>
      <c r="N39" s="10">
        <v>90911.085000000006</v>
      </c>
      <c r="O39" s="8">
        <v>26.49359939</v>
      </c>
      <c r="P39" s="8">
        <f t="shared" si="9"/>
        <v>2408561.8661002382</v>
      </c>
    </row>
    <row r="40" spans="2:16" x14ac:dyDescent="0.3">
      <c r="B40" s="4">
        <v>2095</v>
      </c>
      <c r="C40" s="5">
        <v>43421</v>
      </c>
      <c r="D40" s="6" t="str">
        <f t="shared" si="5"/>
        <v>Saturday</v>
      </c>
      <c r="E40" s="6" t="str">
        <f t="shared" si="6"/>
        <v>November</v>
      </c>
      <c r="F40" s="6" t="str">
        <f t="shared" si="7"/>
        <v>2018</v>
      </c>
      <c r="G40" s="6">
        <f t="shared" si="8"/>
        <v>46</v>
      </c>
      <c r="H40" s="6" t="str">
        <f>VLOOKUP(C:C, _holidays!A:C, 2, FALSE)</f>
        <v>Y</v>
      </c>
      <c r="I40" s="6" t="str">
        <f>VLOOKUP(C:C, _holidays!A:C, 3, FALSE)</f>
        <v>N</v>
      </c>
      <c r="J40" s="6">
        <v>9.6</v>
      </c>
      <c r="K40" s="6">
        <v>18.100000000000001</v>
      </c>
      <c r="L40" s="6">
        <v>29.9</v>
      </c>
      <c r="M40" s="6">
        <v>0</v>
      </c>
      <c r="N40" s="10">
        <v>90498.92</v>
      </c>
      <c r="O40" s="8">
        <v>83.267081379999993</v>
      </c>
      <c r="P40" s="8">
        <f t="shared" si="9"/>
        <v>7535580.9364421088</v>
      </c>
    </row>
    <row r="41" spans="2:16" x14ac:dyDescent="0.3">
      <c r="B41" s="4">
        <v>2096</v>
      </c>
      <c r="C41" s="5">
        <v>42750</v>
      </c>
      <c r="D41" s="6" t="str">
        <f t="shared" si="5"/>
        <v>Sunday</v>
      </c>
      <c r="E41" s="6" t="str">
        <f t="shared" si="6"/>
        <v>January</v>
      </c>
      <c r="F41" s="6" t="str">
        <f t="shared" si="7"/>
        <v>2017</v>
      </c>
      <c r="G41" s="6">
        <f t="shared" si="8"/>
        <v>3</v>
      </c>
      <c r="H41" s="6" t="str">
        <f>VLOOKUP(C:C, _holidays!A:C, 2, FALSE)</f>
        <v>N</v>
      </c>
      <c r="I41" s="6" t="str">
        <f>VLOOKUP(C:C, _holidays!A:C, 3, FALSE)</f>
        <v>N</v>
      </c>
      <c r="J41" s="6">
        <v>15.2</v>
      </c>
      <c r="K41" s="6">
        <v>21.5</v>
      </c>
      <c r="L41" s="6">
        <v>22.7</v>
      </c>
      <c r="M41" s="6">
        <v>0</v>
      </c>
      <c r="N41" s="10">
        <v>90294</v>
      </c>
      <c r="O41" s="8">
        <v>55.444296340000001</v>
      </c>
      <c r="P41" s="8">
        <f t="shared" si="9"/>
        <v>5006287.2937239604</v>
      </c>
    </row>
    <row r="42" spans="2:16" x14ac:dyDescent="0.3">
      <c r="B42" s="4">
        <v>2097</v>
      </c>
      <c r="C42" s="5">
        <v>42721</v>
      </c>
      <c r="D42" s="6" t="str">
        <f t="shared" si="5"/>
        <v>Saturday</v>
      </c>
      <c r="E42" s="6" t="str">
        <f t="shared" si="6"/>
        <v>December</v>
      </c>
      <c r="F42" s="6" t="str">
        <f t="shared" si="7"/>
        <v>2016</v>
      </c>
      <c r="G42" s="6">
        <f t="shared" si="8"/>
        <v>51</v>
      </c>
      <c r="H42" s="6" t="str">
        <f>VLOOKUP(C:C, _holidays!A:C, 2, FALSE)</f>
        <v>Y</v>
      </c>
      <c r="I42" s="6" t="str">
        <f>VLOOKUP(C:C, _holidays!A:C, 3, FALSE)</f>
        <v>N</v>
      </c>
      <c r="J42" s="6">
        <v>15.1</v>
      </c>
      <c r="K42" s="6">
        <v>20.9</v>
      </c>
      <c r="L42" s="6">
        <v>22.5</v>
      </c>
      <c r="M42" s="6">
        <v>0</v>
      </c>
      <c r="N42" s="10">
        <v>90227.48</v>
      </c>
      <c r="O42" s="8">
        <v>23.576231230000001</v>
      </c>
      <c r="P42" s="8">
        <f t="shared" si="9"/>
        <v>2127223.9317802005</v>
      </c>
    </row>
    <row r="43" spans="2:16" x14ac:dyDescent="0.3">
      <c r="B43" s="4">
        <v>2098</v>
      </c>
      <c r="C43" s="5">
        <v>43821</v>
      </c>
      <c r="D43" s="6" t="str">
        <f t="shared" si="5"/>
        <v>Sunday</v>
      </c>
      <c r="E43" s="6" t="str">
        <f t="shared" si="6"/>
        <v>December</v>
      </c>
      <c r="F43" s="6" t="str">
        <f t="shared" si="7"/>
        <v>2019</v>
      </c>
      <c r="G43" s="6">
        <f t="shared" si="8"/>
        <v>52</v>
      </c>
      <c r="H43" s="6" t="str">
        <f>VLOOKUP(C:C, _holidays!A:C, 2, FALSE)</f>
        <v>N</v>
      </c>
      <c r="I43" s="6" t="str">
        <f>VLOOKUP(C:C, _holidays!A:C, 3, FALSE)</f>
        <v>N</v>
      </c>
      <c r="J43" s="6">
        <v>13.1</v>
      </c>
      <c r="K43" s="6">
        <v>19.600000000000001</v>
      </c>
      <c r="L43" s="6">
        <v>31.5</v>
      </c>
      <c r="M43" s="6">
        <v>0</v>
      </c>
      <c r="N43" s="10">
        <v>90145.615000000005</v>
      </c>
      <c r="O43" s="8">
        <v>34.678705909999998</v>
      </c>
      <c r="P43" s="8">
        <f t="shared" si="9"/>
        <v>3126133.2716610846</v>
      </c>
    </row>
    <row r="44" spans="2:16" x14ac:dyDescent="0.3">
      <c r="B44" s="4">
        <v>2099</v>
      </c>
      <c r="C44" s="5">
        <v>42736</v>
      </c>
      <c r="D44" s="6" t="str">
        <f t="shared" si="5"/>
        <v>Sunday</v>
      </c>
      <c r="E44" s="6" t="str">
        <f t="shared" si="6"/>
        <v>January</v>
      </c>
      <c r="F44" s="6" t="str">
        <f t="shared" si="7"/>
        <v>2017</v>
      </c>
      <c r="G44" s="6">
        <f t="shared" si="8"/>
        <v>1</v>
      </c>
      <c r="H44" s="6" t="str">
        <f>VLOOKUP(C:C, _holidays!A:C, 2, FALSE)</f>
        <v>N</v>
      </c>
      <c r="I44" s="6" t="str">
        <f>VLOOKUP(C:C, _holidays!A:C, 3, FALSE)</f>
        <v>Y</v>
      </c>
      <c r="J44" s="6">
        <v>16.8</v>
      </c>
      <c r="K44" s="6">
        <v>21.1</v>
      </c>
      <c r="L44" s="6">
        <v>8.5</v>
      </c>
      <c r="M44" s="6">
        <v>0</v>
      </c>
      <c r="N44" s="10">
        <v>89403.145000000004</v>
      </c>
      <c r="O44" s="8">
        <v>25.846761099999998</v>
      </c>
      <c r="P44" s="8">
        <f t="shared" si="9"/>
        <v>2310781.7304036594</v>
      </c>
    </row>
    <row r="45" spans="2:16" x14ac:dyDescent="0.3">
      <c r="B45" s="4">
        <v>2100</v>
      </c>
      <c r="C45" s="5">
        <v>43831</v>
      </c>
      <c r="D45" s="6" t="str">
        <f t="shared" si="5"/>
        <v>Wednesday</v>
      </c>
      <c r="E45" s="6" t="str">
        <f t="shared" si="6"/>
        <v>January</v>
      </c>
      <c r="F45" s="6" t="str">
        <f t="shared" si="7"/>
        <v>2020</v>
      </c>
      <c r="G45" s="6">
        <f t="shared" si="8"/>
        <v>1</v>
      </c>
      <c r="H45" s="6" t="str">
        <f>VLOOKUP(C:C, _holidays!A:C, 2, FALSE)</f>
        <v>N</v>
      </c>
      <c r="I45" s="6" t="str">
        <f>VLOOKUP(C:C, _holidays!A:C, 3, FALSE)</f>
        <v>Y</v>
      </c>
      <c r="J45" s="6">
        <v>11.8</v>
      </c>
      <c r="K45" s="6">
        <v>24.9</v>
      </c>
      <c r="L45" s="6">
        <v>31.6</v>
      </c>
      <c r="M45" s="6">
        <v>0</v>
      </c>
      <c r="N45" s="10">
        <v>89077.854999999996</v>
      </c>
      <c r="O45" s="8">
        <v>50.921802759999999</v>
      </c>
      <c r="P45" s="8">
        <f t="shared" si="9"/>
        <v>4536004.9625938796</v>
      </c>
    </row>
    <row r="46" spans="2:16" x14ac:dyDescent="0.3">
      <c r="B46" s="4">
        <v>2101</v>
      </c>
      <c r="C46" s="5">
        <v>42778</v>
      </c>
      <c r="D46" s="6" t="str">
        <f t="shared" si="5"/>
        <v>Sunday</v>
      </c>
      <c r="E46" s="6" t="str">
        <f t="shared" si="6"/>
        <v>February</v>
      </c>
      <c r="F46" s="6" t="str">
        <f t="shared" si="7"/>
        <v>2017</v>
      </c>
      <c r="G46" s="6">
        <f t="shared" si="8"/>
        <v>7</v>
      </c>
      <c r="H46" s="6" t="str">
        <f>VLOOKUP(C:C, _holidays!A:C, 2, FALSE)</f>
        <v>Y</v>
      </c>
      <c r="I46" s="6" t="str">
        <f>VLOOKUP(C:C, _holidays!A:C, 3, FALSE)</f>
        <v>N</v>
      </c>
      <c r="J46" s="6">
        <v>15.1</v>
      </c>
      <c r="K46" s="6">
        <v>19.899999999999999</v>
      </c>
      <c r="L46" s="6">
        <v>12.6</v>
      </c>
      <c r="M46" s="6">
        <v>2</v>
      </c>
      <c r="N46" s="10">
        <v>89003.15</v>
      </c>
      <c r="O46" s="8">
        <v>19.865113940000001</v>
      </c>
      <c r="P46" s="8">
        <f t="shared" si="9"/>
        <v>1768057.7157689109</v>
      </c>
    </row>
    <row r="47" spans="2:16" x14ac:dyDescent="0.3">
      <c r="B47" s="4">
        <v>2102</v>
      </c>
      <c r="C47" s="5">
        <v>42749</v>
      </c>
      <c r="D47" s="6" t="str">
        <f t="shared" si="5"/>
        <v>Saturday</v>
      </c>
      <c r="E47" s="6" t="str">
        <f t="shared" si="6"/>
        <v>January</v>
      </c>
      <c r="F47" s="6" t="str">
        <f t="shared" si="7"/>
        <v>2017</v>
      </c>
      <c r="G47" s="6">
        <f t="shared" si="8"/>
        <v>2</v>
      </c>
      <c r="H47" s="6" t="str">
        <f>VLOOKUP(C:C, _holidays!A:C, 2, FALSE)</f>
        <v>N</v>
      </c>
      <c r="I47" s="6" t="str">
        <f>VLOOKUP(C:C, _holidays!A:C, 3, FALSE)</f>
        <v>N</v>
      </c>
      <c r="J47" s="6">
        <v>15.2</v>
      </c>
      <c r="K47" s="6">
        <v>23.5</v>
      </c>
      <c r="L47" s="6">
        <v>16.5</v>
      </c>
      <c r="M47" s="6">
        <v>2.6</v>
      </c>
      <c r="N47" s="10">
        <v>88996.625</v>
      </c>
      <c r="O47" s="8">
        <v>42.294834850000001</v>
      </c>
      <c r="P47" s="8">
        <f t="shared" si="9"/>
        <v>3764097.5565823815</v>
      </c>
    </row>
    <row r="48" spans="2:16" x14ac:dyDescent="0.3">
      <c r="B48" s="4">
        <v>2103</v>
      </c>
      <c r="C48" s="5">
        <v>43436</v>
      </c>
      <c r="D48" s="6" t="str">
        <f t="shared" si="5"/>
        <v>Sunday</v>
      </c>
      <c r="E48" s="6" t="str">
        <f t="shared" si="6"/>
        <v>December</v>
      </c>
      <c r="F48" s="6" t="str">
        <f t="shared" si="7"/>
        <v>2018</v>
      </c>
      <c r="G48" s="6">
        <f t="shared" si="8"/>
        <v>49</v>
      </c>
      <c r="H48" s="6" t="str">
        <f>VLOOKUP(C:C, _holidays!A:C, 2, FALSE)</f>
        <v>Y</v>
      </c>
      <c r="I48" s="6" t="str">
        <f>VLOOKUP(C:C, _holidays!A:C, 3, FALSE)</f>
        <v>N</v>
      </c>
      <c r="J48" s="6">
        <v>12.2</v>
      </c>
      <c r="K48" s="6">
        <v>19.5</v>
      </c>
      <c r="L48" s="6">
        <v>18.899999999999999</v>
      </c>
      <c r="M48" s="6">
        <v>10.4</v>
      </c>
      <c r="N48" s="10">
        <v>88903.065000000002</v>
      </c>
      <c r="O48" s="8">
        <v>24.455382029999999</v>
      </c>
      <c r="P48" s="8">
        <f t="shared" si="9"/>
        <v>2174158.4182129218</v>
      </c>
    </row>
    <row r="49" spans="2:16" x14ac:dyDescent="0.3">
      <c r="B49" s="4">
        <v>2104</v>
      </c>
      <c r="C49" s="5">
        <v>44094</v>
      </c>
      <c r="D49" s="6" t="str">
        <f t="shared" si="5"/>
        <v>Sunday</v>
      </c>
      <c r="E49" s="6" t="str">
        <f t="shared" si="6"/>
        <v>September</v>
      </c>
      <c r="F49" s="6" t="str">
        <f t="shared" si="7"/>
        <v>2020</v>
      </c>
      <c r="G49" s="6">
        <f t="shared" si="8"/>
        <v>39</v>
      </c>
      <c r="H49" s="6" t="str">
        <f>VLOOKUP(C:C, _holidays!A:C, 2, FALSE)</f>
        <v>N</v>
      </c>
      <c r="I49" s="6" t="str">
        <f>VLOOKUP(C:C, _holidays!A:C, 3, FALSE)</f>
        <v>N</v>
      </c>
      <c r="J49" s="6">
        <v>17.100000000000001</v>
      </c>
      <c r="K49" s="6">
        <v>22</v>
      </c>
      <c r="L49" s="6">
        <v>16.7</v>
      </c>
      <c r="M49" s="6">
        <v>0</v>
      </c>
      <c r="N49" s="10">
        <v>86891.23</v>
      </c>
      <c r="O49" s="8">
        <v>23.051334789999999</v>
      </c>
      <c r="P49" s="8">
        <f t="shared" si="9"/>
        <v>2002958.8330448915</v>
      </c>
    </row>
    <row r="50" spans="2:16" x14ac:dyDescent="0.3">
      <c r="B50" s="4">
        <v>2105</v>
      </c>
      <c r="C50" s="5">
        <v>42737</v>
      </c>
      <c r="D50" s="6" t="str">
        <f t="shared" si="5"/>
        <v>Monday</v>
      </c>
      <c r="E50" s="6" t="str">
        <f t="shared" si="6"/>
        <v>January</v>
      </c>
      <c r="F50" s="6" t="str">
        <f t="shared" si="7"/>
        <v>2017</v>
      </c>
      <c r="G50" s="6">
        <f t="shared" si="8"/>
        <v>1</v>
      </c>
      <c r="H50" s="6" t="str">
        <f>VLOOKUP(C:C, _holidays!A:C, 2, FALSE)</f>
        <v>N</v>
      </c>
      <c r="I50" s="6" t="str">
        <f>VLOOKUP(C:C, _holidays!A:C, 3, FALSE)</f>
        <v>Y</v>
      </c>
      <c r="J50" s="6">
        <v>14.8</v>
      </c>
      <c r="K50" s="6">
        <v>17.8</v>
      </c>
      <c r="L50" s="6">
        <v>7.8</v>
      </c>
      <c r="M50" s="6">
        <v>0.4</v>
      </c>
      <c r="N50" s="10">
        <v>86507.47</v>
      </c>
      <c r="O50" s="8">
        <v>30.618702880000001</v>
      </c>
      <c r="P50" s="8">
        <f t="shared" si="9"/>
        <v>2648746.5208305139</v>
      </c>
    </row>
    <row r="51" spans="2:16" x14ac:dyDescent="0.3">
      <c r="B51" s="4">
        <v>2106</v>
      </c>
      <c r="C51" s="5">
        <v>43094</v>
      </c>
      <c r="D51" s="6" t="str">
        <f t="shared" si="5"/>
        <v>Monday</v>
      </c>
      <c r="E51" s="6" t="str">
        <f t="shared" si="6"/>
        <v>December</v>
      </c>
      <c r="F51" s="6" t="str">
        <f t="shared" si="7"/>
        <v>2017</v>
      </c>
      <c r="G51" s="6">
        <f t="shared" si="8"/>
        <v>52</v>
      </c>
      <c r="H51" s="6" t="str">
        <f>VLOOKUP(C:C, _holidays!A:C, 2, FALSE)</f>
        <v>N</v>
      </c>
      <c r="I51" s="6" t="str">
        <f>VLOOKUP(C:C, _holidays!A:C, 3, FALSE)</f>
        <v>Y</v>
      </c>
      <c r="J51" s="6">
        <v>15.1</v>
      </c>
      <c r="K51" s="6">
        <v>21.4</v>
      </c>
      <c r="L51" s="6">
        <v>29</v>
      </c>
      <c r="M51" s="6">
        <v>0</v>
      </c>
      <c r="N51" s="10">
        <v>85094.375</v>
      </c>
      <c r="O51" s="8">
        <v>44.900300629999997</v>
      </c>
      <c r="P51" s="8">
        <f t="shared" si="9"/>
        <v>3820763.019421956</v>
      </c>
    </row>
    <row r="53" spans="2:16" ht="28.8" customHeight="1" x14ac:dyDescent="0.3">
      <c r="B53" s="58" t="s">
        <v>30</v>
      </c>
      <c r="C53" s="58"/>
      <c r="D53" s="58"/>
      <c r="E53" s="58"/>
      <c r="F53" s="58"/>
      <c r="G53" s="58"/>
      <c r="H53" s="58"/>
      <c r="I53" s="58"/>
      <c r="J53" s="58"/>
      <c r="K53" s="58"/>
      <c r="L53" s="58"/>
      <c r="M53" s="58"/>
      <c r="N53" s="58"/>
      <c r="O53" s="58"/>
      <c r="P53" s="58"/>
    </row>
    <row r="54" spans="2:16" x14ac:dyDescent="0.3">
      <c r="B54" s="54"/>
      <c r="C54" s="54"/>
      <c r="D54" s="54"/>
      <c r="E54" s="54"/>
      <c r="F54" s="54"/>
      <c r="G54" s="54"/>
      <c r="H54" s="54"/>
      <c r="I54" s="54"/>
      <c r="J54" s="54"/>
      <c r="K54" s="54"/>
      <c r="L54" s="54"/>
      <c r="M54" s="54"/>
      <c r="N54" s="54"/>
      <c r="O54" s="54"/>
      <c r="P54" s="54"/>
    </row>
  </sheetData>
  <mergeCells count="4">
    <mergeCell ref="B2:D2"/>
    <mergeCell ref="B29:D29"/>
    <mergeCell ref="B26:P26"/>
    <mergeCell ref="B53:P53"/>
  </mergeCells>
  <conditionalFormatting sqref="N4 N52 N25 N29:N31 N55:N1048576">
    <cfRule type="aboveAverage" dxfId="98" priority="19"/>
    <cfRule type="aboveAverage" dxfId="97" priority="20" aboveAverage="0"/>
  </conditionalFormatting>
  <conditionalFormatting sqref="N5:N24">
    <cfRule type="colorScale" priority="18">
      <colorScale>
        <cfvo type="min"/>
        <cfvo type="percentile" val="50"/>
        <cfvo type="max"/>
        <color rgb="FF63BE7B"/>
        <color rgb="FFFCFCFF"/>
        <color rgb="FFF8696B"/>
      </colorScale>
    </cfRule>
  </conditionalFormatting>
  <conditionalFormatting sqref="J5:J24">
    <cfRule type="dataBar" priority="17">
      <dataBar>
        <cfvo type="min"/>
        <cfvo type="max"/>
        <color rgb="FF638EC6"/>
      </dataBar>
      <extLst>
        <ext xmlns:x14="http://schemas.microsoft.com/office/spreadsheetml/2009/9/main" uri="{B025F937-C7B1-47D3-B67F-A62EFF666E3E}">
          <x14:id>{C64A5BB5-560E-4843-ACCF-E7D9DB58F67C}</x14:id>
        </ext>
      </extLst>
    </cfRule>
  </conditionalFormatting>
  <conditionalFormatting sqref="K5:K24">
    <cfRule type="dataBar" priority="16">
      <dataBar>
        <cfvo type="min"/>
        <cfvo type="max"/>
        <color rgb="FFFF555A"/>
      </dataBar>
      <extLst>
        <ext xmlns:x14="http://schemas.microsoft.com/office/spreadsheetml/2009/9/main" uri="{B025F937-C7B1-47D3-B67F-A62EFF666E3E}">
          <x14:id>{CABC1833-CD85-40F8-B661-CB1085F65A3C}</x14:id>
        </ext>
      </extLst>
    </cfRule>
  </conditionalFormatting>
  <conditionalFormatting sqref="L5:L24">
    <cfRule type="dataBar" priority="15">
      <dataBar>
        <cfvo type="min"/>
        <cfvo type="max"/>
        <color rgb="FFFFB628"/>
      </dataBar>
      <extLst>
        <ext xmlns:x14="http://schemas.microsoft.com/office/spreadsheetml/2009/9/main" uri="{B025F937-C7B1-47D3-B67F-A62EFF666E3E}">
          <x14:id>{13189719-7F09-4EDB-AADF-37EF15879F68}</x14:id>
        </ext>
      </extLst>
    </cfRule>
  </conditionalFormatting>
  <conditionalFormatting sqref="M5:M24">
    <cfRule type="dataBar" priority="14">
      <dataBar>
        <cfvo type="min"/>
        <cfvo type="max"/>
        <color rgb="FF008AEF"/>
      </dataBar>
      <extLst>
        <ext xmlns:x14="http://schemas.microsoft.com/office/spreadsheetml/2009/9/main" uri="{B025F937-C7B1-47D3-B67F-A62EFF666E3E}">
          <x14:id>{7FB1B25C-0032-4EEB-AC0F-2948281E842C}</x14:id>
        </ext>
      </extLst>
    </cfRule>
  </conditionalFormatting>
  <conditionalFormatting sqref="O5:O24">
    <cfRule type="cellIs" dxfId="96" priority="12" operator="lessThan">
      <formula>20</formula>
    </cfRule>
    <cfRule type="cellIs" dxfId="95" priority="13" operator="greaterThan">
      <formula>200</formula>
    </cfRule>
  </conditionalFormatting>
  <conditionalFormatting sqref="P5:P24">
    <cfRule type="cellIs" dxfId="94" priority="10" operator="lessThan">
      <formula>1000000</formula>
    </cfRule>
    <cfRule type="cellIs" dxfId="93" priority="11" operator="greaterThan">
      <formula>10000000</formula>
    </cfRule>
  </conditionalFormatting>
  <conditionalFormatting sqref="N32:N51">
    <cfRule type="colorScale" priority="9">
      <colorScale>
        <cfvo type="min"/>
        <cfvo type="percentile" val="50"/>
        <cfvo type="max"/>
        <color rgb="FF63BE7B"/>
        <color rgb="FFFCFCFF"/>
        <color rgb="FFF8696B"/>
      </colorScale>
    </cfRule>
  </conditionalFormatting>
  <conditionalFormatting sqref="J32:J51">
    <cfRule type="dataBar" priority="8">
      <dataBar>
        <cfvo type="min"/>
        <cfvo type="max"/>
        <color rgb="FF638EC6"/>
      </dataBar>
      <extLst>
        <ext xmlns:x14="http://schemas.microsoft.com/office/spreadsheetml/2009/9/main" uri="{B025F937-C7B1-47D3-B67F-A62EFF666E3E}">
          <x14:id>{593FF998-78EC-40D5-B83A-6451C885D2D8}</x14:id>
        </ext>
      </extLst>
    </cfRule>
  </conditionalFormatting>
  <conditionalFormatting sqref="K32:K51">
    <cfRule type="dataBar" priority="7">
      <dataBar>
        <cfvo type="min"/>
        <cfvo type="max"/>
        <color rgb="FFFF555A"/>
      </dataBar>
      <extLst>
        <ext xmlns:x14="http://schemas.microsoft.com/office/spreadsheetml/2009/9/main" uri="{B025F937-C7B1-47D3-B67F-A62EFF666E3E}">
          <x14:id>{664988B3-1F25-46BA-93B6-D3AD63CFB539}</x14:id>
        </ext>
      </extLst>
    </cfRule>
  </conditionalFormatting>
  <conditionalFormatting sqref="L32:L51">
    <cfRule type="dataBar" priority="6">
      <dataBar>
        <cfvo type="min"/>
        <cfvo type="max"/>
        <color rgb="FFFFB628"/>
      </dataBar>
      <extLst>
        <ext xmlns:x14="http://schemas.microsoft.com/office/spreadsheetml/2009/9/main" uri="{B025F937-C7B1-47D3-B67F-A62EFF666E3E}">
          <x14:id>{A01D4FA5-288E-4B59-9936-1605AED6C022}</x14:id>
        </ext>
      </extLst>
    </cfRule>
  </conditionalFormatting>
  <conditionalFormatting sqref="M32:M51">
    <cfRule type="dataBar" priority="5">
      <dataBar>
        <cfvo type="min"/>
        <cfvo type="max"/>
        <color rgb="FF008AEF"/>
      </dataBar>
      <extLst>
        <ext xmlns:x14="http://schemas.microsoft.com/office/spreadsheetml/2009/9/main" uri="{B025F937-C7B1-47D3-B67F-A62EFF666E3E}">
          <x14:id>{413CB903-F8F3-438B-9B7E-AF3CF9B55BB1}</x14:id>
        </ext>
      </extLst>
    </cfRule>
  </conditionalFormatting>
  <conditionalFormatting sqref="O32:O51">
    <cfRule type="cellIs" dxfId="92" priority="3" operator="lessThan">
      <formula>20</formula>
    </cfRule>
    <cfRule type="cellIs" dxfId="91" priority="4" operator="greaterThan">
      <formula>200</formula>
    </cfRule>
  </conditionalFormatting>
  <conditionalFormatting sqref="P32:P51">
    <cfRule type="cellIs" dxfId="90" priority="1" operator="lessThan">
      <formula>1000000</formula>
    </cfRule>
    <cfRule type="cellIs" dxfId="89" priority="2" operator="greaterThan">
      <formula>10000000</formula>
    </cfRule>
  </conditionalFormatting>
  <pageMargins left="0.70866141732283472" right="0.70866141732283472" top="0.74803149606299213" bottom="0.74803149606299213" header="0.31496062992125984" footer="0.31496062992125984"/>
  <pageSetup paperSize="9" scale="66" firstPageNumber="55" fitToHeight="0" orientation="landscape" useFirstPageNumber="1" r:id="rId1"/>
  <headerFooter>
    <oddFooter>Page &amp;P</oddFooter>
  </headerFooter>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C64A5BB5-560E-4843-ACCF-E7D9DB58F67C}">
            <x14:dataBar minLength="0" maxLength="100" border="1" negativeBarBorderColorSameAsPositive="0">
              <x14:cfvo type="autoMin"/>
              <x14:cfvo type="autoMax"/>
              <x14:borderColor rgb="FF638EC6"/>
              <x14:negativeFillColor rgb="FFFF0000"/>
              <x14:negativeBorderColor rgb="FFFF0000"/>
              <x14:axisColor rgb="FF000000"/>
            </x14:dataBar>
          </x14:cfRule>
          <xm:sqref>J5:J24</xm:sqref>
        </x14:conditionalFormatting>
        <x14:conditionalFormatting xmlns:xm="http://schemas.microsoft.com/office/excel/2006/main">
          <x14:cfRule type="dataBar" id="{CABC1833-CD85-40F8-B661-CB1085F65A3C}">
            <x14:dataBar minLength="0" maxLength="100" border="1" negativeBarBorderColorSameAsPositive="0">
              <x14:cfvo type="autoMin"/>
              <x14:cfvo type="autoMax"/>
              <x14:borderColor rgb="FFFF555A"/>
              <x14:negativeFillColor rgb="FFFF0000"/>
              <x14:negativeBorderColor rgb="FFFF0000"/>
              <x14:axisColor rgb="FF000000"/>
            </x14:dataBar>
          </x14:cfRule>
          <xm:sqref>K5:K24</xm:sqref>
        </x14:conditionalFormatting>
        <x14:conditionalFormatting xmlns:xm="http://schemas.microsoft.com/office/excel/2006/main">
          <x14:cfRule type="dataBar" id="{13189719-7F09-4EDB-AADF-37EF15879F68}">
            <x14:dataBar minLength="0" maxLength="100" border="1" negativeBarBorderColorSameAsPositive="0">
              <x14:cfvo type="autoMin"/>
              <x14:cfvo type="autoMax"/>
              <x14:borderColor rgb="FFFFB628"/>
              <x14:negativeFillColor rgb="FFFF0000"/>
              <x14:negativeBorderColor rgb="FFFF0000"/>
              <x14:axisColor rgb="FF000000"/>
            </x14:dataBar>
          </x14:cfRule>
          <xm:sqref>L5:L24</xm:sqref>
        </x14:conditionalFormatting>
        <x14:conditionalFormatting xmlns:xm="http://schemas.microsoft.com/office/excel/2006/main">
          <x14:cfRule type="dataBar" id="{7FB1B25C-0032-4EEB-AC0F-2948281E842C}">
            <x14:dataBar minLength="0" maxLength="100" border="1" negativeBarBorderColorSameAsPositive="0">
              <x14:cfvo type="autoMin"/>
              <x14:cfvo type="autoMax"/>
              <x14:borderColor rgb="FF008AEF"/>
              <x14:negativeFillColor rgb="FFFF0000"/>
              <x14:negativeBorderColor rgb="FFFF0000"/>
              <x14:axisColor rgb="FF000000"/>
            </x14:dataBar>
          </x14:cfRule>
          <xm:sqref>M5:M24</xm:sqref>
        </x14:conditionalFormatting>
        <x14:conditionalFormatting xmlns:xm="http://schemas.microsoft.com/office/excel/2006/main">
          <x14:cfRule type="dataBar" id="{593FF998-78EC-40D5-B83A-6451C885D2D8}">
            <x14:dataBar minLength="0" maxLength="100" border="1" negativeBarBorderColorSameAsPositive="0">
              <x14:cfvo type="autoMin"/>
              <x14:cfvo type="autoMax"/>
              <x14:borderColor rgb="FF638EC6"/>
              <x14:negativeFillColor rgb="FFFF0000"/>
              <x14:negativeBorderColor rgb="FFFF0000"/>
              <x14:axisColor rgb="FF000000"/>
            </x14:dataBar>
          </x14:cfRule>
          <xm:sqref>J32:J51</xm:sqref>
        </x14:conditionalFormatting>
        <x14:conditionalFormatting xmlns:xm="http://schemas.microsoft.com/office/excel/2006/main">
          <x14:cfRule type="dataBar" id="{664988B3-1F25-46BA-93B6-D3AD63CFB539}">
            <x14:dataBar minLength="0" maxLength="100" border="1" negativeBarBorderColorSameAsPositive="0">
              <x14:cfvo type="autoMin"/>
              <x14:cfvo type="autoMax"/>
              <x14:borderColor rgb="FFFF555A"/>
              <x14:negativeFillColor rgb="FFFF0000"/>
              <x14:negativeBorderColor rgb="FFFF0000"/>
              <x14:axisColor rgb="FF000000"/>
            </x14:dataBar>
          </x14:cfRule>
          <xm:sqref>K32:K51</xm:sqref>
        </x14:conditionalFormatting>
        <x14:conditionalFormatting xmlns:xm="http://schemas.microsoft.com/office/excel/2006/main">
          <x14:cfRule type="dataBar" id="{A01D4FA5-288E-4B59-9936-1605AED6C022}">
            <x14:dataBar minLength="0" maxLength="100" border="1" negativeBarBorderColorSameAsPositive="0">
              <x14:cfvo type="autoMin"/>
              <x14:cfvo type="autoMax"/>
              <x14:borderColor rgb="FFFFB628"/>
              <x14:negativeFillColor rgb="FFFF0000"/>
              <x14:negativeBorderColor rgb="FFFF0000"/>
              <x14:axisColor rgb="FF000000"/>
            </x14:dataBar>
          </x14:cfRule>
          <xm:sqref>L32:L51</xm:sqref>
        </x14:conditionalFormatting>
        <x14:conditionalFormatting xmlns:xm="http://schemas.microsoft.com/office/excel/2006/main">
          <x14:cfRule type="dataBar" id="{413CB903-F8F3-438B-9B7E-AF3CF9B55BB1}">
            <x14:dataBar minLength="0" maxLength="100" border="1" negativeBarBorderColorSameAsPositive="0">
              <x14:cfvo type="autoMin"/>
              <x14:cfvo type="autoMax"/>
              <x14:borderColor rgb="FF008AEF"/>
              <x14:negativeFillColor rgb="FFFF0000"/>
              <x14:negativeBorderColor rgb="FFFF0000"/>
              <x14:axisColor rgb="FF000000"/>
            </x14:dataBar>
          </x14:cfRule>
          <xm:sqref>M32:M51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C88CE-D363-4813-8144-C5F9BD2175E4}">
  <sheetPr>
    <pageSetUpPr fitToPage="1"/>
  </sheetPr>
  <dimension ref="B2:R29"/>
  <sheetViews>
    <sheetView zoomScaleNormal="100" workbookViewId="0">
      <selection activeCell="W20" sqref="W20"/>
    </sheetView>
  </sheetViews>
  <sheetFormatPr defaultRowHeight="14.4" x14ac:dyDescent="0.3"/>
  <sheetData>
    <row r="2" spans="2:2" ht="18" x14ac:dyDescent="0.35">
      <c r="B2" s="24" t="s">
        <v>69</v>
      </c>
    </row>
    <row r="25" spans="2:18" ht="58.2" customHeight="1" x14ac:dyDescent="0.3">
      <c r="B25" s="59" t="s">
        <v>83</v>
      </c>
      <c r="C25" s="59"/>
      <c r="D25" s="59"/>
      <c r="E25" s="59"/>
      <c r="F25" s="59"/>
      <c r="G25" s="59"/>
      <c r="H25" s="59"/>
      <c r="I25" s="59"/>
      <c r="J25" s="59"/>
      <c r="K25" s="59"/>
      <c r="L25" s="59"/>
      <c r="M25" s="59"/>
      <c r="N25" s="59"/>
      <c r="O25" s="59"/>
      <c r="P25" s="59"/>
      <c r="Q25" s="59"/>
      <c r="R25" s="59"/>
    </row>
    <row r="26" spans="2:18" x14ac:dyDescent="0.3">
      <c r="B26" s="53"/>
      <c r="C26" s="53"/>
      <c r="D26" s="53"/>
      <c r="E26" s="53"/>
      <c r="F26" s="53"/>
      <c r="G26" s="53"/>
      <c r="H26" s="53"/>
      <c r="I26" s="53"/>
      <c r="J26" s="53"/>
      <c r="K26" s="53"/>
      <c r="L26" s="53"/>
    </row>
    <row r="27" spans="2:18" x14ac:dyDescent="0.3">
      <c r="B27" s="53"/>
      <c r="C27" s="53"/>
      <c r="D27" s="53"/>
      <c r="E27" s="53"/>
      <c r="F27" s="53"/>
      <c r="G27" s="53"/>
      <c r="H27" s="53"/>
      <c r="I27" s="53"/>
      <c r="J27" s="53"/>
      <c r="K27" s="53"/>
      <c r="L27" s="53"/>
    </row>
    <row r="28" spans="2:18" x14ac:dyDescent="0.3">
      <c r="B28" s="53"/>
      <c r="C28" s="53"/>
      <c r="D28" s="53"/>
      <c r="E28" s="53"/>
      <c r="F28" s="53"/>
      <c r="G28" s="53"/>
      <c r="H28" s="53"/>
      <c r="I28" s="53"/>
      <c r="J28" s="53"/>
      <c r="K28" s="53"/>
      <c r="L28" s="53"/>
    </row>
    <row r="29" spans="2:18" x14ac:dyDescent="0.3">
      <c r="B29" s="53"/>
      <c r="C29" s="53"/>
      <c r="D29" s="53"/>
      <c r="E29" s="53"/>
      <c r="F29" s="53"/>
      <c r="G29" s="53"/>
      <c r="H29" s="53"/>
      <c r="I29" s="53"/>
      <c r="J29" s="53"/>
      <c r="K29" s="53"/>
      <c r="L29" s="53"/>
    </row>
  </sheetData>
  <mergeCells count="1">
    <mergeCell ref="B25:R25"/>
  </mergeCells>
  <pageMargins left="0.70866141732283472" right="0.70866141732283472" top="0.74803149606299213" bottom="0.74803149606299213" header="0.31496062992125984" footer="0.31496062992125984"/>
  <pageSetup paperSize="9" scale="81" firstPageNumber="57" fitToHeight="0" orientation="portrait" useFirstPageNumber="1" r:id="rId1"/>
  <headerFooter>
    <oddFooter>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D4A43-9DE3-4A99-82D4-114D1D2B4957}">
  <dimension ref="B1:C2107"/>
  <sheetViews>
    <sheetView zoomScaleNormal="100" workbookViewId="0">
      <selection activeCell="H18" sqref="H18"/>
    </sheetView>
  </sheetViews>
  <sheetFormatPr defaultRowHeight="14.4" x14ac:dyDescent="0.3"/>
  <cols>
    <col min="1" max="1" width="8.88671875" style="6"/>
    <col min="2" max="2" width="16.77734375" style="9" bestFit="1" customWidth="1"/>
    <col min="3" max="3" width="12.21875" style="7" bestFit="1" customWidth="1"/>
    <col min="4" max="12" width="8.88671875" style="6"/>
    <col min="13" max="13" width="9.88671875" style="6" customWidth="1"/>
    <col min="14" max="16384" width="8.88671875" style="6"/>
  </cols>
  <sheetData>
    <row r="1" spans="2:3" s="4" customFormat="1" ht="31.2" customHeight="1" x14ac:dyDescent="0.3">
      <c r="B1" s="26" t="s">
        <v>13</v>
      </c>
      <c r="C1" s="28" t="s">
        <v>14</v>
      </c>
    </row>
    <row r="2" spans="2:3" x14ac:dyDescent="0.3">
      <c r="B2" s="30">
        <v>42005</v>
      </c>
      <c r="C2" s="10">
        <v>99635.03</v>
      </c>
    </row>
    <row r="3" spans="2:3" x14ac:dyDescent="0.3">
      <c r="B3" s="30">
        <v>42006</v>
      </c>
      <c r="C3" s="10">
        <v>129606.01</v>
      </c>
    </row>
    <row r="4" spans="2:3" x14ac:dyDescent="0.3">
      <c r="B4" s="30">
        <v>42007</v>
      </c>
      <c r="C4" s="10">
        <v>142300.54</v>
      </c>
    </row>
    <row r="5" spans="2:3" x14ac:dyDescent="0.3">
      <c r="B5" s="30">
        <v>42008</v>
      </c>
      <c r="C5" s="10">
        <v>104330.715</v>
      </c>
    </row>
    <row r="6" spans="2:3" x14ac:dyDescent="0.3">
      <c r="B6" s="30">
        <v>42009</v>
      </c>
      <c r="C6" s="10">
        <v>118132.2</v>
      </c>
    </row>
    <row r="7" spans="2:3" x14ac:dyDescent="0.3">
      <c r="B7" s="30">
        <v>42010</v>
      </c>
      <c r="C7" s="10">
        <v>130672.485</v>
      </c>
    </row>
    <row r="8" spans="2:3" x14ac:dyDescent="0.3">
      <c r="B8" s="30">
        <v>42011</v>
      </c>
      <c r="C8" s="10">
        <v>153514.82</v>
      </c>
    </row>
    <row r="9" spans="2:3" x14ac:dyDescent="0.3">
      <c r="B9" s="30">
        <v>42012</v>
      </c>
      <c r="C9" s="10">
        <v>142015.655</v>
      </c>
    </row>
    <row r="10" spans="2:3" x14ac:dyDescent="0.3">
      <c r="B10" s="30">
        <v>42013</v>
      </c>
      <c r="C10" s="10">
        <v>121801.155</v>
      </c>
    </row>
    <row r="11" spans="2:3" x14ac:dyDescent="0.3">
      <c r="B11" s="30">
        <v>42014</v>
      </c>
      <c r="C11" s="10">
        <v>103043.66</v>
      </c>
    </row>
    <row r="12" spans="2:3" x14ac:dyDescent="0.3">
      <c r="B12" s="30">
        <v>42015</v>
      </c>
      <c r="C12" s="10">
        <v>99865.755000000005</v>
      </c>
    </row>
    <row r="13" spans="2:3" x14ac:dyDescent="0.3">
      <c r="B13" s="30">
        <v>42016</v>
      </c>
      <c r="C13" s="10">
        <v>131261.125</v>
      </c>
    </row>
    <row r="14" spans="2:3" x14ac:dyDescent="0.3">
      <c r="B14" s="30">
        <v>42017</v>
      </c>
      <c r="C14" s="10">
        <v>126527.36</v>
      </c>
    </row>
    <row r="15" spans="2:3" x14ac:dyDescent="0.3">
      <c r="B15" s="30">
        <v>42018</v>
      </c>
      <c r="C15" s="10">
        <v>119741.62</v>
      </c>
    </row>
    <row r="16" spans="2:3" x14ac:dyDescent="0.3">
      <c r="B16" s="30">
        <v>42019</v>
      </c>
      <c r="C16" s="10">
        <v>118411.22</v>
      </c>
    </row>
    <row r="17" spans="2:3" x14ac:dyDescent="0.3">
      <c r="B17" s="30">
        <v>42020</v>
      </c>
      <c r="C17" s="10">
        <v>116690.765</v>
      </c>
    </row>
    <row r="18" spans="2:3" x14ac:dyDescent="0.3">
      <c r="B18" s="30">
        <v>42021</v>
      </c>
      <c r="C18" s="10">
        <v>99371.31</v>
      </c>
    </row>
    <row r="19" spans="2:3" x14ac:dyDescent="0.3">
      <c r="B19" s="30">
        <v>42022</v>
      </c>
      <c r="C19" s="10">
        <v>97728.75</v>
      </c>
    </row>
    <row r="20" spans="2:3" x14ac:dyDescent="0.3">
      <c r="B20" s="30">
        <v>42023</v>
      </c>
      <c r="C20" s="10">
        <v>116883.15</v>
      </c>
    </row>
    <row r="21" spans="2:3" ht="16.8" customHeight="1" x14ac:dyDescent="0.3">
      <c r="B21" s="30">
        <v>42024</v>
      </c>
      <c r="C21" s="10">
        <v>128968.125</v>
      </c>
    </row>
    <row r="22" spans="2:3" x14ac:dyDescent="0.3">
      <c r="B22" s="30">
        <v>42025</v>
      </c>
      <c r="C22" s="10">
        <v>148702.505</v>
      </c>
    </row>
    <row r="23" spans="2:3" x14ac:dyDescent="0.3">
      <c r="B23" s="30">
        <v>42026</v>
      </c>
      <c r="C23" s="10">
        <v>153232.1</v>
      </c>
    </row>
    <row r="24" spans="2:3" x14ac:dyDescent="0.3">
      <c r="B24" s="30">
        <v>42027</v>
      </c>
      <c r="C24" s="10">
        <v>138095.20000000001</v>
      </c>
    </row>
    <row r="25" spans="2:3" x14ac:dyDescent="0.3">
      <c r="B25" s="30">
        <v>42028</v>
      </c>
      <c r="C25" s="10">
        <v>116310.59</v>
      </c>
    </row>
    <row r="26" spans="2:3" x14ac:dyDescent="0.3">
      <c r="B26" s="30">
        <v>42029</v>
      </c>
      <c r="C26" s="10">
        <v>97959.46</v>
      </c>
    </row>
    <row r="27" spans="2:3" x14ac:dyDescent="0.3">
      <c r="B27" s="30">
        <v>42030</v>
      </c>
      <c r="C27" s="10">
        <v>103769.48</v>
      </c>
    </row>
    <row r="28" spans="2:3" x14ac:dyDescent="0.3">
      <c r="B28" s="30">
        <v>42031</v>
      </c>
      <c r="C28" s="10">
        <v>118393.31</v>
      </c>
    </row>
    <row r="29" spans="2:3" x14ac:dyDescent="0.3">
      <c r="B29" s="30">
        <v>42032</v>
      </c>
      <c r="C29" s="10">
        <v>116763.72500000001</v>
      </c>
    </row>
    <row r="30" spans="2:3" x14ac:dyDescent="0.3">
      <c r="B30" s="30">
        <v>42033</v>
      </c>
      <c r="C30" s="10">
        <v>119313.73</v>
      </c>
    </row>
    <row r="31" spans="2:3" x14ac:dyDescent="0.3">
      <c r="B31" s="30">
        <v>42034</v>
      </c>
      <c r="C31" s="10">
        <v>121018.15</v>
      </c>
    </row>
    <row r="32" spans="2:3" x14ac:dyDescent="0.3">
      <c r="B32" s="30">
        <v>42035</v>
      </c>
      <c r="C32" s="10">
        <v>103822.97</v>
      </c>
    </row>
    <row r="33" spans="2:3" x14ac:dyDescent="0.3">
      <c r="B33" s="30">
        <v>42036</v>
      </c>
      <c r="C33" s="10">
        <v>100178.84</v>
      </c>
    </row>
    <row r="34" spans="2:3" x14ac:dyDescent="0.3">
      <c r="B34" s="30">
        <v>42037</v>
      </c>
      <c r="C34" s="10">
        <v>118694.16</v>
      </c>
    </row>
    <row r="35" spans="2:3" x14ac:dyDescent="0.3">
      <c r="B35" s="30">
        <v>42038</v>
      </c>
      <c r="C35" s="10">
        <v>122880.13</v>
      </c>
    </row>
    <row r="36" spans="2:3" x14ac:dyDescent="0.3">
      <c r="B36" s="30">
        <v>42039</v>
      </c>
      <c r="C36" s="10">
        <v>117398.03</v>
      </c>
    </row>
    <row r="37" spans="2:3" x14ac:dyDescent="0.3">
      <c r="B37" s="30">
        <v>42040</v>
      </c>
      <c r="C37" s="10">
        <v>122279.425</v>
      </c>
    </row>
    <row r="38" spans="2:3" x14ac:dyDescent="0.3">
      <c r="B38" s="30">
        <v>42041</v>
      </c>
      <c r="C38" s="10">
        <v>141837.005</v>
      </c>
    </row>
    <row r="39" spans="2:3" x14ac:dyDescent="0.3">
      <c r="B39" s="30">
        <v>42042</v>
      </c>
      <c r="C39" s="10">
        <v>132138.36499999999</v>
      </c>
    </row>
    <row r="40" spans="2:3" x14ac:dyDescent="0.3">
      <c r="B40" s="30">
        <v>42043</v>
      </c>
      <c r="C40" s="10">
        <v>112108.215</v>
      </c>
    </row>
    <row r="41" spans="2:3" x14ac:dyDescent="0.3">
      <c r="B41" s="30">
        <v>42044</v>
      </c>
      <c r="C41" s="10">
        <v>126813.075</v>
      </c>
    </row>
    <row r="42" spans="2:3" x14ac:dyDescent="0.3">
      <c r="B42" s="30">
        <v>42045</v>
      </c>
      <c r="C42" s="10">
        <v>145948.565</v>
      </c>
    </row>
    <row r="43" spans="2:3" x14ac:dyDescent="0.3">
      <c r="B43" s="30">
        <v>42046</v>
      </c>
      <c r="C43" s="10">
        <v>149322.85</v>
      </c>
    </row>
    <row r="44" spans="2:3" x14ac:dyDescent="0.3">
      <c r="B44" s="30">
        <v>42047</v>
      </c>
      <c r="C44" s="10">
        <v>131376.78</v>
      </c>
    </row>
    <row r="45" spans="2:3" x14ac:dyDescent="0.3">
      <c r="B45" s="30">
        <v>42048</v>
      </c>
      <c r="C45" s="10">
        <v>136070.62</v>
      </c>
    </row>
    <row r="46" spans="2:3" x14ac:dyDescent="0.3">
      <c r="B46" s="30">
        <v>42049</v>
      </c>
      <c r="C46" s="10">
        <v>119692.02499999999</v>
      </c>
    </row>
    <row r="47" spans="2:3" x14ac:dyDescent="0.3">
      <c r="B47" s="30">
        <v>42050</v>
      </c>
      <c r="C47" s="10">
        <v>125287.71</v>
      </c>
    </row>
    <row r="48" spans="2:3" x14ac:dyDescent="0.3">
      <c r="B48" s="30">
        <v>42051</v>
      </c>
      <c r="C48" s="10">
        <v>131832.63</v>
      </c>
    </row>
    <row r="49" spans="2:3" x14ac:dyDescent="0.3">
      <c r="B49" s="30">
        <v>42052</v>
      </c>
      <c r="C49" s="10">
        <v>127666.01</v>
      </c>
    </row>
    <row r="50" spans="2:3" x14ac:dyDescent="0.3">
      <c r="B50" s="30">
        <v>42053</v>
      </c>
      <c r="C50" s="10">
        <v>125972.765</v>
      </c>
    </row>
    <row r="51" spans="2:3" x14ac:dyDescent="0.3">
      <c r="B51" s="30">
        <v>42054</v>
      </c>
      <c r="C51" s="10">
        <v>139399.69</v>
      </c>
    </row>
    <row r="52" spans="2:3" x14ac:dyDescent="0.3">
      <c r="B52" s="30">
        <v>42055</v>
      </c>
      <c r="C52" s="10">
        <v>139465.67499999999</v>
      </c>
    </row>
    <row r="53" spans="2:3" x14ac:dyDescent="0.3">
      <c r="B53" s="30">
        <v>42056</v>
      </c>
      <c r="C53" s="10">
        <v>136283.03</v>
      </c>
    </row>
    <row r="54" spans="2:3" x14ac:dyDescent="0.3">
      <c r="B54" s="30">
        <v>42057</v>
      </c>
      <c r="C54" s="10">
        <v>138016.35</v>
      </c>
    </row>
    <row r="55" spans="2:3" x14ac:dyDescent="0.3">
      <c r="B55" s="30">
        <v>42058</v>
      </c>
      <c r="C55" s="10">
        <v>135255.815</v>
      </c>
    </row>
    <row r="56" spans="2:3" x14ac:dyDescent="0.3">
      <c r="B56" s="30">
        <v>42059</v>
      </c>
      <c r="C56" s="10">
        <v>120263.515</v>
      </c>
    </row>
    <row r="57" spans="2:3" x14ac:dyDescent="0.3">
      <c r="B57" s="30">
        <v>42060</v>
      </c>
      <c r="C57" s="10">
        <v>130062.755</v>
      </c>
    </row>
    <row r="58" spans="2:3" x14ac:dyDescent="0.3">
      <c r="B58" s="30">
        <v>42061</v>
      </c>
      <c r="C58" s="10">
        <v>131525.85500000001</v>
      </c>
    </row>
    <row r="59" spans="2:3" x14ac:dyDescent="0.3">
      <c r="B59" s="30">
        <v>42062</v>
      </c>
      <c r="C59" s="10">
        <v>131069.4</v>
      </c>
    </row>
    <row r="60" spans="2:3" x14ac:dyDescent="0.3">
      <c r="B60" s="30">
        <v>42063</v>
      </c>
      <c r="C60" s="10">
        <v>116275.73</v>
      </c>
    </row>
    <row r="61" spans="2:3" x14ac:dyDescent="0.3">
      <c r="B61" s="30">
        <v>42064</v>
      </c>
      <c r="C61" s="10">
        <v>103462.78</v>
      </c>
    </row>
    <row r="62" spans="2:3" x14ac:dyDescent="0.3">
      <c r="B62" s="30">
        <v>42065</v>
      </c>
      <c r="C62" s="10">
        <v>123301.83500000001</v>
      </c>
    </row>
    <row r="63" spans="2:3" x14ac:dyDescent="0.3">
      <c r="B63" s="30">
        <v>42066</v>
      </c>
      <c r="C63" s="10">
        <v>126750.29</v>
      </c>
    </row>
    <row r="64" spans="2:3" x14ac:dyDescent="0.3">
      <c r="B64" s="30">
        <v>42067</v>
      </c>
      <c r="C64" s="10">
        <v>120764.185</v>
      </c>
    </row>
    <row r="65" spans="2:3" x14ac:dyDescent="0.3">
      <c r="B65" s="30">
        <v>42068</v>
      </c>
      <c r="C65" s="10">
        <v>114967.345</v>
      </c>
    </row>
    <row r="66" spans="2:3" x14ac:dyDescent="0.3">
      <c r="B66" s="30">
        <v>42069</v>
      </c>
      <c r="C66" s="10">
        <v>117053.75</v>
      </c>
    </row>
    <row r="67" spans="2:3" x14ac:dyDescent="0.3">
      <c r="B67" s="30">
        <v>42070</v>
      </c>
      <c r="C67" s="10">
        <v>108344.575</v>
      </c>
    </row>
    <row r="68" spans="2:3" x14ac:dyDescent="0.3">
      <c r="B68" s="30">
        <v>42071</v>
      </c>
      <c r="C68" s="10">
        <v>106348.78</v>
      </c>
    </row>
    <row r="69" spans="2:3" x14ac:dyDescent="0.3">
      <c r="B69" s="30">
        <v>42072</v>
      </c>
      <c r="C69" s="10">
        <v>108282.48</v>
      </c>
    </row>
    <row r="70" spans="2:3" x14ac:dyDescent="0.3">
      <c r="B70" s="30">
        <v>42073</v>
      </c>
      <c r="C70" s="10">
        <v>125828.53</v>
      </c>
    </row>
    <row r="71" spans="2:3" x14ac:dyDescent="0.3">
      <c r="B71" s="30">
        <v>42074</v>
      </c>
      <c r="C71" s="10">
        <v>124418.41499999999</v>
      </c>
    </row>
    <row r="72" spans="2:3" x14ac:dyDescent="0.3">
      <c r="B72" s="30">
        <v>42075</v>
      </c>
      <c r="C72" s="10">
        <v>121683.65</v>
      </c>
    </row>
    <row r="73" spans="2:3" x14ac:dyDescent="0.3">
      <c r="B73" s="30">
        <v>42076</v>
      </c>
      <c r="C73" s="10">
        <v>120929.815</v>
      </c>
    </row>
    <row r="74" spans="2:3" x14ac:dyDescent="0.3">
      <c r="B74" s="30">
        <v>42077</v>
      </c>
      <c r="C74" s="10">
        <v>108738.82</v>
      </c>
    </row>
    <row r="75" spans="2:3" x14ac:dyDescent="0.3">
      <c r="B75" s="30">
        <v>42078</v>
      </c>
      <c r="C75" s="10">
        <v>100170.295</v>
      </c>
    </row>
    <row r="76" spans="2:3" x14ac:dyDescent="0.3">
      <c r="B76" s="30">
        <v>42079</v>
      </c>
      <c r="C76" s="10">
        <v>123787.075</v>
      </c>
    </row>
    <row r="77" spans="2:3" x14ac:dyDescent="0.3">
      <c r="B77" s="30">
        <v>42080</v>
      </c>
      <c r="C77" s="10">
        <v>125600.86</v>
      </c>
    </row>
    <row r="78" spans="2:3" x14ac:dyDescent="0.3">
      <c r="B78" s="30">
        <v>42081</v>
      </c>
      <c r="C78" s="10">
        <v>127975.815</v>
      </c>
    </row>
    <row r="79" spans="2:3" x14ac:dyDescent="0.3">
      <c r="B79" s="30">
        <v>42082</v>
      </c>
      <c r="C79" s="10">
        <v>128319.45</v>
      </c>
    </row>
    <row r="80" spans="2:3" x14ac:dyDescent="0.3">
      <c r="B80" s="30">
        <v>42083</v>
      </c>
      <c r="C80" s="10">
        <v>119491.32</v>
      </c>
    </row>
    <row r="81" spans="2:3" x14ac:dyDescent="0.3">
      <c r="B81" s="30">
        <v>42084</v>
      </c>
      <c r="C81" s="10">
        <v>106754.8</v>
      </c>
    </row>
    <row r="82" spans="2:3" x14ac:dyDescent="0.3">
      <c r="B82" s="30">
        <v>42085</v>
      </c>
      <c r="C82" s="10">
        <v>106555.03</v>
      </c>
    </row>
    <row r="83" spans="2:3" x14ac:dyDescent="0.3">
      <c r="B83" s="30">
        <v>42086</v>
      </c>
      <c r="C83" s="10">
        <v>122810.05</v>
      </c>
    </row>
    <row r="84" spans="2:3" x14ac:dyDescent="0.3">
      <c r="B84" s="30">
        <v>42087</v>
      </c>
      <c r="C84" s="10">
        <v>123234.935</v>
      </c>
    </row>
    <row r="85" spans="2:3" x14ac:dyDescent="0.3">
      <c r="B85" s="30">
        <v>42088</v>
      </c>
      <c r="C85" s="10">
        <v>122268.86</v>
      </c>
    </row>
    <row r="86" spans="2:3" x14ac:dyDescent="0.3">
      <c r="B86" s="30">
        <v>42089</v>
      </c>
      <c r="C86" s="10">
        <v>121998.2</v>
      </c>
    </row>
    <row r="87" spans="2:3" x14ac:dyDescent="0.3">
      <c r="B87" s="30">
        <v>42090</v>
      </c>
      <c r="C87" s="10">
        <v>122346.33500000001</v>
      </c>
    </row>
    <row r="88" spans="2:3" x14ac:dyDescent="0.3">
      <c r="B88" s="30">
        <v>42091</v>
      </c>
      <c r="C88" s="10">
        <v>112187.715</v>
      </c>
    </row>
    <row r="89" spans="2:3" x14ac:dyDescent="0.3">
      <c r="B89" s="30">
        <v>42092</v>
      </c>
      <c r="C89" s="10">
        <v>106418.66499999999</v>
      </c>
    </row>
    <row r="90" spans="2:3" x14ac:dyDescent="0.3">
      <c r="B90" s="30">
        <v>42093</v>
      </c>
      <c r="C90" s="10">
        <v>123061.87</v>
      </c>
    </row>
    <row r="91" spans="2:3" x14ac:dyDescent="0.3">
      <c r="B91" s="30">
        <v>42094</v>
      </c>
      <c r="C91" s="10">
        <v>125795.325</v>
      </c>
    </row>
    <row r="92" spans="2:3" x14ac:dyDescent="0.3">
      <c r="B92" s="30">
        <v>42095</v>
      </c>
      <c r="C92" s="10">
        <v>122042.265</v>
      </c>
    </row>
    <row r="93" spans="2:3" x14ac:dyDescent="0.3">
      <c r="B93" s="30">
        <v>42096</v>
      </c>
      <c r="C93" s="10">
        <v>113838.41</v>
      </c>
    </row>
    <row r="94" spans="2:3" x14ac:dyDescent="0.3">
      <c r="B94" s="30">
        <v>42097</v>
      </c>
      <c r="C94" s="10">
        <v>98891.06</v>
      </c>
    </row>
    <row r="95" spans="2:3" x14ac:dyDescent="0.3">
      <c r="B95" s="30">
        <v>42098</v>
      </c>
      <c r="C95" s="10">
        <v>103999.17</v>
      </c>
    </row>
    <row r="96" spans="2:3" x14ac:dyDescent="0.3">
      <c r="B96" s="30">
        <v>42099</v>
      </c>
      <c r="C96" s="10">
        <v>103685.45</v>
      </c>
    </row>
    <row r="97" spans="2:3" x14ac:dyDescent="0.3">
      <c r="B97" s="30">
        <v>42100</v>
      </c>
      <c r="C97" s="10">
        <v>107383.37</v>
      </c>
    </row>
    <row r="98" spans="2:3" x14ac:dyDescent="0.3">
      <c r="B98" s="30">
        <v>42101</v>
      </c>
      <c r="C98" s="10">
        <v>120235.505</v>
      </c>
    </row>
    <row r="99" spans="2:3" x14ac:dyDescent="0.3">
      <c r="B99" s="30">
        <v>42102</v>
      </c>
      <c r="C99" s="10">
        <v>122129.77499999999</v>
      </c>
    </row>
    <row r="100" spans="2:3" x14ac:dyDescent="0.3">
      <c r="B100" s="30">
        <v>42103</v>
      </c>
      <c r="C100" s="10">
        <v>123990.76</v>
      </c>
    </row>
    <row r="101" spans="2:3" x14ac:dyDescent="0.3">
      <c r="B101" s="30">
        <v>42104</v>
      </c>
      <c r="C101" s="10">
        <v>121753.11500000001</v>
      </c>
    </row>
    <row r="102" spans="2:3" x14ac:dyDescent="0.3">
      <c r="B102" s="30">
        <v>42105</v>
      </c>
      <c r="C102" s="10">
        <v>110034.16499999999</v>
      </c>
    </row>
    <row r="103" spans="2:3" x14ac:dyDescent="0.3">
      <c r="B103" s="30">
        <v>42106</v>
      </c>
      <c r="C103" s="10">
        <v>103760.22500000001</v>
      </c>
    </row>
    <row r="104" spans="2:3" x14ac:dyDescent="0.3">
      <c r="B104" s="30">
        <v>42107</v>
      </c>
      <c r="C104" s="10">
        <v>125107.78</v>
      </c>
    </row>
    <row r="105" spans="2:3" x14ac:dyDescent="0.3">
      <c r="B105" s="30">
        <v>42108</v>
      </c>
      <c r="C105" s="10">
        <v>127793.38</v>
      </c>
    </row>
    <row r="106" spans="2:3" x14ac:dyDescent="0.3">
      <c r="B106" s="30">
        <v>42109</v>
      </c>
      <c r="C106" s="10">
        <v>126673.935</v>
      </c>
    </row>
    <row r="107" spans="2:3" x14ac:dyDescent="0.3">
      <c r="B107" s="30">
        <v>42110</v>
      </c>
      <c r="C107" s="10">
        <v>126937.94</v>
      </c>
    </row>
    <row r="108" spans="2:3" x14ac:dyDescent="0.3">
      <c r="B108" s="30">
        <v>42111</v>
      </c>
      <c r="C108" s="10">
        <v>131031.41499999999</v>
      </c>
    </row>
    <row r="109" spans="2:3" x14ac:dyDescent="0.3">
      <c r="B109" s="30">
        <v>42112</v>
      </c>
      <c r="C109" s="10">
        <v>109763.985</v>
      </c>
    </row>
    <row r="110" spans="2:3" x14ac:dyDescent="0.3">
      <c r="B110" s="30">
        <v>42113</v>
      </c>
      <c r="C110" s="10">
        <v>107160.54</v>
      </c>
    </row>
    <row r="111" spans="2:3" x14ac:dyDescent="0.3">
      <c r="B111" s="30">
        <v>42114</v>
      </c>
      <c r="C111" s="10">
        <v>126696.19</v>
      </c>
    </row>
    <row r="112" spans="2:3" x14ac:dyDescent="0.3">
      <c r="B112" s="30">
        <v>42115</v>
      </c>
      <c r="C112" s="10">
        <v>127973.58500000001</v>
      </c>
    </row>
    <row r="113" spans="2:3" x14ac:dyDescent="0.3">
      <c r="B113" s="30">
        <v>42116</v>
      </c>
      <c r="C113" s="10">
        <v>128598.495</v>
      </c>
    </row>
    <row r="114" spans="2:3" x14ac:dyDescent="0.3">
      <c r="B114" s="30">
        <v>42117</v>
      </c>
      <c r="C114" s="10">
        <v>126483.80499999999</v>
      </c>
    </row>
    <row r="115" spans="2:3" x14ac:dyDescent="0.3">
      <c r="B115" s="30">
        <v>42118</v>
      </c>
      <c r="C115" s="10">
        <v>126230.785</v>
      </c>
    </row>
    <row r="116" spans="2:3" x14ac:dyDescent="0.3">
      <c r="B116" s="30">
        <v>42119</v>
      </c>
      <c r="C116" s="10">
        <v>111803.625</v>
      </c>
    </row>
    <row r="117" spans="2:3" x14ac:dyDescent="0.3">
      <c r="B117" s="30">
        <v>42120</v>
      </c>
      <c r="C117" s="10">
        <v>108217.82</v>
      </c>
    </row>
    <row r="118" spans="2:3" x14ac:dyDescent="0.3">
      <c r="B118" s="30">
        <v>42121</v>
      </c>
      <c r="C118" s="10">
        <v>127855.22</v>
      </c>
    </row>
    <row r="119" spans="2:3" x14ac:dyDescent="0.3">
      <c r="B119" s="30">
        <v>42122</v>
      </c>
      <c r="C119" s="10">
        <v>132642.14000000001</v>
      </c>
    </row>
    <row r="120" spans="2:3" x14ac:dyDescent="0.3">
      <c r="B120" s="30">
        <v>42123</v>
      </c>
      <c r="C120" s="10">
        <v>132814.61499999999</v>
      </c>
    </row>
    <row r="121" spans="2:3" x14ac:dyDescent="0.3">
      <c r="B121" s="30">
        <v>42124</v>
      </c>
      <c r="C121" s="10">
        <v>132669.57999999999</v>
      </c>
    </row>
    <row r="122" spans="2:3" x14ac:dyDescent="0.3">
      <c r="B122" s="30">
        <v>42125</v>
      </c>
      <c r="C122" s="10">
        <v>126304.44500000001</v>
      </c>
    </row>
    <row r="123" spans="2:3" x14ac:dyDescent="0.3">
      <c r="B123" s="30">
        <v>42126</v>
      </c>
      <c r="C123" s="10">
        <v>108487.97500000001</v>
      </c>
    </row>
    <row r="124" spans="2:3" x14ac:dyDescent="0.3">
      <c r="B124" s="30">
        <v>42127</v>
      </c>
      <c r="C124" s="10">
        <v>109233.34</v>
      </c>
    </row>
    <row r="125" spans="2:3" x14ac:dyDescent="0.3">
      <c r="B125" s="30">
        <v>42128</v>
      </c>
      <c r="C125" s="10">
        <v>122375.47</v>
      </c>
    </row>
    <row r="126" spans="2:3" x14ac:dyDescent="0.3">
      <c r="B126" s="30">
        <v>42129</v>
      </c>
      <c r="C126" s="10">
        <v>123734.86500000001</v>
      </c>
    </row>
    <row r="127" spans="2:3" x14ac:dyDescent="0.3">
      <c r="B127" s="30">
        <v>42130</v>
      </c>
      <c r="C127" s="10">
        <v>129121.86</v>
      </c>
    </row>
    <row r="128" spans="2:3" x14ac:dyDescent="0.3">
      <c r="B128" s="30">
        <v>42131</v>
      </c>
      <c r="C128" s="10">
        <v>131237.185</v>
      </c>
    </row>
    <row r="129" spans="2:3" x14ac:dyDescent="0.3">
      <c r="B129" s="30">
        <v>42132</v>
      </c>
      <c r="C129" s="10">
        <v>131138.73000000001</v>
      </c>
    </row>
    <row r="130" spans="2:3" x14ac:dyDescent="0.3">
      <c r="B130" s="30">
        <v>42133</v>
      </c>
      <c r="C130" s="10">
        <v>108377.05</v>
      </c>
    </row>
    <row r="131" spans="2:3" x14ac:dyDescent="0.3">
      <c r="B131" s="30">
        <v>42134</v>
      </c>
      <c r="C131" s="10">
        <v>103811.28</v>
      </c>
    </row>
    <row r="132" spans="2:3" x14ac:dyDescent="0.3">
      <c r="B132" s="30">
        <v>42135</v>
      </c>
      <c r="C132" s="10">
        <v>123740.245</v>
      </c>
    </row>
    <row r="133" spans="2:3" x14ac:dyDescent="0.3">
      <c r="B133" s="30">
        <v>42136</v>
      </c>
      <c r="C133" s="10">
        <v>129312.58</v>
      </c>
    </row>
    <row r="134" spans="2:3" x14ac:dyDescent="0.3">
      <c r="B134" s="30">
        <v>42137</v>
      </c>
      <c r="C134" s="10">
        <v>136903.26999999999</v>
      </c>
    </row>
    <row r="135" spans="2:3" x14ac:dyDescent="0.3">
      <c r="B135" s="30">
        <v>42138</v>
      </c>
      <c r="C135" s="10">
        <v>135217.65</v>
      </c>
    </row>
    <row r="136" spans="2:3" x14ac:dyDescent="0.3">
      <c r="B136" s="30">
        <v>42139</v>
      </c>
      <c r="C136" s="10">
        <v>135172.41</v>
      </c>
    </row>
    <row r="137" spans="2:3" x14ac:dyDescent="0.3">
      <c r="B137" s="30">
        <v>42140</v>
      </c>
      <c r="C137" s="10">
        <v>117136.63</v>
      </c>
    </row>
    <row r="138" spans="2:3" x14ac:dyDescent="0.3">
      <c r="B138" s="30">
        <v>42141</v>
      </c>
      <c r="C138" s="10">
        <v>111897.08500000001</v>
      </c>
    </row>
    <row r="139" spans="2:3" x14ac:dyDescent="0.3">
      <c r="B139" s="30">
        <v>42142</v>
      </c>
      <c r="C139" s="10">
        <v>127524.8</v>
      </c>
    </row>
    <row r="140" spans="2:3" x14ac:dyDescent="0.3">
      <c r="B140" s="30">
        <v>42143</v>
      </c>
      <c r="C140" s="10">
        <v>133235.48000000001</v>
      </c>
    </row>
    <row r="141" spans="2:3" x14ac:dyDescent="0.3">
      <c r="B141" s="30">
        <v>42144</v>
      </c>
      <c r="C141" s="10">
        <v>127522.71</v>
      </c>
    </row>
    <row r="142" spans="2:3" x14ac:dyDescent="0.3">
      <c r="B142" s="30">
        <v>42145</v>
      </c>
      <c r="C142" s="10">
        <v>135361.19500000001</v>
      </c>
    </row>
    <row r="143" spans="2:3" x14ac:dyDescent="0.3">
      <c r="B143" s="30">
        <v>42146</v>
      </c>
      <c r="C143" s="10">
        <v>133422.46</v>
      </c>
    </row>
    <row r="144" spans="2:3" x14ac:dyDescent="0.3">
      <c r="B144" s="30">
        <v>42147</v>
      </c>
      <c r="C144" s="10">
        <v>119331.85</v>
      </c>
    </row>
    <row r="145" spans="2:3" x14ac:dyDescent="0.3">
      <c r="B145" s="30">
        <v>42148</v>
      </c>
      <c r="C145" s="10">
        <v>118783.08500000001</v>
      </c>
    </row>
    <row r="146" spans="2:3" x14ac:dyDescent="0.3">
      <c r="B146" s="30">
        <v>42149</v>
      </c>
      <c r="C146" s="10">
        <v>136690.92000000001</v>
      </c>
    </row>
    <row r="147" spans="2:3" x14ac:dyDescent="0.3">
      <c r="B147" s="30">
        <v>42150</v>
      </c>
      <c r="C147" s="10">
        <v>140886.995</v>
      </c>
    </row>
    <row r="148" spans="2:3" x14ac:dyDescent="0.3">
      <c r="B148" s="30">
        <v>42151</v>
      </c>
      <c r="C148" s="10">
        <v>133103.37</v>
      </c>
    </row>
    <row r="149" spans="2:3" x14ac:dyDescent="0.3">
      <c r="B149" s="30">
        <v>42152</v>
      </c>
      <c r="C149" s="10">
        <v>127900.235</v>
      </c>
    </row>
    <row r="150" spans="2:3" x14ac:dyDescent="0.3">
      <c r="B150" s="30">
        <v>42153</v>
      </c>
      <c r="C150" s="10">
        <v>132338.94</v>
      </c>
    </row>
    <row r="151" spans="2:3" x14ac:dyDescent="0.3">
      <c r="B151" s="30">
        <v>42154</v>
      </c>
      <c r="C151" s="10">
        <v>114669.79</v>
      </c>
    </row>
    <row r="152" spans="2:3" x14ac:dyDescent="0.3">
      <c r="B152" s="30">
        <v>42155</v>
      </c>
      <c r="C152" s="10">
        <v>113261.26</v>
      </c>
    </row>
    <row r="153" spans="2:3" x14ac:dyDescent="0.3">
      <c r="B153" s="30">
        <v>42156</v>
      </c>
      <c r="C153" s="10">
        <v>140919.995</v>
      </c>
    </row>
    <row r="154" spans="2:3" x14ac:dyDescent="0.3">
      <c r="B154" s="30">
        <v>42157</v>
      </c>
      <c r="C154" s="10">
        <v>148534.505</v>
      </c>
    </row>
    <row r="155" spans="2:3" x14ac:dyDescent="0.3">
      <c r="B155" s="30">
        <v>42158</v>
      </c>
      <c r="C155" s="10">
        <v>146902.95000000001</v>
      </c>
    </row>
    <row r="156" spans="2:3" x14ac:dyDescent="0.3">
      <c r="B156" s="30">
        <v>42159</v>
      </c>
      <c r="C156" s="10">
        <v>147155.26500000001</v>
      </c>
    </row>
    <row r="157" spans="2:3" x14ac:dyDescent="0.3">
      <c r="B157" s="30">
        <v>42160</v>
      </c>
      <c r="C157" s="10">
        <v>142625.035</v>
      </c>
    </row>
    <row r="158" spans="2:3" x14ac:dyDescent="0.3">
      <c r="B158" s="30">
        <v>42161</v>
      </c>
      <c r="C158" s="10">
        <v>120128.295</v>
      </c>
    </row>
    <row r="159" spans="2:3" x14ac:dyDescent="0.3">
      <c r="B159" s="30">
        <v>42162</v>
      </c>
      <c r="C159" s="10">
        <v>109609.685</v>
      </c>
    </row>
    <row r="160" spans="2:3" x14ac:dyDescent="0.3">
      <c r="B160" s="30">
        <v>42163</v>
      </c>
      <c r="C160" s="10">
        <v>110715.815</v>
      </c>
    </row>
    <row r="161" spans="2:3" x14ac:dyDescent="0.3">
      <c r="B161" s="30">
        <v>42164</v>
      </c>
      <c r="C161" s="10">
        <v>132854.13500000001</v>
      </c>
    </row>
    <row r="162" spans="2:3" x14ac:dyDescent="0.3">
      <c r="B162" s="30">
        <v>42165</v>
      </c>
      <c r="C162" s="10">
        <v>144125.52499999999</v>
      </c>
    </row>
    <row r="163" spans="2:3" x14ac:dyDescent="0.3">
      <c r="B163" s="30">
        <v>42166</v>
      </c>
      <c r="C163" s="10">
        <v>143465.44500000001</v>
      </c>
    </row>
    <row r="164" spans="2:3" x14ac:dyDescent="0.3">
      <c r="B164" s="30">
        <v>42167</v>
      </c>
      <c r="C164" s="10">
        <v>145005.62</v>
      </c>
    </row>
    <row r="165" spans="2:3" x14ac:dyDescent="0.3">
      <c r="B165" s="30">
        <v>42168</v>
      </c>
      <c r="C165" s="10">
        <v>123754.55</v>
      </c>
    </row>
    <row r="166" spans="2:3" x14ac:dyDescent="0.3">
      <c r="B166" s="30">
        <v>42169</v>
      </c>
      <c r="C166" s="10">
        <v>119125.62</v>
      </c>
    </row>
    <row r="167" spans="2:3" x14ac:dyDescent="0.3">
      <c r="B167" s="30">
        <v>42170</v>
      </c>
      <c r="C167" s="10">
        <v>136054.14499999999</v>
      </c>
    </row>
    <row r="168" spans="2:3" x14ac:dyDescent="0.3">
      <c r="B168" s="30">
        <v>42171</v>
      </c>
      <c r="C168" s="10">
        <v>139073.785</v>
      </c>
    </row>
    <row r="169" spans="2:3" x14ac:dyDescent="0.3">
      <c r="B169" s="30">
        <v>42172</v>
      </c>
      <c r="C169" s="10">
        <v>134290.46</v>
      </c>
    </row>
    <row r="170" spans="2:3" x14ac:dyDescent="0.3">
      <c r="B170" s="30">
        <v>42173</v>
      </c>
      <c r="C170" s="10">
        <v>137073.77499999999</v>
      </c>
    </row>
    <row r="171" spans="2:3" x14ac:dyDescent="0.3">
      <c r="B171" s="30">
        <v>42174</v>
      </c>
      <c r="C171" s="10">
        <v>139781.245</v>
      </c>
    </row>
    <row r="172" spans="2:3" x14ac:dyDescent="0.3">
      <c r="B172" s="30">
        <v>42175</v>
      </c>
      <c r="C172" s="10">
        <v>129576.36</v>
      </c>
    </row>
    <row r="173" spans="2:3" x14ac:dyDescent="0.3">
      <c r="B173" s="30">
        <v>42176</v>
      </c>
      <c r="C173" s="10">
        <v>124910.57</v>
      </c>
    </row>
    <row r="174" spans="2:3" x14ac:dyDescent="0.3">
      <c r="B174" s="30">
        <v>42177</v>
      </c>
      <c r="C174" s="10">
        <v>140431.35999999999</v>
      </c>
    </row>
    <row r="175" spans="2:3" x14ac:dyDescent="0.3">
      <c r="B175" s="30">
        <v>42178</v>
      </c>
      <c r="C175" s="10">
        <v>133171.4</v>
      </c>
    </row>
    <row r="176" spans="2:3" x14ac:dyDescent="0.3">
      <c r="B176" s="30">
        <v>42179</v>
      </c>
      <c r="C176" s="10">
        <v>135407.57</v>
      </c>
    </row>
    <row r="177" spans="2:3" x14ac:dyDescent="0.3">
      <c r="B177" s="30">
        <v>42180</v>
      </c>
      <c r="C177" s="10">
        <v>137379.23000000001</v>
      </c>
    </row>
    <row r="178" spans="2:3" x14ac:dyDescent="0.3">
      <c r="B178" s="30">
        <v>42181</v>
      </c>
      <c r="C178" s="10">
        <v>135562.07500000001</v>
      </c>
    </row>
    <row r="179" spans="2:3" x14ac:dyDescent="0.3">
      <c r="B179" s="30">
        <v>42182</v>
      </c>
      <c r="C179" s="10">
        <v>124587.43</v>
      </c>
    </row>
    <row r="180" spans="2:3" x14ac:dyDescent="0.3">
      <c r="B180" s="30">
        <v>42183</v>
      </c>
      <c r="C180" s="10">
        <v>119277.48</v>
      </c>
    </row>
    <row r="181" spans="2:3" x14ac:dyDescent="0.3">
      <c r="B181" s="30">
        <v>42184</v>
      </c>
      <c r="C181" s="10">
        <v>139468.155</v>
      </c>
    </row>
    <row r="182" spans="2:3" x14ac:dyDescent="0.3">
      <c r="B182" s="30">
        <v>42185</v>
      </c>
      <c r="C182" s="10">
        <v>143170.05499999999</v>
      </c>
    </row>
    <row r="183" spans="2:3" x14ac:dyDescent="0.3">
      <c r="B183" s="30">
        <v>42186</v>
      </c>
      <c r="C183" s="10">
        <v>138931</v>
      </c>
    </row>
    <row r="184" spans="2:3" x14ac:dyDescent="0.3">
      <c r="B184" s="30">
        <v>42187</v>
      </c>
      <c r="C184" s="10">
        <v>138972.42499999999</v>
      </c>
    </row>
    <row r="185" spans="2:3" x14ac:dyDescent="0.3">
      <c r="B185" s="30">
        <v>42188</v>
      </c>
      <c r="C185" s="10">
        <v>145713.81</v>
      </c>
    </row>
    <row r="186" spans="2:3" x14ac:dyDescent="0.3">
      <c r="B186" s="30">
        <v>42189</v>
      </c>
      <c r="C186" s="10">
        <v>130073.27</v>
      </c>
    </row>
    <row r="187" spans="2:3" x14ac:dyDescent="0.3">
      <c r="B187" s="30">
        <v>42190</v>
      </c>
      <c r="C187" s="10">
        <v>117312.925</v>
      </c>
    </row>
    <row r="188" spans="2:3" x14ac:dyDescent="0.3">
      <c r="B188" s="30">
        <v>42191</v>
      </c>
      <c r="C188" s="10">
        <v>143176.33499999999</v>
      </c>
    </row>
    <row r="189" spans="2:3" x14ac:dyDescent="0.3">
      <c r="B189" s="30">
        <v>42192</v>
      </c>
      <c r="C189" s="10">
        <v>143984.39000000001</v>
      </c>
    </row>
    <row r="190" spans="2:3" x14ac:dyDescent="0.3">
      <c r="B190" s="30">
        <v>42193</v>
      </c>
      <c r="C190" s="10">
        <v>141696.29500000001</v>
      </c>
    </row>
    <row r="191" spans="2:3" x14ac:dyDescent="0.3">
      <c r="B191" s="30">
        <v>42194</v>
      </c>
      <c r="C191" s="10">
        <v>141994.375</v>
      </c>
    </row>
    <row r="192" spans="2:3" x14ac:dyDescent="0.3">
      <c r="B192" s="30">
        <v>42195</v>
      </c>
      <c r="C192" s="10">
        <v>136884.095</v>
      </c>
    </row>
    <row r="193" spans="2:3" x14ac:dyDescent="0.3">
      <c r="B193" s="30">
        <v>42196</v>
      </c>
      <c r="C193" s="10">
        <v>123971.705</v>
      </c>
    </row>
    <row r="194" spans="2:3" x14ac:dyDescent="0.3">
      <c r="B194" s="30">
        <v>42197</v>
      </c>
      <c r="C194" s="10">
        <v>124790.69500000001</v>
      </c>
    </row>
    <row r="195" spans="2:3" x14ac:dyDescent="0.3">
      <c r="B195" s="30">
        <v>42198</v>
      </c>
      <c r="C195" s="10">
        <v>138680.33499999999</v>
      </c>
    </row>
    <row r="196" spans="2:3" x14ac:dyDescent="0.3">
      <c r="B196" s="30">
        <v>42199</v>
      </c>
      <c r="C196" s="10">
        <v>150671.10500000001</v>
      </c>
    </row>
    <row r="197" spans="2:3" x14ac:dyDescent="0.3">
      <c r="B197" s="30">
        <v>42200</v>
      </c>
      <c r="C197" s="10">
        <v>151270.54</v>
      </c>
    </row>
    <row r="198" spans="2:3" x14ac:dyDescent="0.3">
      <c r="B198" s="30">
        <v>42201</v>
      </c>
      <c r="C198" s="10">
        <v>144797.98000000001</v>
      </c>
    </row>
    <row r="199" spans="2:3" x14ac:dyDescent="0.3">
      <c r="B199" s="30">
        <v>42202</v>
      </c>
      <c r="C199" s="10">
        <v>142965.48000000001</v>
      </c>
    </row>
    <row r="200" spans="2:3" x14ac:dyDescent="0.3">
      <c r="B200" s="30">
        <v>42203</v>
      </c>
      <c r="C200" s="10">
        <v>130187.44500000001</v>
      </c>
    </row>
    <row r="201" spans="2:3" x14ac:dyDescent="0.3">
      <c r="B201" s="30">
        <v>42204</v>
      </c>
      <c r="C201" s="10">
        <v>131141.35500000001</v>
      </c>
    </row>
    <row r="202" spans="2:3" x14ac:dyDescent="0.3">
      <c r="B202" s="30">
        <v>42205</v>
      </c>
      <c r="C202" s="10">
        <v>146154.37</v>
      </c>
    </row>
    <row r="203" spans="2:3" x14ac:dyDescent="0.3">
      <c r="B203" s="30">
        <v>42206</v>
      </c>
      <c r="C203" s="10">
        <v>138931.81</v>
      </c>
    </row>
    <row r="204" spans="2:3" x14ac:dyDescent="0.3">
      <c r="B204" s="30">
        <v>42207</v>
      </c>
      <c r="C204" s="10">
        <v>138418.83499999999</v>
      </c>
    </row>
    <row r="205" spans="2:3" x14ac:dyDescent="0.3">
      <c r="B205" s="30">
        <v>42208</v>
      </c>
      <c r="C205" s="10">
        <v>142316.29500000001</v>
      </c>
    </row>
    <row r="206" spans="2:3" x14ac:dyDescent="0.3">
      <c r="B206" s="30">
        <v>42209</v>
      </c>
      <c r="C206" s="10">
        <v>136837.155</v>
      </c>
    </row>
    <row r="207" spans="2:3" x14ac:dyDescent="0.3">
      <c r="B207" s="30">
        <v>42210</v>
      </c>
      <c r="C207" s="10">
        <v>121021.425</v>
      </c>
    </row>
    <row r="208" spans="2:3" x14ac:dyDescent="0.3">
      <c r="B208" s="30">
        <v>42211</v>
      </c>
      <c r="C208" s="10">
        <v>120396.735</v>
      </c>
    </row>
    <row r="209" spans="2:3" x14ac:dyDescent="0.3">
      <c r="B209" s="30">
        <v>42212</v>
      </c>
      <c r="C209" s="10">
        <v>142470.43</v>
      </c>
    </row>
    <row r="210" spans="2:3" x14ac:dyDescent="0.3">
      <c r="B210" s="30">
        <v>42213</v>
      </c>
      <c r="C210" s="10">
        <v>144008.37</v>
      </c>
    </row>
    <row r="211" spans="2:3" x14ac:dyDescent="0.3">
      <c r="B211" s="30">
        <v>42214</v>
      </c>
      <c r="C211" s="10">
        <v>142637.76000000001</v>
      </c>
    </row>
    <row r="212" spans="2:3" x14ac:dyDescent="0.3">
      <c r="B212" s="30">
        <v>42215</v>
      </c>
      <c r="C212" s="10">
        <v>143544.10999999999</v>
      </c>
    </row>
    <row r="213" spans="2:3" x14ac:dyDescent="0.3">
      <c r="B213" s="30">
        <v>42216</v>
      </c>
      <c r="C213" s="10">
        <v>139584.95499999999</v>
      </c>
    </row>
    <row r="214" spans="2:3" x14ac:dyDescent="0.3">
      <c r="B214" s="30">
        <v>42217</v>
      </c>
      <c r="C214" s="10">
        <v>125032.57</v>
      </c>
    </row>
    <row r="215" spans="2:3" x14ac:dyDescent="0.3">
      <c r="B215" s="30">
        <v>42218</v>
      </c>
      <c r="C215" s="10">
        <v>117638.065</v>
      </c>
    </row>
    <row r="216" spans="2:3" x14ac:dyDescent="0.3">
      <c r="B216" s="30">
        <v>42219</v>
      </c>
      <c r="C216" s="10">
        <v>141451.72500000001</v>
      </c>
    </row>
    <row r="217" spans="2:3" x14ac:dyDescent="0.3">
      <c r="B217" s="30">
        <v>42220</v>
      </c>
      <c r="C217" s="10">
        <v>147550.185</v>
      </c>
    </row>
    <row r="218" spans="2:3" x14ac:dyDescent="0.3">
      <c r="B218" s="30">
        <v>42221</v>
      </c>
      <c r="C218" s="10">
        <v>142325.99</v>
      </c>
    </row>
    <row r="219" spans="2:3" x14ac:dyDescent="0.3">
      <c r="B219" s="30">
        <v>42222</v>
      </c>
      <c r="C219" s="10">
        <v>143642.35500000001</v>
      </c>
    </row>
    <row r="220" spans="2:3" x14ac:dyDescent="0.3">
      <c r="B220" s="30">
        <v>42223</v>
      </c>
      <c r="C220" s="10">
        <v>143060.32999999999</v>
      </c>
    </row>
    <row r="221" spans="2:3" x14ac:dyDescent="0.3">
      <c r="B221" s="30">
        <v>42224</v>
      </c>
      <c r="C221" s="10">
        <v>125830.535</v>
      </c>
    </row>
    <row r="222" spans="2:3" x14ac:dyDescent="0.3">
      <c r="B222" s="30">
        <v>42225</v>
      </c>
      <c r="C222" s="10">
        <v>120008.455</v>
      </c>
    </row>
    <row r="223" spans="2:3" x14ac:dyDescent="0.3">
      <c r="B223" s="30">
        <v>42226</v>
      </c>
      <c r="C223" s="10">
        <v>130978.095</v>
      </c>
    </row>
    <row r="224" spans="2:3" x14ac:dyDescent="0.3">
      <c r="B224" s="30">
        <v>42227</v>
      </c>
      <c r="C224" s="10">
        <v>135616.125</v>
      </c>
    </row>
    <row r="225" spans="2:3" x14ac:dyDescent="0.3">
      <c r="B225" s="30">
        <v>42228</v>
      </c>
      <c r="C225" s="10">
        <v>138900.5</v>
      </c>
    </row>
    <row r="226" spans="2:3" x14ac:dyDescent="0.3">
      <c r="B226" s="30">
        <v>42229</v>
      </c>
      <c r="C226" s="10">
        <v>140905.85</v>
      </c>
    </row>
    <row r="227" spans="2:3" x14ac:dyDescent="0.3">
      <c r="B227" s="30">
        <v>42230</v>
      </c>
      <c r="C227" s="10">
        <v>137838.92499999999</v>
      </c>
    </row>
    <row r="228" spans="2:3" x14ac:dyDescent="0.3">
      <c r="B228" s="30">
        <v>42231</v>
      </c>
      <c r="C228" s="10">
        <v>122088.76</v>
      </c>
    </row>
    <row r="229" spans="2:3" x14ac:dyDescent="0.3">
      <c r="B229" s="30">
        <v>42232</v>
      </c>
      <c r="C229" s="10">
        <v>116648.77</v>
      </c>
    </row>
    <row r="230" spans="2:3" x14ac:dyDescent="0.3">
      <c r="B230" s="30">
        <v>42233</v>
      </c>
      <c r="C230" s="10">
        <v>137008.71</v>
      </c>
    </row>
    <row r="231" spans="2:3" x14ac:dyDescent="0.3">
      <c r="B231" s="30">
        <v>42234</v>
      </c>
      <c r="C231" s="10">
        <v>148093.96</v>
      </c>
    </row>
    <row r="232" spans="2:3" x14ac:dyDescent="0.3">
      <c r="B232" s="30">
        <v>42235</v>
      </c>
      <c r="C232" s="10">
        <v>144024.66</v>
      </c>
    </row>
    <row r="233" spans="2:3" x14ac:dyDescent="0.3">
      <c r="B233" s="30">
        <v>42236</v>
      </c>
      <c r="C233" s="10">
        <v>131575.79</v>
      </c>
    </row>
    <row r="234" spans="2:3" x14ac:dyDescent="0.3">
      <c r="B234" s="30">
        <v>42237</v>
      </c>
      <c r="C234" s="10">
        <v>126570.47</v>
      </c>
    </row>
    <row r="235" spans="2:3" x14ac:dyDescent="0.3">
      <c r="B235" s="30">
        <v>42238</v>
      </c>
      <c r="C235" s="10">
        <v>112275.15</v>
      </c>
    </row>
    <row r="236" spans="2:3" x14ac:dyDescent="0.3">
      <c r="B236" s="30">
        <v>42239</v>
      </c>
      <c r="C236" s="10">
        <v>111793.015</v>
      </c>
    </row>
    <row r="237" spans="2:3" x14ac:dyDescent="0.3">
      <c r="B237" s="30">
        <v>42240</v>
      </c>
      <c r="C237" s="10">
        <v>128868.255</v>
      </c>
    </row>
    <row r="238" spans="2:3" x14ac:dyDescent="0.3">
      <c r="B238" s="30">
        <v>42241</v>
      </c>
      <c r="C238" s="10">
        <v>135051.54500000001</v>
      </c>
    </row>
    <row r="239" spans="2:3" x14ac:dyDescent="0.3">
      <c r="B239" s="30">
        <v>42242</v>
      </c>
      <c r="C239" s="10">
        <v>135914.68</v>
      </c>
    </row>
    <row r="240" spans="2:3" x14ac:dyDescent="0.3">
      <c r="B240" s="30">
        <v>42243</v>
      </c>
      <c r="C240" s="10">
        <v>141159.76999999999</v>
      </c>
    </row>
    <row r="241" spans="2:3" x14ac:dyDescent="0.3">
      <c r="B241" s="30">
        <v>42244</v>
      </c>
      <c r="C241" s="10">
        <v>134755.505</v>
      </c>
    </row>
    <row r="242" spans="2:3" x14ac:dyDescent="0.3">
      <c r="B242" s="30">
        <v>42245</v>
      </c>
      <c r="C242" s="10">
        <v>124448.5</v>
      </c>
    </row>
    <row r="243" spans="2:3" x14ac:dyDescent="0.3">
      <c r="B243" s="30">
        <v>42246</v>
      </c>
      <c r="C243" s="10">
        <v>116744.215</v>
      </c>
    </row>
    <row r="244" spans="2:3" x14ac:dyDescent="0.3">
      <c r="B244" s="30">
        <v>42247</v>
      </c>
      <c r="C244" s="10">
        <v>137724.89499999999</v>
      </c>
    </row>
    <row r="245" spans="2:3" x14ac:dyDescent="0.3">
      <c r="B245" s="30">
        <v>42248</v>
      </c>
      <c r="C245" s="10">
        <v>134116.76999999999</v>
      </c>
    </row>
    <row r="246" spans="2:3" x14ac:dyDescent="0.3">
      <c r="B246" s="30">
        <v>42249</v>
      </c>
      <c r="C246" s="10">
        <v>132794.715</v>
      </c>
    </row>
    <row r="247" spans="2:3" x14ac:dyDescent="0.3">
      <c r="B247" s="30">
        <v>42250</v>
      </c>
      <c r="C247" s="10">
        <v>132096.33499999999</v>
      </c>
    </row>
    <row r="248" spans="2:3" x14ac:dyDescent="0.3">
      <c r="B248" s="30">
        <v>42251</v>
      </c>
      <c r="C248" s="10">
        <v>131384.88</v>
      </c>
    </row>
    <row r="249" spans="2:3" x14ac:dyDescent="0.3">
      <c r="B249" s="30">
        <v>42252</v>
      </c>
      <c r="C249" s="10">
        <v>115799.32</v>
      </c>
    </row>
    <row r="250" spans="2:3" x14ac:dyDescent="0.3">
      <c r="B250" s="30">
        <v>42253</v>
      </c>
      <c r="C250" s="10">
        <v>109641.375</v>
      </c>
    </row>
    <row r="251" spans="2:3" x14ac:dyDescent="0.3">
      <c r="B251" s="30">
        <v>42254</v>
      </c>
      <c r="C251" s="10">
        <v>131619.36499999999</v>
      </c>
    </row>
    <row r="252" spans="2:3" x14ac:dyDescent="0.3">
      <c r="B252" s="30">
        <v>42255</v>
      </c>
      <c r="C252" s="10">
        <v>136340.70000000001</v>
      </c>
    </row>
    <row r="253" spans="2:3" x14ac:dyDescent="0.3">
      <c r="B253" s="30">
        <v>42256</v>
      </c>
      <c r="C253" s="10">
        <v>132977.45000000001</v>
      </c>
    </row>
    <row r="254" spans="2:3" x14ac:dyDescent="0.3">
      <c r="B254" s="30">
        <v>42257</v>
      </c>
      <c r="C254" s="10">
        <v>133541.98000000001</v>
      </c>
    </row>
    <row r="255" spans="2:3" x14ac:dyDescent="0.3">
      <c r="B255" s="30">
        <v>42258</v>
      </c>
      <c r="C255" s="10">
        <v>123968.9</v>
      </c>
    </row>
    <row r="256" spans="2:3" x14ac:dyDescent="0.3">
      <c r="B256" s="30">
        <v>42259</v>
      </c>
      <c r="C256" s="10">
        <v>108790.005</v>
      </c>
    </row>
    <row r="257" spans="2:3" x14ac:dyDescent="0.3">
      <c r="B257" s="30">
        <v>42260</v>
      </c>
      <c r="C257" s="10">
        <v>99161.764999999999</v>
      </c>
    </row>
    <row r="258" spans="2:3" x14ac:dyDescent="0.3">
      <c r="B258" s="30">
        <v>42261</v>
      </c>
      <c r="C258" s="10">
        <v>116574.17</v>
      </c>
    </row>
    <row r="259" spans="2:3" x14ac:dyDescent="0.3">
      <c r="B259" s="30">
        <v>42262</v>
      </c>
      <c r="C259" s="10">
        <v>123750.5</v>
      </c>
    </row>
    <row r="260" spans="2:3" x14ac:dyDescent="0.3">
      <c r="B260" s="30">
        <v>42263</v>
      </c>
      <c r="C260" s="10">
        <v>131795.48499999999</v>
      </c>
    </row>
    <row r="261" spans="2:3" x14ac:dyDescent="0.3">
      <c r="B261" s="30">
        <v>42264</v>
      </c>
      <c r="C261" s="10">
        <v>131050.675</v>
      </c>
    </row>
    <row r="262" spans="2:3" x14ac:dyDescent="0.3">
      <c r="B262" s="30">
        <v>42265</v>
      </c>
      <c r="C262" s="10">
        <v>130764.58500000001</v>
      </c>
    </row>
    <row r="263" spans="2:3" x14ac:dyDescent="0.3">
      <c r="B263" s="30">
        <v>42266</v>
      </c>
      <c r="C263" s="10">
        <v>112377.185</v>
      </c>
    </row>
    <row r="264" spans="2:3" x14ac:dyDescent="0.3">
      <c r="B264" s="30">
        <v>42267</v>
      </c>
      <c r="C264" s="10">
        <v>103708.925</v>
      </c>
    </row>
    <row r="265" spans="2:3" x14ac:dyDescent="0.3">
      <c r="B265" s="30">
        <v>42268</v>
      </c>
      <c r="C265" s="10">
        <v>120096.71</v>
      </c>
    </row>
    <row r="266" spans="2:3" x14ac:dyDescent="0.3">
      <c r="B266" s="30">
        <v>42269</v>
      </c>
      <c r="C266" s="10">
        <v>127755.095</v>
      </c>
    </row>
    <row r="267" spans="2:3" x14ac:dyDescent="0.3">
      <c r="B267" s="30">
        <v>42270</v>
      </c>
      <c r="C267" s="10">
        <v>131866.73000000001</v>
      </c>
    </row>
    <row r="268" spans="2:3" x14ac:dyDescent="0.3">
      <c r="B268" s="30">
        <v>42271</v>
      </c>
      <c r="C268" s="10">
        <v>130937.625</v>
      </c>
    </row>
    <row r="269" spans="2:3" x14ac:dyDescent="0.3">
      <c r="B269" s="30">
        <v>42272</v>
      </c>
      <c r="C269" s="10">
        <v>124278.93</v>
      </c>
    </row>
    <row r="270" spans="2:3" x14ac:dyDescent="0.3">
      <c r="B270" s="30">
        <v>42273</v>
      </c>
      <c r="C270" s="10">
        <v>111064.49</v>
      </c>
    </row>
    <row r="271" spans="2:3" x14ac:dyDescent="0.3">
      <c r="B271" s="30">
        <v>42274</v>
      </c>
      <c r="C271" s="10">
        <v>106431.815</v>
      </c>
    </row>
    <row r="272" spans="2:3" x14ac:dyDescent="0.3">
      <c r="B272" s="30">
        <v>42275</v>
      </c>
      <c r="C272" s="10">
        <v>121796.715</v>
      </c>
    </row>
    <row r="273" spans="2:3" x14ac:dyDescent="0.3">
      <c r="B273" s="30">
        <v>42276</v>
      </c>
      <c r="C273" s="10">
        <v>126691.8</v>
      </c>
    </row>
    <row r="274" spans="2:3" x14ac:dyDescent="0.3">
      <c r="B274" s="30">
        <v>42277</v>
      </c>
      <c r="C274" s="10">
        <v>129641.245</v>
      </c>
    </row>
    <row r="275" spans="2:3" x14ac:dyDescent="0.3">
      <c r="B275" s="30">
        <v>42278</v>
      </c>
      <c r="C275" s="10">
        <v>124356.41499999999</v>
      </c>
    </row>
    <row r="276" spans="2:3" x14ac:dyDescent="0.3">
      <c r="B276" s="30">
        <v>42279</v>
      </c>
      <c r="C276" s="10">
        <v>107544.145</v>
      </c>
    </row>
    <row r="277" spans="2:3" x14ac:dyDescent="0.3">
      <c r="B277" s="30">
        <v>42280</v>
      </c>
      <c r="C277" s="10">
        <v>100598.55</v>
      </c>
    </row>
    <row r="278" spans="2:3" x14ac:dyDescent="0.3">
      <c r="B278" s="30">
        <v>42281</v>
      </c>
      <c r="C278" s="10">
        <v>103828.88</v>
      </c>
    </row>
    <row r="279" spans="2:3" x14ac:dyDescent="0.3">
      <c r="B279" s="30">
        <v>42282</v>
      </c>
      <c r="C279" s="10">
        <v>125194.87</v>
      </c>
    </row>
    <row r="280" spans="2:3" x14ac:dyDescent="0.3">
      <c r="B280" s="30">
        <v>42283</v>
      </c>
      <c r="C280" s="10">
        <v>127225.245</v>
      </c>
    </row>
    <row r="281" spans="2:3" x14ac:dyDescent="0.3">
      <c r="B281" s="30">
        <v>42284</v>
      </c>
      <c r="C281" s="10">
        <v>117282.765</v>
      </c>
    </row>
    <row r="282" spans="2:3" x14ac:dyDescent="0.3">
      <c r="B282" s="30">
        <v>42285</v>
      </c>
      <c r="C282" s="10">
        <v>122121.325</v>
      </c>
    </row>
    <row r="283" spans="2:3" x14ac:dyDescent="0.3">
      <c r="B283" s="30">
        <v>42286</v>
      </c>
      <c r="C283" s="10">
        <v>126989.905</v>
      </c>
    </row>
    <row r="284" spans="2:3" x14ac:dyDescent="0.3">
      <c r="B284" s="30">
        <v>42287</v>
      </c>
      <c r="C284" s="10">
        <v>112604.825</v>
      </c>
    </row>
    <row r="285" spans="2:3" x14ac:dyDescent="0.3">
      <c r="B285" s="30">
        <v>42288</v>
      </c>
      <c r="C285" s="10">
        <v>105376.33500000001</v>
      </c>
    </row>
    <row r="286" spans="2:3" x14ac:dyDescent="0.3">
      <c r="B286" s="30">
        <v>42289</v>
      </c>
      <c r="C286" s="10">
        <v>120916.215</v>
      </c>
    </row>
    <row r="287" spans="2:3" x14ac:dyDescent="0.3">
      <c r="B287" s="30">
        <v>42290</v>
      </c>
      <c r="C287" s="10">
        <v>122830.38</v>
      </c>
    </row>
    <row r="288" spans="2:3" x14ac:dyDescent="0.3">
      <c r="B288" s="30">
        <v>42291</v>
      </c>
      <c r="C288" s="10">
        <v>126919.19500000001</v>
      </c>
    </row>
    <row r="289" spans="2:3" x14ac:dyDescent="0.3">
      <c r="B289" s="30">
        <v>42292</v>
      </c>
      <c r="C289" s="10">
        <v>130260.37</v>
      </c>
    </row>
    <row r="290" spans="2:3" x14ac:dyDescent="0.3">
      <c r="B290" s="30">
        <v>42293</v>
      </c>
      <c r="C290" s="10">
        <v>123985.97</v>
      </c>
    </row>
    <row r="291" spans="2:3" x14ac:dyDescent="0.3">
      <c r="B291" s="30">
        <v>42294</v>
      </c>
      <c r="C291" s="10">
        <v>104916.345</v>
      </c>
    </row>
    <row r="292" spans="2:3" x14ac:dyDescent="0.3">
      <c r="B292" s="30">
        <v>42295</v>
      </c>
      <c r="C292" s="10">
        <v>100812.04</v>
      </c>
    </row>
    <row r="293" spans="2:3" x14ac:dyDescent="0.3">
      <c r="B293" s="30">
        <v>42296</v>
      </c>
      <c r="C293" s="10">
        <v>120795</v>
      </c>
    </row>
    <row r="294" spans="2:3" x14ac:dyDescent="0.3">
      <c r="B294" s="30">
        <v>42297</v>
      </c>
      <c r="C294" s="10">
        <v>126655.49</v>
      </c>
    </row>
    <row r="295" spans="2:3" x14ac:dyDescent="0.3">
      <c r="B295" s="30">
        <v>42298</v>
      </c>
      <c r="C295" s="10">
        <v>122368.88499999999</v>
      </c>
    </row>
    <row r="296" spans="2:3" x14ac:dyDescent="0.3">
      <c r="B296" s="30">
        <v>42299</v>
      </c>
      <c r="C296" s="10">
        <v>121471.64</v>
      </c>
    </row>
    <row r="297" spans="2:3" x14ac:dyDescent="0.3">
      <c r="B297" s="30">
        <v>42300</v>
      </c>
      <c r="C297" s="10">
        <v>120420.7</v>
      </c>
    </row>
    <row r="298" spans="2:3" x14ac:dyDescent="0.3">
      <c r="B298" s="30">
        <v>42301</v>
      </c>
      <c r="C298" s="10">
        <v>106813.03</v>
      </c>
    </row>
    <row r="299" spans="2:3" x14ac:dyDescent="0.3">
      <c r="B299" s="30">
        <v>42302</v>
      </c>
      <c r="C299" s="10">
        <v>102279.745</v>
      </c>
    </row>
    <row r="300" spans="2:3" x14ac:dyDescent="0.3">
      <c r="B300" s="30">
        <v>42303</v>
      </c>
      <c r="C300" s="10">
        <v>115297.34</v>
      </c>
    </row>
    <row r="301" spans="2:3" x14ac:dyDescent="0.3">
      <c r="B301" s="30">
        <v>42304</v>
      </c>
      <c r="C301" s="10">
        <v>116619.57</v>
      </c>
    </row>
    <row r="302" spans="2:3" x14ac:dyDescent="0.3">
      <c r="B302" s="30">
        <v>42305</v>
      </c>
      <c r="C302" s="10">
        <v>122887.41</v>
      </c>
    </row>
    <row r="303" spans="2:3" x14ac:dyDescent="0.3">
      <c r="B303" s="30">
        <v>42306</v>
      </c>
      <c r="C303" s="10">
        <v>124222.935</v>
      </c>
    </row>
    <row r="304" spans="2:3" x14ac:dyDescent="0.3">
      <c r="B304" s="30">
        <v>42307</v>
      </c>
      <c r="C304" s="10">
        <v>121256.97</v>
      </c>
    </row>
    <row r="305" spans="2:3" x14ac:dyDescent="0.3">
      <c r="B305" s="30">
        <v>42308</v>
      </c>
      <c r="C305" s="10">
        <v>106353.44</v>
      </c>
    </row>
    <row r="306" spans="2:3" x14ac:dyDescent="0.3">
      <c r="B306" s="30">
        <v>42309</v>
      </c>
      <c r="C306" s="10">
        <v>103629.645</v>
      </c>
    </row>
    <row r="307" spans="2:3" x14ac:dyDescent="0.3">
      <c r="B307" s="30">
        <v>42310</v>
      </c>
      <c r="C307" s="10">
        <v>113791.75</v>
      </c>
    </row>
    <row r="308" spans="2:3" x14ac:dyDescent="0.3">
      <c r="B308" s="30">
        <v>42311</v>
      </c>
      <c r="C308" s="10">
        <v>101793.035</v>
      </c>
    </row>
    <row r="309" spans="2:3" x14ac:dyDescent="0.3">
      <c r="B309" s="30">
        <v>42312</v>
      </c>
      <c r="C309" s="10">
        <v>120177.94500000001</v>
      </c>
    </row>
    <row r="310" spans="2:3" x14ac:dyDescent="0.3">
      <c r="B310" s="30">
        <v>42313</v>
      </c>
      <c r="C310" s="10">
        <v>125985.465</v>
      </c>
    </row>
    <row r="311" spans="2:3" x14ac:dyDescent="0.3">
      <c r="B311" s="30">
        <v>42314</v>
      </c>
      <c r="C311" s="10">
        <v>120505.58500000001</v>
      </c>
    </row>
    <row r="312" spans="2:3" x14ac:dyDescent="0.3">
      <c r="B312" s="30">
        <v>42315</v>
      </c>
      <c r="C312" s="10">
        <v>104269.79</v>
      </c>
    </row>
    <row r="313" spans="2:3" x14ac:dyDescent="0.3">
      <c r="B313" s="30">
        <v>42316</v>
      </c>
      <c r="C313" s="10">
        <v>103793.08500000001</v>
      </c>
    </row>
    <row r="314" spans="2:3" x14ac:dyDescent="0.3">
      <c r="B314" s="30">
        <v>42317</v>
      </c>
      <c r="C314" s="10">
        <v>127234.72</v>
      </c>
    </row>
    <row r="315" spans="2:3" x14ac:dyDescent="0.3">
      <c r="B315" s="30">
        <v>42318</v>
      </c>
      <c r="C315" s="10">
        <v>121617.28</v>
      </c>
    </row>
    <row r="316" spans="2:3" x14ac:dyDescent="0.3">
      <c r="B316" s="30">
        <v>42319</v>
      </c>
      <c r="C316" s="10">
        <v>121566.645</v>
      </c>
    </row>
    <row r="317" spans="2:3" x14ac:dyDescent="0.3">
      <c r="B317" s="30">
        <v>42320</v>
      </c>
      <c r="C317" s="10">
        <v>123775.16</v>
      </c>
    </row>
    <row r="318" spans="2:3" x14ac:dyDescent="0.3">
      <c r="B318" s="30">
        <v>42321</v>
      </c>
      <c r="C318" s="10">
        <v>117078.58500000001</v>
      </c>
    </row>
    <row r="319" spans="2:3" x14ac:dyDescent="0.3">
      <c r="B319" s="30">
        <v>42322</v>
      </c>
      <c r="C319" s="10">
        <v>103646.63499999999</v>
      </c>
    </row>
    <row r="320" spans="2:3" x14ac:dyDescent="0.3">
      <c r="B320" s="30">
        <v>42323</v>
      </c>
      <c r="C320" s="10">
        <v>99761.81</v>
      </c>
    </row>
    <row r="321" spans="2:3" x14ac:dyDescent="0.3">
      <c r="B321" s="30">
        <v>42324</v>
      </c>
      <c r="C321" s="10">
        <v>124557.22500000001</v>
      </c>
    </row>
    <row r="322" spans="2:3" x14ac:dyDescent="0.3">
      <c r="B322" s="30">
        <v>42325</v>
      </c>
      <c r="C322" s="10">
        <v>131442.20000000001</v>
      </c>
    </row>
    <row r="323" spans="2:3" x14ac:dyDescent="0.3">
      <c r="B323" s="30">
        <v>42326</v>
      </c>
      <c r="C323" s="10">
        <v>132353.755</v>
      </c>
    </row>
    <row r="324" spans="2:3" x14ac:dyDescent="0.3">
      <c r="B324" s="30">
        <v>42327</v>
      </c>
      <c r="C324" s="10">
        <v>138118.70499999999</v>
      </c>
    </row>
    <row r="325" spans="2:3" x14ac:dyDescent="0.3">
      <c r="B325" s="30">
        <v>42328</v>
      </c>
      <c r="C325" s="10">
        <v>123412.685</v>
      </c>
    </row>
    <row r="326" spans="2:3" x14ac:dyDescent="0.3">
      <c r="B326" s="30">
        <v>42329</v>
      </c>
      <c r="C326" s="10">
        <v>102647.905</v>
      </c>
    </row>
    <row r="327" spans="2:3" x14ac:dyDescent="0.3">
      <c r="B327" s="30">
        <v>42330</v>
      </c>
      <c r="C327" s="10">
        <v>98621.62</v>
      </c>
    </row>
    <row r="328" spans="2:3" x14ac:dyDescent="0.3">
      <c r="B328" s="30">
        <v>42331</v>
      </c>
      <c r="C328" s="10">
        <v>114406.825</v>
      </c>
    </row>
    <row r="329" spans="2:3" x14ac:dyDescent="0.3">
      <c r="B329" s="30">
        <v>42332</v>
      </c>
      <c r="C329" s="10">
        <v>118894.30499999999</v>
      </c>
    </row>
    <row r="330" spans="2:3" x14ac:dyDescent="0.3">
      <c r="B330" s="30">
        <v>42333</v>
      </c>
      <c r="C330" s="10">
        <v>124728.875</v>
      </c>
    </row>
    <row r="331" spans="2:3" x14ac:dyDescent="0.3">
      <c r="B331" s="30">
        <v>42334</v>
      </c>
      <c r="C331" s="10">
        <v>112907.145</v>
      </c>
    </row>
    <row r="332" spans="2:3" x14ac:dyDescent="0.3">
      <c r="B332" s="30">
        <v>42335</v>
      </c>
      <c r="C332" s="10">
        <v>117492.82</v>
      </c>
    </row>
    <row r="333" spans="2:3" x14ac:dyDescent="0.3">
      <c r="B333" s="30">
        <v>42336</v>
      </c>
      <c r="C333" s="10">
        <v>105011.19500000001</v>
      </c>
    </row>
    <row r="334" spans="2:3" x14ac:dyDescent="0.3">
      <c r="B334" s="30">
        <v>42337</v>
      </c>
      <c r="C334" s="10">
        <v>102162.53</v>
      </c>
    </row>
    <row r="335" spans="2:3" x14ac:dyDescent="0.3">
      <c r="B335" s="30">
        <v>42338</v>
      </c>
      <c r="C335" s="10">
        <v>122452.41499999999</v>
      </c>
    </row>
    <row r="336" spans="2:3" x14ac:dyDescent="0.3">
      <c r="B336" s="30">
        <v>42339</v>
      </c>
      <c r="C336" s="10">
        <v>117115.62</v>
      </c>
    </row>
    <row r="337" spans="2:3" x14ac:dyDescent="0.3">
      <c r="B337" s="30">
        <v>42340</v>
      </c>
      <c r="C337" s="10">
        <v>115230.125</v>
      </c>
    </row>
    <row r="338" spans="2:3" x14ac:dyDescent="0.3">
      <c r="B338" s="30">
        <v>42341</v>
      </c>
      <c r="C338" s="10">
        <v>121699.425</v>
      </c>
    </row>
    <row r="339" spans="2:3" x14ac:dyDescent="0.3">
      <c r="B339" s="30">
        <v>42342</v>
      </c>
      <c r="C339" s="10">
        <v>129148.52</v>
      </c>
    </row>
    <row r="340" spans="2:3" x14ac:dyDescent="0.3">
      <c r="B340" s="30">
        <v>42343</v>
      </c>
      <c r="C340" s="10">
        <v>115606.005</v>
      </c>
    </row>
    <row r="341" spans="2:3" x14ac:dyDescent="0.3">
      <c r="B341" s="30">
        <v>42344</v>
      </c>
      <c r="C341" s="10">
        <v>112025.29</v>
      </c>
    </row>
    <row r="342" spans="2:3" x14ac:dyDescent="0.3">
      <c r="B342" s="30">
        <v>42345</v>
      </c>
      <c r="C342" s="10">
        <v>129059.645</v>
      </c>
    </row>
    <row r="343" spans="2:3" x14ac:dyDescent="0.3">
      <c r="B343" s="30">
        <v>42346</v>
      </c>
      <c r="C343" s="10">
        <v>136800.91</v>
      </c>
    </row>
    <row r="344" spans="2:3" x14ac:dyDescent="0.3">
      <c r="B344" s="30">
        <v>42347</v>
      </c>
      <c r="C344" s="10">
        <v>125965.02</v>
      </c>
    </row>
    <row r="345" spans="2:3" x14ac:dyDescent="0.3">
      <c r="B345" s="30">
        <v>42348</v>
      </c>
      <c r="C345" s="10">
        <v>125807.495</v>
      </c>
    </row>
    <row r="346" spans="2:3" x14ac:dyDescent="0.3">
      <c r="B346" s="30">
        <v>42349</v>
      </c>
      <c r="C346" s="10">
        <v>116597.81</v>
      </c>
    </row>
    <row r="347" spans="2:3" x14ac:dyDescent="0.3">
      <c r="B347" s="30">
        <v>42350</v>
      </c>
      <c r="C347" s="10">
        <v>106139.41</v>
      </c>
    </row>
    <row r="348" spans="2:3" x14ac:dyDescent="0.3">
      <c r="B348" s="30">
        <v>42351</v>
      </c>
      <c r="C348" s="10">
        <v>105218.515</v>
      </c>
    </row>
    <row r="349" spans="2:3" x14ac:dyDescent="0.3">
      <c r="B349" s="30">
        <v>42352</v>
      </c>
      <c r="C349" s="10">
        <v>125784.96000000001</v>
      </c>
    </row>
    <row r="350" spans="2:3" x14ac:dyDescent="0.3">
      <c r="B350" s="30">
        <v>42353</v>
      </c>
      <c r="C350" s="10">
        <v>129077.41</v>
      </c>
    </row>
    <row r="351" spans="2:3" x14ac:dyDescent="0.3">
      <c r="B351" s="30">
        <v>42354</v>
      </c>
      <c r="C351" s="10">
        <v>135930.07999999999</v>
      </c>
    </row>
    <row r="352" spans="2:3" x14ac:dyDescent="0.3">
      <c r="B352" s="30">
        <v>42355</v>
      </c>
      <c r="C352" s="10">
        <v>152366.29999999999</v>
      </c>
    </row>
    <row r="353" spans="2:3" x14ac:dyDescent="0.3">
      <c r="B353" s="30">
        <v>42356</v>
      </c>
      <c r="C353" s="10">
        <v>158052.89000000001</v>
      </c>
    </row>
    <row r="354" spans="2:3" x14ac:dyDescent="0.3">
      <c r="B354" s="30">
        <v>42357</v>
      </c>
      <c r="C354" s="10">
        <v>154924.89000000001</v>
      </c>
    </row>
    <row r="355" spans="2:3" x14ac:dyDescent="0.3">
      <c r="B355" s="30">
        <v>42358</v>
      </c>
      <c r="C355" s="10">
        <v>133421.03</v>
      </c>
    </row>
    <row r="356" spans="2:3" x14ac:dyDescent="0.3">
      <c r="B356" s="30">
        <v>42359</v>
      </c>
      <c r="C356" s="10">
        <v>113802.21</v>
      </c>
    </row>
    <row r="357" spans="2:3" x14ac:dyDescent="0.3">
      <c r="B357" s="30">
        <v>42360</v>
      </c>
      <c r="C357" s="10">
        <v>119477.515</v>
      </c>
    </row>
    <row r="358" spans="2:3" x14ac:dyDescent="0.3">
      <c r="B358" s="30">
        <v>42361</v>
      </c>
      <c r="C358" s="10">
        <v>126553.11500000001</v>
      </c>
    </row>
    <row r="359" spans="2:3" x14ac:dyDescent="0.3">
      <c r="B359" s="30">
        <v>42362</v>
      </c>
      <c r="C359" s="10">
        <v>134583.25</v>
      </c>
    </row>
    <row r="360" spans="2:3" x14ac:dyDescent="0.3">
      <c r="B360" s="30">
        <v>42363</v>
      </c>
      <c r="C360" s="10">
        <v>119950.37</v>
      </c>
    </row>
    <row r="361" spans="2:3" x14ac:dyDescent="0.3">
      <c r="B361" s="30">
        <v>42364</v>
      </c>
      <c r="C361" s="10">
        <v>95093.294999999998</v>
      </c>
    </row>
    <row r="362" spans="2:3" x14ac:dyDescent="0.3">
      <c r="B362" s="30">
        <v>42365</v>
      </c>
      <c r="C362" s="10">
        <v>96394.94</v>
      </c>
    </row>
    <row r="363" spans="2:3" x14ac:dyDescent="0.3">
      <c r="B363" s="30">
        <v>42366</v>
      </c>
      <c r="C363" s="10">
        <v>100048.44</v>
      </c>
    </row>
    <row r="364" spans="2:3" x14ac:dyDescent="0.3">
      <c r="B364" s="30">
        <v>42367</v>
      </c>
      <c r="C364" s="10">
        <v>111647.54</v>
      </c>
    </row>
    <row r="365" spans="2:3" x14ac:dyDescent="0.3">
      <c r="B365" s="30">
        <v>42368</v>
      </c>
      <c r="C365" s="10">
        <v>128552.13499999999</v>
      </c>
    </row>
    <row r="366" spans="2:3" x14ac:dyDescent="0.3">
      <c r="B366" s="30">
        <v>42369</v>
      </c>
      <c r="C366" s="10">
        <v>146473.83499999999</v>
      </c>
    </row>
    <row r="367" spans="2:3" x14ac:dyDescent="0.3">
      <c r="B367" s="30">
        <v>42370</v>
      </c>
      <c r="C367" s="10">
        <v>116040.925</v>
      </c>
    </row>
    <row r="368" spans="2:3" x14ac:dyDescent="0.3">
      <c r="B368" s="30">
        <v>42371</v>
      </c>
      <c r="C368" s="10">
        <v>99622.64</v>
      </c>
    </row>
    <row r="369" spans="2:3" x14ac:dyDescent="0.3">
      <c r="B369" s="30">
        <v>42372</v>
      </c>
      <c r="C369" s="10">
        <v>97656.445000000007</v>
      </c>
    </row>
    <row r="370" spans="2:3" x14ac:dyDescent="0.3">
      <c r="B370" s="30">
        <v>42373</v>
      </c>
      <c r="C370" s="10">
        <v>110932.505</v>
      </c>
    </row>
    <row r="371" spans="2:3" x14ac:dyDescent="0.3">
      <c r="B371" s="30">
        <v>42374</v>
      </c>
      <c r="C371" s="10">
        <v>117873.58</v>
      </c>
    </row>
    <row r="372" spans="2:3" x14ac:dyDescent="0.3">
      <c r="B372" s="30">
        <v>42375</v>
      </c>
      <c r="C372" s="10">
        <v>115064.265</v>
      </c>
    </row>
    <row r="373" spans="2:3" x14ac:dyDescent="0.3">
      <c r="B373" s="30">
        <v>42376</v>
      </c>
      <c r="C373" s="10">
        <v>112392.69500000001</v>
      </c>
    </row>
    <row r="374" spans="2:3" x14ac:dyDescent="0.3">
      <c r="B374" s="30">
        <v>42377</v>
      </c>
      <c r="C374" s="10">
        <v>111879.54</v>
      </c>
    </row>
    <row r="375" spans="2:3" x14ac:dyDescent="0.3">
      <c r="B375" s="30">
        <v>42378</v>
      </c>
      <c r="C375" s="10">
        <v>105482.69500000001</v>
      </c>
    </row>
    <row r="376" spans="2:3" x14ac:dyDescent="0.3">
      <c r="B376" s="30">
        <v>42379</v>
      </c>
      <c r="C376" s="10">
        <v>113049.145</v>
      </c>
    </row>
    <row r="377" spans="2:3" x14ac:dyDescent="0.3">
      <c r="B377" s="30">
        <v>42380</v>
      </c>
      <c r="C377" s="10">
        <v>141133.08499999999</v>
      </c>
    </row>
    <row r="378" spans="2:3" x14ac:dyDescent="0.3">
      <c r="B378" s="30">
        <v>42381</v>
      </c>
      <c r="C378" s="10">
        <v>135006.10999999999</v>
      </c>
    </row>
    <row r="379" spans="2:3" x14ac:dyDescent="0.3">
      <c r="B379" s="30">
        <v>42382</v>
      </c>
      <c r="C379" s="10">
        <v>160011.07500000001</v>
      </c>
    </row>
    <row r="380" spans="2:3" x14ac:dyDescent="0.3">
      <c r="B380" s="30">
        <v>42383</v>
      </c>
      <c r="C380" s="10">
        <v>120396.33500000001</v>
      </c>
    </row>
    <row r="381" spans="2:3" x14ac:dyDescent="0.3">
      <c r="B381" s="30">
        <v>42384</v>
      </c>
      <c r="C381" s="10">
        <v>113244.79</v>
      </c>
    </row>
    <row r="382" spans="2:3" x14ac:dyDescent="0.3">
      <c r="B382" s="30">
        <v>42385</v>
      </c>
      <c r="C382" s="10">
        <v>103046.17</v>
      </c>
    </row>
    <row r="383" spans="2:3" x14ac:dyDescent="0.3">
      <c r="B383" s="30">
        <v>42386</v>
      </c>
      <c r="C383" s="10">
        <v>114097.07</v>
      </c>
    </row>
    <row r="384" spans="2:3" x14ac:dyDescent="0.3">
      <c r="B384" s="30">
        <v>42387</v>
      </c>
      <c r="C384" s="10">
        <v>147817.58499999999</v>
      </c>
    </row>
    <row r="385" spans="2:3" x14ac:dyDescent="0.3">
      <c r="B385" s="30">
        <v>42388</v>
      </c>
      <c r="C385" s="10">
        <v>148612.37</v>
      </c>
    </row>
    <row r="386" spans="2:3" x14ac:dyDescent="0.3">
      <c r="B386" s="30">
        <v>42389</v>
      </c>
      <c r="C386" s="10">
        <v>142471.51</v>
      </c>
    </row>
    <row r="387" spans="2:3" x14ac:dyDescent="0.3">
      <c r="B387" s="30">
        <v>42390</v>
      </c>
      <c r="C387" s="10">
        <v>139450.61499999999</v>
      </c>
    </row>
    <row r="388" spans="2:3" x14ac:dyDescent="0.3">
      <c r="B388" s="30">
        <v>42391</v>
      </c>
      <c r="C388" s="10">
        <v>129135.185</v>
      </c>
    </row>
    <row r="389" spans="2:3" x14ac:dyDescent="0.3">
      <c r="B389" s="30">
        <v>42392</v>
      </c>
      <c r="C389" s="10">
        <v>108097.845</v>
      </c>
    </row>
    <row r="390" spans="2:3" x14ac:dyDescent="0.3">
      <c r="B390" s="30">
        <v>42393</v>
      </c>
      <c r="C390" s="10">
        <v>103396.3</v>
      </c>
    </row>
    <row r="391" spans="2:3" x14ac:dyDescent="0.3">
      <c r="B391" s="30">
        <v>42394</v>
      </c>
      <c r="C391" s="10">
        <v>112649.60000000001</v>
      </c>
    </row>
    <row r="392" spans="2:3" x14ac:dyDescent="0.3">
      <c r="B392" s="30">
        <v>42395</v>
      </c>
      <c r="C392" s="10">
        <v>110152.815</v>
      </c>
    </row>
    <row r="393" spans="2:3" x14ac:dyDescent="0.3">
      <c r="B393" s="30">
        <v>42396</v>
      </c>
      <c r="C393" s="10">
        <v>133718.035</v>
      </c>
    </row>
    <row r="394" spans="2:3" x14ac:dyDescent="0.3">
      <c r="B394" s="30">
        <v>42397</v>
      </c>
      <c r="C394" s="10">
        <v>134169.82999999999</v>
      </c>
    </row>
    <row r="395" spans="2:3" x14ac:dyDescent="0.3">
      <c r="B395" s="30">
        <v>42398</v>
      </c>
      <c r="C395" s="10">
        <v>123615.21</v>
      </c>
    </row>
    <row r="396" spans="2:3" x14ac:dyDescent="0.3">
      <c r="B396" s="30">
        <v>42399</v>
      </c>
      <c r="C396" s="10">
        <v>107579.345</v>
      </c>
    </row>
    <row r="397" spans="2:3" x14ac:dyDescent="0.3">
      <c r="B397" s="30">
        <v>42400</v>
      </c>
      <c r="C397" s="10">
        <v>101279.65</v>
      </c>
    </row>
    <row r="398" spans="2:3" x14ac:dyDescent="0.3">
      <c r="B398" s="30">
        <v>42401</v>
      </c>
      <c r="C398" s="10">
        <v>121942.895</v>
      </c>
    </row>
    <row r="399" spans="2:3" x14ac:dyDescent="0.3">
      <c r="B399" s="30">
        <v>42402</v>
      </c>
      <c r="C399" s="10">
        <v>133989.155</v>
      </c>
    </row>
    <row r="400" spans="2:3" x14ac:dyDescent="0.3">
      <c r="B400" s="30">
        <v>42403</v>
      </c>
      <c r="C400" s="10">
        <v>122594.47500000001</v>
      </c>
    </row>
    <row r="401" spans="2:3" x14ac:dyDescent="0.3">
      <c r="B401" s="30">
        <v>42404</v>
      </c>
      <c r="C401" s="10">
        <v>119919.605</v>
      </c>
    </row>
    <row r="402" spans="2:3" x14ac:dyDescent="0.3">
      <c r="B402" s="30">
        <v>42405</v>
      </c>
      <c r="C402" s="10">
        <v>126330.55</v>
      </c>
    </row>
    <row r="403" spans="2:3" x14ac:dyDescent="0.3">
      <c r="B403" s="30">
        <v>42406</v>
      </c>
      <c r="C403" s="10">
        <v>123737.01</v>
      </c>
    </row>
    <row r="404" spans="2:3" x14ac:dyDescent="0.3">
      <c r="B404" s="30">
        <v>42407</v>
      </c>
      <c r="C404" s="10">
        <v>124436.81</v>
      </c>
    </row>
    <row r="405" spans="2:3" x14ac:dyDescent="0.3">
      <c r="B405" s="30">
        <v>42408</v>
      </c>
      <c r="C405" s="10">
        <v>129327.22500000001</v>
      </c>
    </row>
    <row r="406" spans="2:3" x14ac:dyDescent="0.3">
      <c r="B406" s="30">
        <v>42409</v>
      </c>
      <c r="C406" s="10">
        <v>131271.26500000001</v>
      </c>
    </row>
    <row r="407" spans="2:3" x14ac:dyDescent="0.3">
      <c r="B407" s="30">
        <v>42410</v>
      </c>
      <c r="C407" s="10">
        <v>132265.005</v>
      </c>
    </row>
    <row r="408" spans="2:3" x14ac:dyDescent="0.3">
      <c r="B408" s="30">
        <v>42411</v>
      </c>
      <c r="C408" s="10">
        <v>131003.79</v>
      </c>
    </row>
    <row r="409" spans="2:3" x14ac:dyDescent="0.3">
      <c r="B409" s="30">
        <v>42412</v>
      </c>
      <c r="C409" s="10">
        <v>133845.51999999999</v>
      </c>
    </row>
    <row r="410" spans="2:3" x14ac:dyDescent="0.3">
      <c r="B410" s="30">
        <v>42413</v>
      </c>
      <c r="C410" s="10">
        <v>120839.995</v>
      </c>
    </row>
    <row r="411" spans="2:3" x14ac:dyDescent="0.3">
      <c r="B411" s="30">
        <v>42414</v>
      </c>
      <c r="C411" s="10">
        <v>104364.735</v>
      </c>
    </row>
    <row r="412" spans="2:3" x14ac:dyDescent="0.3">
      <c r="B412" s="30">
        <v>42415</v>
      </c>
      <c r="C412" s="10">
        <v>120863.325</v>
      </c>
    </row>
    <row r="413" spans="2:3" x14ac:dyDescent="0.3">
      <c r="B413" s="30">
        <v>42416</v>
      </c>
      <c r="C413" s="10">
        <v>117062.035</v>
      </c>
    </row>
    <row r="414" spans="2:3" x14ac:dyDescent="0.3">
      <c r="B414" s="30">
        <v>42417</v>
      </c>
      <c r="C414" s="10">
        <v>119481.79</v>
      </c>
    </row>
    <row r="415" spans="2:3" x14ac:dyDescent="0.3">
      <c r="B415" s="30">
        <v>42418</v>
      </c>
      <c r="C415" s="10">
        <v>125964.185</v>
      </c>
    </row>
    <row r="416" spans="2:3" x14ac:dyDescent="0.3">
      <c r="B416" s="30">
        <v>42419</v>
      </c>
      <c r="C416" s="10">
        <v>122991.66</v>
      </c>
    </row>
    <row r="417" spans="2:3" x14ac:dyDescent="0.3">
      <c r="B417" s="30">
        <v>42420</v>
      </c>
      <c r="C417" s="10">
        <v>105911.71</v>
      </c>
    </row>
    <row r="418" spans="2:3" x14ac:dyDescent="0.3">
      <c r="B418" s="30">
        <v>42421</v>
      </c>
      <c r="C418" s="10">
        <v>107884.355</v>
      </c>
    </row>
    <row r="419" spans="2:3" x14ac:dyDescent="0.3">
      <c r="B419" s="30">
        <v>42422</v>
      </c>
      <c r="C419" s="10">
        <v>130527.325</v>
      </c>
    </row>
    <row r="420" spans="2:3" x14ac:dyDescent="0.3">
      <c r="B420" s="30">
        <v>42423</v>
      </c>
      <c r="C420" s="10">
        <v>156924.82999999999</v>
      </c>
    </row>
    <row r="421" spans="2:3" x14ac:dyDescent="0.3">
      <c r="B421" s="30">
        <v>42424</v>
      </c>
      <c r="C421" s="10">
        <v>152419.41500000001</v>
      </c>
    </row>
    <row r="422" spans="2:3" x14ac:dyDescent="0.3">
      <c r="B422" s="30">
        <v>42425</v>
      </c>
      <c r="C422" s="10">
        <v>138064.85500000001</v>
      </c>
    </row>
    <row r="423" spans="2:3" x14ac:dyDescent="0.3">
      <c r="B423" s="30">
        <v>42426</v>
      </c>
      <c r="C423" s="10">
        <v>122575.935</v>
      </c>
    </row>
    <row r="424" spans="2:3" x14ac:dyDescent="0.3">
      <c r="B424" s="30">
        <v>42427</v>
      </c>
      <c r="C424" s="10">
        <v>110545.84</v>
      </c>
    </row>
    <row r="425" spans="2:3" x14ac:dyDescent="0.3">
      <c r="B425" s="30">
        <v>42428</v>
      </c>
      <c r="C425" s="10">
        <v>105781.985</v>
      </c>
    </row>
    <row r="426" spans="2:3" x14ac:dyDescent="0.3">
      <c r="B426" s="30">
        <v>42429</v>
      </c>
      <c r="C426" s="10">
        <v>125400.08</v>
      </c>
    </row>
    <row r="427" spans="2:3" x14ac:dyDescent="0.3">
      <c r="B427" s="30">
        <v>42430</v>
      </c>
      <c r="C427" s="10">
        <v>142242.595</v>
      </c>
    </row>
    <row r="428" spans="2:3" x14ac:dyDescent="0.3">
      <c r="B428" s="30">
        <v>42431</v>
      </c>
      <c r="C428" s="10">
        <v>145182.98000000001</v>
      </c>
    </row>
    <row r="429" spans="2:3" x14ac:dyDescent="0.3">
      <c r="B429" s="30">
        <v>42432</v>
      </c>
      <c r="C429" s="10">
        <v>136226.12</v>
      </c>
    </row>
    <row r="430" spans="2:3" x14ac:dyDescent="0.3">
      <c r="B430" s="30">
        <v>42433</v>
      </c>
      <c r="C430" s="10">
        <v>149376.57</v>
      </c>
    </row>
    <row r="431" spans="2:3" x14ac:dyDescent="0.3">
      <c r="B431" s="30">
        <v>42434</v>
      </c>
      <c r="C431" s="10">
        <v>124692.315</v>
      </c>
    </row>
    <row r="432" spans="2:3" x14ac:dyDescent="0.3">
      <c r="B432" s="30">
        <v>42435</v>
      </c>
      <c r="C432" s="10">
        <v>117707.95</v>
      </c>
    </row>
    <row r="433" spans="2:3" x14ac:dyDescent="0.3">
      <c r="B433" s="30">
        <v>42436</v>
      </c>
      <c r="C433" s="10">
        <v>131465.82500000001</v>
      </c>
    </row>
    <row r="434" spans="2:3" x14ac:dyDescent="0.3">
      <c r="B434" s="30">
        <v>42437</v>
      </c>
      <c r="C434" s="10">
        <v>160285.01500000001</v>
      </c>
    </row>
    <row r="435" spans="2:3" x14ac:dyDescent="0.3">
      <c r="B435" s="30">
        <v>42438</v>
      </c>
      <c r="C435" s="10">
        <v>152599.125</v>
      </c>
    </row>
    <row r="436" spans="2:3" x14ac:dyDescent="0.3">
      <c r="B436" s="30">
        <v>42439</v>
      </c>
      <c r="C436" s="10">
        <v>135635.70499999999</v>
      </c>
    </row>
    <row r="437" spans="2:3" x14ac:dyDescent="0.3">
      <c r="B437" s="30">
        <v>42440</v>
      </c>
      <c r="C437" s="10">
        <v>141414.35</v>
      </c>
    </row>
    <row r="438" spans="2:3" x14ac:dyDescent="0.3">
      <c r="B438" s="30">
        <v>42441</v>
      </c>
      <c r="C438" s="10">
        <v>119690.755</v>
      </c>
    </row>
    <row r="439" spans="2:3" x14ac:dyDescent="0.3">
      <c r="B439" s="30">
        <v>42442</v>
      </c>
      <c r="C439" s="10">
        <v>111329.62</v>
      </c>
    </row>
    <row r="440" spans="2:3" x14ac:dyDescent="0.3">
      <c r="B440" s="30">
        <v>42443</v>
      </c>
      <c r="C440" s="10">
        <v>105388.57</v>
      </c>
    </row>
    <row r="441" spans="2:3" x14ac:dyDescent="0.3">
      <c r="B441" s="30">
        <v>42444</v>
      </c>
      <c r="C441" s="10">
        <v>123073.98</v>
      </c>
    </row>
    <row r="442" spans="2:3" x14ac:dyDescent="0.3">
      <c r="B442" s="30">
        <v>42445</v>
      </c>
      <c r="C442" s="10">
        <v>135047.625</v>
      </c>
    </row>
    <row r="443" spans="2:3" x14ac:dyDescent="0.3">
      <c r="B443" s="30">
        <v>42446</v>
      </c>
      <c r="C443" s="10">
        <v>143184.80499999999</v>
      </c>
    </row>
    <row r="444" spans="2:3" x14ac:dyDescent="0.3">
      <c r="B444" s="30">
        <v>42447</v>
      </c>
      <c r="C444" s="10">
        <v>118189.72</v>
      </c>
    </row>
    <row r="445" spans="2:3" x14ac:dyDescent="0.3">
      <c r="B445" s="30">
        <v>42448</v>
      </c>
      <c r="C445" s="10">
        <v>105484.1</v>
      </c>
    </row>
    <row r="446" spans="2:3" x14ac:dyDescent="0.3">
      <c r="B446" s="30">
        <v>42449</v>
      </c>
      <c r="C446" s="10">
        <v>100394.06</v>
      </c>
    </row>
    <row r="447" spans="2:3" x14ac:dyDescent="0.3">
      <c r="B447" s="30">
        <v>42450</v>
      </c>
      <c r="C447" s="10">
        <v>117796.715</v>
      </c>
    </row>
    <row r="448" spans="2:3" x14ac:dyDescent="0.3">
      <c r="B448" s="30">
        <v>42451</v>
      </c>
      <c r="C448" s="10">
        <v>124081.46</v>
      </c>
    </row>
    <row r="449" spans="2:3" x14ac:dyDescent="0.3">
      <c r="B449" s="30">
        <v>42452</v>
      </c>
      <c r="C449" s="10">
        <v>126074.895</v>
      </c>
    </row>
    <row r="450" spans="2:3" x14ac:dyDescent="0.3">
      <c r="B450" s="30">
        <v>42453</v>
      </c>
      <c r="C450" s="10">
        <v>125072.73</v>
      </c>
    </row>
    <row r="451" spans="2:3" x14ac:dyDescent="0.3">
      <c r="B451" s="30">
        <v>42454</v>
      </c>
      <c r="C451" s="10">
        <v>101740.89</v>
      </c>
    </row>
    <row r="452" spans="2:3" x14ac:dyDescent="0.3">
      <c r="B452" s="30">
        <v>42455</v>
      </c>
      <c r="C452" s="10">
        <v>102726.745</v>
      </c>
    </row>
    <row r="453" spans="2:3" x14ac:dyDescent="0.3">
      <c r="B453" s="30">
        <v>42456</v>
      </c>
      <c r="C453" s="10">
        <v>98324.645000000004</v>
      </c>
    </row>
    <row r="454" spans="2:3" x14ac:dyDescent="0.3">
      <c r="B454" s="30">
        <v>42457</v>
      </c>
      <c r="C454" s="10">
        <v>102746.6</v>
      </c>
    </row>
    <row r="455" spans="2:3" x14ac:dyDescent="0.3">
      <c r="B455" s="30">
        <v>42458</v>
      </c>
      <c r="C455" s="10">
        <v>118281.13</v>
      </c>
    </row>
    <row r="456" spans="2:3" x14ac:dyDescent="0.3">
      <c r="B456" s="30">
        <v>42459</v>
      </c>
      <c r="C456" s="10">
        <v>122625.21</v>
      </c>
    </row>
    <row r="457" spans="2:3" x14ac:dyDescent="0.3">
      <c r="B457" s="30">
        <v>42460</v>
      </c>
      <c r="C457" s="10">
        <v>122964.715</v>
      </c>
    </row>
    <row r="458" spans="2:3" x14ac:dyDescent="0.3">
      <c r="B458" s="30">
        <v>42461</v>
      </c>
      <c r="C458" s="10">
        <v>116321.60000000001</v>
      </c>
    </row>
    <row r="459" spans="2:3" x14ac:dyDescent="0.3">
      <c r="B459" s="30">
        <v>42462</v>
      </c>
      <c r="C459" s="10">
        <v>102832.72</v>
      </c>
    </row>
    <row r="460" spans="2:3" x14ac:dyDescent="0.3">
      <c r="B460" s="30">
        <v>42463</v>
      </c>
      <c r="C460" s="10">
        <v>102084</v>
      </c>
    </row>
    <row r="461" spans="2:3" x14ac:dyDescent="0.3">
      <c r="B461" s="30">
        <v>42464</v>
      </c>
      <c r="C461" s="10">
        <v>120445.735</v>
      </c>
    </row>
    <row r="462" spans="2:3" x14ac:dyDescent="0.3">
      <c r="B462" s="30">
        <v>42465</v>
      </c>
      <c r="C462" s="10">
        <v>120371.235</v>
      </c>
    </row>
    <row r="463" spans="2:3" x14ac:dyDescent="0.3">
      <c r="B463" s="30">
        <v>42466</v>
      </c>
      <c r="C463" s="10">
        <v>125657.125</v>
      </c>
    </row>
    <row r="464" spans="2:3" x14ac:dyDescent="0.3">
      <c r="B464" s="30">
        <v>42467</v>
      </c>
      <c r="C464" s="10">
        <v>125663.33</v>
      </c>
    </row>
    <row r="465" spans="2:3" x14ac:dyDescent="0.3">
      <c r="B465" s="30">
        <v>42468</v>
      </c>
      <c r="C465" s="10">
        <v>124266.88499999999</v>
      </c>
    </row>
    <row r="466" spans="2:3" x14ac:dyDescent="0.3">
      <c r="B466" s="30">
        <v>42469</v>
      </c>
      <c r="C466" s="10">
        <v>109044.9</v>
      </c>
    </row>
    <row r="467" spans="2:3" x14ac:dyDescent="0.3">
      <c r="B467" s="30">
        <v>42470</v>
      </c>
      <c r="C467" s="10">
        <v>99845.345000000001</v>
      </c>
    </row>
    <row r="468" spans="2:3" x14ac:dyDescent="0.3">
      <c r="B468" s="30">
        <v>42471</v>
      </c>
      <c r="C468" s="10">
        <v>118614.005</v>
      </c>
    </row>
    <row r="469" spans="2:3" x14ac:dyDescent="0.3">
      <c r="B469" s="30">
        <v>42472</v>
      </c>
      <c r="C469" s="10">
        <v>123808.76</v>
      </c>
    </row>
    <row r="470" spans="2:3" x14ac:dyDescent="0.3">
      <c r="B470" s="30">
        <v>42473</v>
      </c>
      <c r="C470" s="10">
        <v>124686.63</v>
      </c>
    </row>
    <row r="471" spans="2:3" x14ac:dyDescent="0.3">
      <c r="B471" s="30">
        <v>42474</v>
      </c>
      <c r="C471" s="10">
        <v>126519.065</v>
      </c>
    </row>
    <row r="472" spans="2:3" x14ac:dyDescent="0.3">
      <c r="B472" s="30">
        <v>42475</v>
      </c>
      <c r="C472" s="10">
        <v>124721.485</v>
      </c>
    </row>
    <row r="473" spans="2:3" x14ac:dyDescent="0.3">
      <c r="B473" s="30">
        <v>42476</v>
      </c>
      <c r="C473" s="10">
        <v>108525.965</v>
      </c>
    </row>
    <row r="474" spans="2:3" x14ac:dyDescent="0.3">
      <c r="B474" s="30">
        <v>42477</v>
      </c>
      <c r="C474" s="10">
        <v>100526.30499999999</v>
      </c>
    </row>
    <row r="475" spans="2:3" x14ac:dyDescent="0.3">
      <c r="B475" s="30">
        <v>42478</v>
      </c>
      <c r="C475" s="10">
        <v>123441.82</v>
      </c>
    </row>
    <row r="476" spans="2:3" x14ac:dyDescent="0.3">
      <c r="B476" s="30">
        <v>42479</v>
      </c>
      <c r="C476" s="10">
        <v>126846.44500000001</v>
      </c>
    </row>
    <row r="477" spans="2:3" x14ac:dyDescent="0.3">
      <c r="B477" s="30">
        <v>42480</v>
      </c>
      <c r="C477" s="10">
        <v>125204.785</v>
      </c>
    </row>
    <row r="478" spans="2:3" x14ac:dyDescent="0.3">
      <c r="B478" s="30">
        <v>42481</v>
      </c>
      <c r="C478" s="10">
        <v>125514.14</v>
      </c>
    </row>
    <row r="479" spans="2:3" x14ac:dyDescent="0.3">
      <c r="B479" s="30">
        <v>42482</v>
      </c>
      <c r="C479" s="10">
        <v>120124.30499999999</v>
      </c>
    </row>
    <row r="480" spans="2:3" x14ac:dyDescent="0.3">
      <c r="B480" s="30">
        <v>42483</v>
      </c>
      <c r="C480" s="10">
        <v>108773.745</v>
      </c>
    </row>
    <row r="481" spans="2:3" x14ac:dyDescent="0.3">
      <c r="B481" s="30">
        <v>42484</v>
      </c>
      <c r="C481" s="10">
        <v>105642.28</v>
      </c>
    </row>
    <row r="482" spans="2:3" x14ac:dyDescent="0.3">
      <c r="B482" s="30">
        <v>42485</v>
      </c>
      <c r="C482" s="10">
        <v>104072.435</v>
      </c>
    </row>
    <row r="483" spans="2:3" x14ac:dyDescent="0.3">
      <c r="B483" s="30">
        <v>42486</v>
      </c>
      <c r="C483" s="10">
        <v>117437.66499999999</v>
      </c>
    </row>
    <row r="484" spans="2:3" x14ac:dyDescent="0.3">
      <c r="B484" s="30">
        <v>42487</v>
      </c>
      <c r="C484" s="10">
        <v>118531.5</v>
      </c>
    </row>
    <row r="485" spans="2:3" x14ac:dyDescent="0.3">
      <c r="B485" s="30">
        <v>42488</v>
      </c>
      <c r="C485" s="10">
        <v>126847.02</v>
      </c>
    </row>
    <row r="486" spans="2:3" x14ac:dyDescent="0.3">
      <c r="B486" s="30">
        <v>42489</v>
      </c>
      <c r="C486" s="10">
        <v>122054.13</v>
      </c>
    </row>
    <row r="487" spans="2:3" x14ac:dyDescent="0.3">
      <c r="B487" s="30">
        <v>42490</v>
      </c>
      <c r="C487" s="10">
        <v>103505.19500000001</v>
      </c>
    </row>
    <row r="488" spans="2:3" x14ac:dyDescent="0.3">
      <c r="B488" s="30">
        <v>42491</v>
      </c>
      <c r="C488" s="10">
        <v>98873.535000000003</v>
      </c>
    </row>
    <row r="489" spans="2:3" x14ac:dyDescent="0.3">
      <c r="B489" s="30">
        <v>42492</v>
      </c>
      <c r="C489" s="10">
        <v>116969.63</v>
      </c>
    </row>
    <row r="490" spans="2:3" x14ac:dyDescent="0.3">
      <c r="B490" s="30">
        <v>42493</v>
      </c>
      <c r="C490" s="10">
        <v>119014.44500000001</v>
      </c>
    </row>
    <row r="491" spans="2:3" x14ac:dyDescent="0.3">
      <c r="B491" s="30">
        <v>42494</v>
      </c>
      <c r="C491" s="10">
        <v>124525.185</v>
      </c>
    </row>
    <row r="492" spans="2:3" x14ac:dyDescent="0.3">
      <c r="B492" s="30">
        <v>42495</v>
      </c>
      <c r="C492" s="10">
        <v>118192.05499999999</v>
      </c>
    </row>
    <row r="493" spans="2:3" x14ac:dyDescent="0.3">
      <c r="B493" s="30">
        <v>42496</v>
      </c>
      <c r="C493" s="10">
        <v>120421.32</v>
      </c>
    </row>
    <row r="494" spans="2:3" x14ac:dyDescent="0.3">
      <c r="B494" s="30">
        <v>42497</v>
      </c>
      <c r="C494" s="10">
        <v>106052.64</v>
      </c>
    </row>
    <row r="495" spans="2:3" x14ac:dyDescent="0.3">
      <c r="B495" s="30">
        <v>42498</v>
      </c>
      <c r="C495" s="10">
        <v>103487.28</v>
      </c>
    </row>
    <row r="496" spans="2:3" x14ac:dyDescent="0.3">
      <c r="B496" s="30">
        <v>42499</v>
      </c>
      <c r="C496" s="10">
        <v>119781.13499999999</v>
      </c>
    </row>
    <row r="497" spans="2:3" x14ac:dyDescent="0.3">
      <c r="B497" s="30">
        <v>42500</v>
      </c>
      <c r="C497" s="10">
        <v>119611.88</v>
      </c>
    </row>
    <row r="498" spans="2:3" x14ac:dyDescent="0.3">
      <c r="B498" s="30">
        <v>42501</v>
      </c>
      <c r="C498" s="10">
        <v>123616.28</v>
      </c>
    </row>
    <row r="499" spans="2:3" x14ac:dyDescent="0.3">
      <c r="B499" s="30">
        <v>42502</v>
      </c>
      <c r="C499" s="10">
        <v>120693.53</v>
      </c>
    </row>
    <row r="500" spans="2:3" x14ac:dyDescent="0.3">
      <c r="B500" s="30">
        <v>42503</v>
      </c>
      <c r="C500" s="10">
        <v>118800.07</v>
      </c>
    </row>
    <row r="501" spans="2:3" x14ac:dyDescent="0.3">
      <c r="B501" s="30">
        <v>42504</v>
      </c>
      <c r="C501" s="10">
        <v>101945.995</v>
      </c>
    </row>
    <row r="502" spans="2:3" x14ac:dyDescent="0.3">
      <c r="B502" s="30">
        <v>42505</v>
      </c>
      <c r="C502" s="10">
        <v>99697.62</v>
      </c>
    </row>
    <row r="503" spans="2:3" x14ac:dyDescent="0.3">
      <c r="B503" s="30">
        <v>42506</v>
      </c>
      <c r="C503" s="10">
        <v>121182.69500000001</v>
      </c>
    </row>
    <row r="504" spans="2:3" x14ac:dyDescent="0.3">
      <c r="B504" s="30">
        <v>42507</v>
      </c>
      <c r="C504" s="10">
        <v>124209.405</v>
      </c>
    </row>
    <row r="505" spans="2:3" x14ac:dyDescent="0.3">
      <c r="B505" s="30">
        <v>42508</v>
      </c>
      <c r="C505" s="10">
        <v>124352.215</v>
      </c>
    </row>
    <row r="506" spans="2:3" x14ac:dyDescent="0.3">
      <c r="B506" s="30">
        <v>42509</v>
      </c>
      <c r="C506" s="10">
        <v>124392.29</v>
      </c>
    </row>
    <row r="507" spans="2:3" x14ac:dyDescent="0.3">
      <c r="B507" s="30">
        <v>42510</v>
      </c>
      <c r="C507" s="10">
        <v>127705.84</v>
      </c>
    </row>
    <row r="508" spans="2:3" x14ac:dyDescent="0.3">
      <c r="B508" s="30">
        <v>42511</v>
      </c>
      <c r="C508" s="10">
        <v>112336.78</v>
      </c>
    </row>
    <row r="509" spans="2:3" x14ac:dyDescent="0.3">
      <c r="B509" s="30">
        <v>42512</v>
      </c>
      <c r="C509" s="10">
        <v>101618.98</v>
      </c>
    </row>
    <row r="510" spans="2:3" x14ac:dyDescent="0.3">
      <c r="B510" s="30">
        <v>42513</v>
      </c>
      <c r="C510" s="10">
        <v>121424.42</v>
      </c>
    </row>
    <row r="511" spans="2:3" x14ac:dyDescent="0.3">
      <c r="B511" s="30">
        <v>42514</v>
      </c>
      <c r="C511" s="10">
        <v>131916.405</v>
      </c>
    </row>
    <row r="512" spans="2:3" x14ac:dyDescent="0.3">
      <c r="B512" s="30">
        <v>42515</v>
      </c>
      <c r="C512" s="10">
        <v>132170.04999999999</v>
      </c>
    </row>
    <row r="513" spans="2:3" x14ac:dyDescent="0.3">
      <c r="B513" s="30">
        <v>42516</v>
      </c>
      <c r="C513" s="10">
        <v>137080.875</v>
      </c>
    </row>
    <row r="514" spans="2:3" x14ac:dyDescent="0.3">
      <c r="B514" s="30">
        <v>42517</v>
      </c>
      <c r="C514" s="10">
        <v>134317.62</v>
      </c>
    </row>
    <row r="515" spans="2:3" x14ac:dyDescent="0.3">
      <c r="B515" s="30">
        <v>42518</v>
      </c>
      <c r="C515" s="10">
        <v>119938.795</v>
      </c>
    </row>
    <row r="516" spans="2:3" x14ac:dyDescent="0.3">
      <c r="B516" s="30">
        <v>42519</v>
      </c>
      <c r="C516" s="10">
        <v>118751.965</v>
      </c>
    </row>
    <row r="517" spans="2:3" x14ac:dyDescent="0.3">
      <c r="B517" s="30">
        <v>42520</v>
      </c>
      <c r="C517" s="10">
        <v>134983.95499999999</v>
      </c>
    </row>
    <row r="518" spans="2:3" x14ac:dyDescent="0.3">
      <c r="B518" s="30">
        <v>42521</v>
      </c>
      <c r="C518" s="10">
        <v>140402.15</v>
      </c>
    </row>
    <row r="519" spans="2:3" x14ac:dyDescent="0.3">
      <c r="B519" s="30">
        <v>42522</v>
      </c>
      <c r="C519" s="10">
        <v>141195.03</v>
      </c>
    </row>
    <row r="520" spans="2:3" x14ac:dyDescent="0.3">
      <c r="B520" s="30">
        <v>42523</v>
      </c>
      <c r="C520" s="10">
        <v>141292.56</v>
      </c>
    </row>
    <row r="521" spans="2:3" x14ac:dyDescent="0.3">
      <c r="B521" s="30">
        <v>42524</v>
      </c>
      <c r="C521" s="10">
        <v>137717.255</v>
      </c>
    </row>
    <row r="522" spans="2:3" x14ac:dyDescent="0.3">
      <c r="B522" s="30">
        <v>42525</v>
      </c>
      <c r="C522" s="10">
        <v>122764.33</v>
      </c>
    </row>
    <row r="523" spans="2:3" x14ac:dyDescent="0.3">
      <c r="B523" s="30">
        <v>42526</v>
      </c>
      <c r="C523" s="10">
        <v>116052.80499999999</v>
      </c>
    </row>
    <row r="524" spans="2:3" x14ac:dyDescent="0.3">
      <c r="B524" s="30">
        <v>42527</v>
      </c>
      <c r="C524" s="10">
        <v>134829.755</v>
      </c>
    </row>
    <row r="525" spans="2:3" x14ac:dyDescent="0.3">
      <c r="B525" s="30">
        <v>42528</v>
      </c>
      <c r="C525" s="10">
        <v>135306.005</v>
      </c>
    </row>
    <row r="526" spans="2:3" x14ac:dyDescent="0.3">
      <c r="B526" s="30">
        <v>42529</v>
      </c>
      <c r="C526" s="10">
        <v>137305.35500000001</v>
      </c>
    </row>
    <row r="527" spans="2:3" x14ac:dyDescent="0.3">
      <c r="B527" s="30">
        <v>42530</v>
      </c>
      <c r="C527" s="10">
        <v>132859.30499999999</v>
      </c>
    </row>
    <row r="528" spans="2:3" x14ac:dyDescent="0.3">
      <c r="B528" s="30">
        <v>42531</v>
      </c>
      <c r="C528" s="10">
        <v>132209.51500000001</v>
      </c>
    </row>
    <row r="529" spans="2:3" x14ac:dyDescent="0.3">
      <c r="B529" s="30">
        <v>42532</v>
      </c>
      <c r="C529" s="10">
        <v>120753.43</v>
      </c>
    </row>
    <row r="530" spans="2:3" x14ac:dyDescent="0.3">
      <c r="B530" s="30">
        <v>42533</v>
      </c>
      <c r="C530" s="10">
        <v>122771.53</v>
      </c>
    </row>
    <row r="531" spans="2:3" x14ac:dyDescent="0.3">
      <c r="B531" s="30">
        <v>42534</v>
      </c>
      <c r="C531" s="10">
        <v>122106.95</v>
      </c>
    </row>
    <row r="532" spans="2:3" x14ac:dyDescent="0.3">
      <c r="B532" s="30">
        <v>42535</v>
      </c>
      <c r="C532" s="10">
        <v>138466.56</v>
      </c>
    </row>
    <row r="533" spans="2:3" x14ac:dyDescent="0.3">
      <c r="B533" s="30">
        <v>42536</v>
      </c>
      <c r="C533" s="10">
        <v>140904.59</v>
      </c>
    </row>
    <row r="534" spans="2:3" x14ac:dyDescent="0.3">
      <c r="B534" s="30">
        <v>42537</v>
      </c>
      <c r="C534" s="10">
        <v>140741.16500000001</v>
      </c>
    </row>
    <row r="535" spans="2:3" x14ac:dyDescent="0.3">
      <c r="B535" s="30">
        <v>42538</v>
      </c>
      <c r="C535" s="10">
        <v>138023.10999999999</v>
      </c>
    </row>
    <row r="536" spans="2:3" x14ac:dyDescent="0.3">
      <c r="B536" s="30">
        <v>42539</v>
      </c>
      <c r="C536" s="10">
        <v>123162.185</v>
      </c>
    </row>
    <row r="537" spans="2:3" x14ac:dyDescent="0.3">
      <c r="B537" s="30">
        <v>42540</v>
      </c>
      <c r="C537" s="10">
        <v>119662.16499999999</v>
      </c>
    </row>
    <row r="538" spans="2:3" x14ac:dyDescent="0.3">
      <c r="B538" s="30">
        <v>42541</v>
      </c>
      <c r="C538" s="10">
        <v>134435.11499999999</v>
      </c>
    </row>
    <row r="539" spans="2:3" x14ac:dyDescent="0.3">
      <c r="B539" s="30">
        <v>42542</v>
      </c>
      <c r="C539" s="10">
        <v>137511.315</v>
      </c>
    </row>
    <row r="540" spans="2:3" x14ac:dyDescent="0.3">
      <c r="B540" s="30">
        <v>42543</v>
      </c>
      <c r="C540" s="10">
        <v>133813.285</v>
      </c>
    </row>
    <row r="541" spans="2:3" x14ac:dyDescent="0.3">
      <c r="B541" s="30">
        <v>42544</v>
      </c>
      <c r="C541" s="10">
        <v>136740.005</v>
      </c>
    </row>
    <row r="542" spans="2:3" x14ac:dyDescent="0.3">
      <c r="B542" s="30">
        <v>42545</v>
      </c>
      <c r="C542" s="10">
        <v>144658.38</v>
      </c>
    </row>
    <row r="543" spans="2:3" x14ac:dyDescent="0.3">
      <c r="B543" s="30">
        <v>42546</v>
      </c>
      <c r="C543" s="10">
        <v>131730.83499999999</v>
      </c>
    </row>
    <row r="544" spans="2:3" x14ac:dyDescent="0.3">
      <c r="B544" s="30">
        <v>42547</v>
      </c>
      <c r="C544" s="10">
        <v>126455.935</v>
      </c>
    </row>
    <row r="545" spans="2:3" x14ac:dyDescent="0.3">
      <c r="B545" s="30">
        <v>42548</v>
      </c>
      <c r="C545" s="10">
        <v>148639.995</v>
      </c>
    </row>
    <row r="546" spans="2:3" x14ac:dyDescent="0.3">
      <c r="B546" s="30">
        <v>42549</v>
      </c>
      <c r="C546" s="10">
        <v>142146.31</v>
      </c>
    </row>
    <row r="547" spans="2:3" x14ac:dyDescent="0.3">
      <c r="B547" s="30">
        <v>42550</v>
      </c>
      <c r="C547" s="10">
        <v>136071.965</v>
      </c>
    </row>
    <row r="548" spans="2:3" x14ac:dyDescent="0.3">
      <c r="B548" s="30">
        <v>42551</v>
      </c>
      <c r="C548" s="10">
        <v>141078.46</v>
      </c>
    </row>
    <row r="549" spans="2:3" x14ac:dyDescent="0.3">
      <c r="B549" s="30">
        <v>42552</v>
      </c>
      <c r="C549" s="10">
        <v>136676.715</v>
      </c>
    </row>
    <row r="550" spans="2:3" x14ac:dyDescent="0.3">
      <c r="B550" s="30">
        <v>42553</v>
      </c>
      <c r="C550" s="10">
        <v>118683.565</v>
      </c>
    </row>
    <row r="551" spans="2:3" x14ac:dyDescent="0.3">
      <c r="B551" s="30">
        <v>42554</v>
      </c>
      <c r="C551" s="10">
        <v>112556.405</v>
      </c>
    </row>
    <row r="552" spans="2:3" x14ac:dyDescent="0.3">
      <c r="B552" s="30">
        <v>42555</v>
      </c>
      <c r="C552" s="10">
        <v>135712.245</v>
      </c>
    </row>
    <row r="553" spans="2:3" x14ac:dyDescent="0.3">
      <c r="B553" s="30">
        <v>42556</v>
      </c>
      <c r="C553" s="10">
        <v>142401.79500000001</v>
      </c>
    </row>
    <row r="554" spans="2:3" x14ac:dyDescent="0.3">
      <c r="B554" s="30">
        <v>42557</v>
      </c>
      <c r="C554" s="10">
        <v>134056.095</v>
      </c>
    </row>
    <row r="555" spans="2:3" x14ac:dyDescent="0.3">
      <c r="B555" s="30">
        <v>42558</v>
      </c>
      <c r="C555" s="10">
        <v>138768.04500000001</v>
      </c>
    </row>
    <row r="556" spans="2:3" x14ac:dyDescent="0.3">
      <c r="B556" s="30">
        <v>42559</v>
      </c>
      <c r="C556" s="10">
        <v>136690.04999999999</v>
      </c>
    </row>
    <row r="557" spans="2:3" x14ac:dyDescent="0.3">
      <c r="B557" s="30">
        <v>42560</v>
      </c>
      <c r="C557" s="10">
        <v>122369.535</v>
      </c>
    </row>
    <row r="558" spans="2:3" x14ac:dyDescent="0.3">
      <c r="B558" s="30">
        <v>42561</v>
      </c>
      <c r="C558" s="10">
        <v>119218.23</v>
      </c>
    </row>
    <row r="559" spans="2:3" x14ac:dyDescent="0.3">
      <c r="B559" s="30">
        <v>42562</v>
      </c>
      <c r="C559" s="10">
        <v>128207.125</v>
      </c>
    </row>
    <row r="560" spans="2:3" x14ac:dyDescent="0.3">
      <c r="B560" s="30">
        <v>42563</v>
      </c>
      <c r="C560" s="10">
        <v>137582.19500000001</v>
      </c>
    </row>
    <row r="561" spans="2:3" x14ac:dyDescent="0.3">
      <c r="B561" s="30">
        <v>42564</v>
      </c>
      <c r="C561" s="10">
        <v>145728.26</v>
      </c>
    </row>
    <row r="562" spans="2:3" x14ac:dyDescent="0.3">
      <c r="B562" s="30">
        <v>42565</v>
      </c>
      <c r="C562" s="10">
        <v>144103.70499999999</v>
      </c>
    </row>
    <row r="563" spans="2:3" x14ac:dyDescent="0.3">
      <c r="B563" s="30">
        <v>42566</v>
      </c>
      <c r="C563" s="10">
        <v>141166.85</v>
      </c>
    </row>
    <row r="564" spans="2:3" x14ac:dyDescent="0.3">
      <c r="B564" s="30">
        <v>42567</v>
      </c>
      <c r="C564" s="10">
        <v>120659.15</v>
      </c>
    </row>
    <row r="565" spans="2:3" x14ac:dyDescent="0.3">
      <c r="B565" s="30">
        <v>42568</v>
      </c>
      <c r="C565" s="10">
        <v>113418.125</v>
      </c>
    </row>
    <row r="566" spans="2:3" x14ac:dyDescent="0.3">
      <c r="B566" s="30">
        <v>42569</v>
      </c>
      <c r="C566" s="10">
        <v>127367.015</v>
      </c>
    </row>
    <row r="567" spans="2:3" x14ac:dyDescent="0.3">
      <c r="B567" s="30">
        <v>42570</v>
      </c>
      <c r="C567" s="10">
        <v>137028.04999999999</v>
      </c>
    </row>
    <row r="568" spans="2:3" x14ac:dyDescent="0.3">
      <c r="B568" s="30">
        <v>42571</v>
      </c>
      <c r="C568" s="10">
        <v>136850.14000000001</v>
      </c>
    </row>
    <row r="569" spans="2:3" x14ac:dyDescent="0.3">
      <c r="B569" s="30">
        <v>42572</v>
      </c>
      <c r="C569" s="10">
        <v>136127.125</v>
      </c>
    </row>
    <row r="570" spans="2:3" x14ac:dyDescent="0.3">
      <c r="B570" s="30">
        <v>42573</v>
      </c>
      <c r="C570" s="10">
        <v>128777.82</v>
      </c>
    </row>
    <row r="571" spans="2:3" x14ac:dyDescent="0.3">
      <c r="B571" s="30">
        <v>42574</v>
      </c>
      <c r="C571" s="10">
        <v>119888.575</v>
      </c>
    </row>
    <row r="572" spans="2:3" x14ac:dyDescent="0.3">
      <c r="B572" s="30">
        <v>42575</v>
      </c>
      <c r="C572" s="10">
        <v>120126.905</v>
      </c>
    </row>
    <row r="573" spans="2:3" x14ac:dyDescent="0.3">
      <c r="B573" s="30">
        <v>42576</v>
      </c>
      <c r="C573" s="10">
        <v>138134.63500000001</v>
      </c>
    </row>
    <row r="574" spans="2:3" x14ac:dyDescent="0.3">
      <c r="B574" s="30">
        <v>42577</v>
      </c>
      <c r="C574" s="10">
        <v>146465.69</v>
      </c>
    </row>
    <row r="575" spans="2:3" x14ac:dyDescent="0.3">
      <c r="B575" s="30">
        <v>42578</v>
      </c>
      <c r="C575" s="10">
        <v>143209.755</v>
      </c>
    </row>
    <row r="576" spans="2:3" x14ac:dyDescent="0.3">
      <c r="B576" s="30">
        <v>42579</v>
      </c>
      <c r="C576" s="10">
        <v>142341.63500000001</v>
      </c>
    </row>
    <row r="577" spans="2:3" x14ac:dyDescent="0.3">
      <c r="B577" s="30">
        <v>42580</v>
      </c>
      <c r="C577" s="10">
        <v>139822.93</v>
      </c>
    </row>
    <row r="578" spans="2:3" x14ac:dyDescent="0.3">
      <c r="B578" s="30">
        <v>42581</v>
      </c>
      <c r="C578" s="10">
        <v>121548.535</v>
      </c>
    </row>
    <row r="579" spans="2:3" x14ac:dyDescent="0.3">
      <c r="B579" s="30">
        <v>42582</v>
      </c>
      <c r="C579" s="10">
        <v>114481.28</v>
      </c>
    </row>
    <row r="580" spans="2:3" x14ac:dyDescent="0.3">
      <c r="B580" s="30">
        <v>42583</v>
      </c>
      <c r="C580" s="10">
        <v>137934.845</v>
      </c>
    </row>
    <row r="581" spans="2:3" x14ac:dyDescent="0.3">
      <c r="B581" s="30">
        <v>42584</v>
      </c>
      <c r="C581" s="10">
        <v>137301.69</v>
      </c>
    </row>
    <row r="582" spans="2:3" x14ac:dyDescent="0.3">
      <c r="B582" s="30">
        <v>42585</v>
      </c>
      <c r="C582" s="10">
        <v>140922.715</v>
      </c>
    </row>
    <row r="583" spans="2:3" x14ac:dyDescent="0.3">
      <c r="B583" s="30">
        <v>42586</v>
      </c>
      <c r="C583" s="10">
        <v>142671.51</v>
      </c>
    </row>
    <row r="584" spans="2:3" x14ac:dyDescent="0.3">
      <c r="B584" s="30">
        <v>42587</v>
      </c>
      <c r="C584" s="10">
        <v>145491.32999999999</v>
      </c>
    </row>
    <row r="585" spans="2:3" x14ac:dyDescent="0.3">
      <c r="B585" s="30">
        <v>42588</v>
      </c>
      <c r="C585" s="10">
        <v>130907.095</v>
      </c>
    </row>
    <row r="586" spans="2:3" x14ac:dyDescent="0.3">
      <c r="B586" s="30">
        <v>42589</v>
      </c>
      <c r="C586" s="10">
        <v>120379.285</v>
      </c>
    </row>
    <row r="587" spans="2:3" x14ac:dyDescent="0.3">
      <c r="B587" s="30">
        <v>42590</v>
      </c>
      <c r="C587" s="10">
        <v>138506.45000000001</v>
      </c>
    </row>
    <row r="588" spans="2:3" x14ac:dyDescent="0.3">
      <c r="B588" s="30">
        <v>42591</v>
      </c>
      <c r="C588" s="10">
        <v>132819.535</v>
      </c>
    </row>
    <row r="589" spans="2:3" x14ac:dyDescent="0.3">
      <c r="B589" s="30">
        <v>42592</v>
      </c>
      <c r="C589" s="10">
        <v>130616.67</v>
      </c>
    </row>
    <row r="590" spans="2:3" x14ac:dyDescent="0.3">
      <c r="B590" s="30">
        <v>42593</v>
      </c>
      <c r="C590" s="10">
        <v>138368.4</v>
      </c>
    </row>
    <row r="591" spans="2:3" x14ac:dyDescent="0.3">
      <c r="B591" s="30">
        <v>42594</v>
      </c>
      <c r="C591" s="10">
        <v>134885.67000000001</v>
      </c>
    </row>
    <row r="592" spans="2:3" x14ac:dyDescent="0.3">
      <c r="B592" s="30">
        <v>42595</v>
      </c>
      <c r="C592" s="10">
        <v>120382.80499999999</v>
      </c>
    </row>
    <row r="593" spans="2:3" x14ac:dyDescent="0.3">
      <c r="B593" s="30">
        <v>42596</v>
      </c>
      <c r="C593" s="10">
        <v>113066.245</v>
      </c>
    </row>
    <row r="594" spans="2:3" x14ac:dyDescent="0.3">
      <c r="B594" s="30">
        <v>42597</v>
      </c>
      <c r="C594" s="10">
        <v>127906.24000000001</v>
      </c>
    </row>
    <row r="595" spans="2:3" x14ac:dyDescent="0.3">
      <c r="B595" s="30">
        <v>42598</v>
      </c>
      <c r="C595" s="10">
        <v>124975.11</v>
      </c>
    </row>
    <row r="596" spans="2:3" x14ac:dyDescent="0.3">
      <c r="B596" s="30">
        <v>42599</v>
      </c>
      <c r="C596" s="10">
        <v>132561.22</v>
      </c>
    </row>
    <row r="597" spans="2:3" x14ac:dyDescent="0.3">
      <c r="B597" s="30">
        <v>42600</v>
      </c>
      <c r="C597" s="10">
        <v>123434.505</v>
      </c>
    </row>
    <row r="598" spans="2:3" x14ac:dyDescent="0.3">
      <c r="B598" s="30">
        <v>42601</v>
      </c>
      <c r="C598" s="10">
        <v>132569.74</v>
      </c>
    </row>
    <row r="599" spans="2:3" x14ac:dyDescent="0.3">
      <c r="B599" s="30">
        <v>42602</v>
      </c>
      <c r="C599" s="10">
        <v>121052.06</v>
      </c>
    </row>
    <row r="600" spans="2:3" x14ac:dyDescent="0.3">
      <c r="B600" s="30">
        <v>42603</v>
      </c>
      <c r="C600" s="10">
        <v>119118.545</v>
      </c>
    </row>
    <row r="601" spans="2:3" x14ac:dyDescent="0.3">
      <c r="B601" s="30">
        <v>42604</v>
      </c>
      <c r="C601" s="10">
        <v>139203.5</v>
      </c>
    </row>
    <row r="602" spans="2:3" x14ac:dyDescent="0.3">
      <c r="B602" s="30">
        <v>42605</v>
      </c>
      <c r="C602" s="10">
        <v>138640.39000000001</v>
      </c>
    </row>
    <row r="603" spans="2:3" x14ac:dyDescent="0.3">
      <c r="B603" s="30">
        <v>42606</v>
      </c>
      <c r="C603" s="10">
        <v>141122.79500000001</v>
      </c>
    </row>
    <row r="604" spans="2:3" x14ac:dyDescent="0.3">
      <c r="B604" s="30">
        <v>42607</v>
      </c>
      <c r="C604" s="10">
        <v>139724.02499999999</v>
      </c>
    </row>
    <row r="605" spans="2:3" x14ac:dyDescent="0.3">
      <c r="B605" s="30">
        <v>42608</v>
      </c>
      <c r="C605" s="10">
        <v>139920.54500000001</v>
      </c>
    </row>
    <row r="606" spans="2:3" x14ac:dyDescent="0.3">
      <c r="B606" s="30">
        <v>42609</v>
      </c>
      <c r="C606" s="10">
        <v>119573.22</v>
      </c>
    </row>
    <row r="607" spans="2:3" x14ac:dyDescent="0.3">
      <c r="B607" s="30">
        <v>42610</v>
      </c>
      <c r="C607" s="10">
        <v>114832.425</v>
      </c>
    </row>
    <row r="608" spans="2:3" x14ac:dyDescent="0.3">
      <c r="B608" s="30">
        <v>42611</v>
      </c>
      <c r="C608" s="10">
        <v>125055.69</v>
      </c>
    </row>
    <row r="609" spans="2:3" x14ac:dyDescent="0.3">
      <c r="B609" s="30">
        <v>42612</v>
      </c>
      <c r="C609" s="10">
        <v>133748.44</v>
      </c>
    </row>
    <row r="610" spans="2:3" x14ac:dyDescent="0.3">
      <c r="B610" s="30">
        <v>42613</v>
      </c>
      <c r="C610" s="10">
        <v>128834.065</v>
      </c>
    </row>
    <row r="611" spans="2:3" x14ac:dyDescent="0.3">
      <c r="B611" s="30">
        <v>42614</v>
      </c>
      <c r="C611" s="10">
        <v>134246.16500000001</v>
      </c>
    </row>
    <row r="612" spans="2:3" x14ac:dyDescent="0.3">
      <c r="B612" s="30">
        <v>42615</v>
      </c>
      <c r="C612" s="10">
        <v>135273.32500000001</v>
      </c>
    </row>
    <row r="613" spans="2:3" x14ac:dyDescent="0.3">
      <c r="B613" s="30">
        <v>42616</v>
      </c>
      <c r="C613" s="10">
        <v>118621.96</v>
      </c>
    </row>
    <row r="614" spans="2:3" x14ac:dyDescent="0.3">
      <c r="B614" s="30">
        <v>42617</v>
      </c>
      <c r="C614" s="10">
        <v>110986.005</v>
      </c>
    </row>
    <row r="615" spans="2:3" x14ac:dyDescent="0.3">
      <c r="B615" s="30">
        <v>42618</v>
      </c>
      <c r="C615" s="10">
        <v>127275.815</v>
      </c>
    </row>
    <row r="616" spans="2:3" x14ac:dyDescent="0.3">
      <c r="B616" s="30">
        <v>42619</v>
      </c>
      <c r="C616" s="10">
        <v>129542.36500000001</v>
      </c>
    </row>
    <row r="617" spans="2:3" x14ac:dyDescent="0.3">
      <c r="B617" s="30">
        <v>42620</v>
      </c>
      <c r="C617" s="10">
        <v>123307.02</v>
      </c>
    </row>
    <row r="618" spans="2:3" x14ac:dyDescent="0.3">
      <c r="B618" s="30">
        <v>42621</v>
      </c>
      <c r="C618" s="10">
        <v>117722.95</v>
      </c>
    </row>
    <row r="619" spans="2:3" x14ac:dyDescent="0.3">
      <c r="B619" s="30">
        <v>42622</v>
      </c>
      <c r="C619" s="10">
        <v>125432.605</v>
      </c>
    </row>
    <row r="620" spans="2:3" x14ac:dyDescent="0.3">
      <c r="B620" s="30">
        <v>42623</v>
      </c>
      <c r="C620" s="10">
        <v>111412.995</v>
      </c>
    </row>
    <row r="621" spans="2:3" x14ac:dyDescent="0.3">
      <c r="B621" s="30">
        <v>42624</v>
      </c>
      <c r="C621" s="10">
        <v>109125.215</v>
      </c>
    </row>
    <row r="622" spans="2:3" x14ac:dyDescent="0.3">
      <c r="B622" s="30">
        <v>42625</v>
      </c>
      <c r="C622" s="10">
        <v>130967.28</v>
      </c>
    </row>
    <row r="623" spans="2:3" x14ac:dyDescent="0.3">
      <c r="B623" s="30">
        <v>42626</v>
      </c>
      <c r="C623" s="10">
        <v>134720.155</v>
      </c>
    </row>
    <row r="624" spans="2:3" x14ac:dyDescent="0.3">
      <c r="B624" s="30">
        <v>42627</v>
      </c>
      <c r="C624" s="10">
        <v>130650.88</v>
      </c>
    </row>
    <row r="625" spans="2:3" x14ac:dyDescent="0.3">
      <c r="B625" s="30">
        <v>42628</v>
      </c>
      <c r="C625" s="10">
        <v>134234.45000000001</v>
      </c>
    </row>
    <row r="626" spans="2:3" x14ac:dyDescent="0.3">
      <c r="B626" s="30">
        <v>42629</v>
      </c>
      <c r="C626" s="10">
        <v>131734.10500000001</v>
      </c>
    </row>
    <row r="627" spans="2:3" x14ac:dyDescent="0.3">
      <c r="B627" s="30">
        <v>42630</v>
      </c>
      <c r="C627" s="10">
        <v>106709.54</v>
      </c>
    </row>
    <row r="628" spans="2:3" x14ac:dyDescent="0.3">
      <c r="B628" s="30">
        <v>42631</v>
      </c>
      <c r="C628" s="10">
        <v>110314.625</v>
      </c>
    </row>
    <row r="629" spans="2:3" x14ac:dyDescent="0.3">
      <c r="B629" s="30">
        <v>42632</v>
      </c>
      <c r="C629" s="10">
        <v>127391.09</v>
      </c>
    </row>
    <row r="630" spans="2:3" x14ac:dyDescent="0.3">
      <c r="B630" s="30">
        <v>42633</v>
      </c>
      <c r="C630" s="10">
        <v>122664.30499999999</v>
      </c>
    </row>
    <row r="631" spans="2:3" x14ac:dyDescent="0.3">
      <c r="B631" s="30">
        <v>42634</v>
      </c>
      <c r="C631" s="10">
        <v>127208.57</v>
      </c>
    </row>
    <row r="632" spans="2:3" x14ac:dyDescent="0.3">
      <c r="B632" s="30">
        <v>42635</v>
      </c>
      <c r="C632" s="10">
        <v>131357.34</v>
      </c>
    </row>
    <row r="633" spans="2:3" x14ac:dyDescent="0.3">
      <c r="B633" s="30">
        <v>42636</v>
      </c>
      <c r="C633" s="10">
        <v>127420.43</v>
      </c>
    </row>
    <row r="634" spans="2:3" x14ac:dyDescent="0.3">
      <c r="B634" s="30">
        <v>42637</v>
      </c>
      <c r="C634" s="10">
        <v>106776.27499999999</v>
      </c>
    </row>
    <row r="635" spans="2:3" x14ac:dyDescent="0.3">
      <c r="B635" s="30">
        <v>42638</v>
      </c>
      <c r="C635" s="10">
        <v>105931.55499999999</v>
      </c>
    </row>
    <row r="636" spans="2:3" x14ac:dyDescent="0.3">
      <c r="B636" s="30">
        <v>42639</v>
      </c>
      <c r="C636" s="10">
        <v>124343.19</v>
      </c>
    </row>
    <row r="637" spans="2:3" x14ac:dyDescent="0.3">
      <c r="B637" s="30">
        <v>42640</v>
      </c>
      <c r="C637" s="10">
        <v>126888.77</v>
      </c>
    </row>
    <row r="638" spans="2:3" x14ac:dyDescent="0.3">
      <c r="B638" s="30">
        <v>42641</v>
      </c>
      <c r="C638" s="10">
        <v>121143.25</v>
      </c>
    </row>
    <row r="639" spans="2:3" x14ac:dyDescent="0.3">
      <c r="B639" s="30">
        <v>42642</v>
      </c>
      <c r="C639" s="10">
        <v>122858.49</v>
      </c>
    </row>
    <row r="640" spans="2:3" x14ac:dyDescent="0.3">
      <c r="B640" s="30">
        <v>42643</v>
      </c>
      <c r="C640" s="10">
        <v>113439.77499999999</v>
      </c>
    </row>
    <row r="641" spans="2:3" x14ac:dyDescent="0.3">
      <c r="B641" s="30">
        <v>42644</v>
      </c>
      <c r="C641" s="10">
        <v>109181.26</v>
      </c>
    </row>
    <row r="642" spans="2:3" x14ac:dyDescent="0.3">
      <c r="B642" s="30">
        <v>42645</v>
      </c>
      <c r="C642" s="10">
        <v>97992.93</v>
      </c>
    </row>
    <row r="643" spans="2:3" x14ac:dyDescent="0.3">
      <c r="B643" s="30">
        <v>42646</v>
      </c>
      <c r="C643" s="10">
        <v>115839.01</v>
      </c>
    </row>
    <row r="644" spans="2:3" x14ac:dyDescent="0.3">
      <c r="B644" s="30">
        <v>42647</v>
      </c>
      <c r="C644" s="10">
        <v>124089.47</v>
      </c>
    </row>
    <row r="645" spans="2:3" x14ac:dyDescent="0.3">
      <c r="B645" s="30">
        <v>42648</v>
      </c>
      <c r="C645" s="10">
        <v>128558.38499999999</v>
      </c>
    </row>
    <row r="646" spans="2:3" x14ac:dyDescent="0.3">
      <c r="B646" s="30">
        <v>42649</v>
      </c>
      <c r="C646" s="10">
        <v>115898.54</v>
      </c>
    </row>
    <row r="647" spans="2:3" x14ac:dyDescent="0.3">
      <c r="B647" s="30">
        <v>42650</v>
      </c>
      <c r="C647" s="10">
        <v>116197.73</v>
      </c>
    </row>
    <row r="648" spans="2:3" x14ac:dyDescent="0.3">
      <c r="B648" s="30">
        <v>42651</v>
      </c>
      <c r="C648" s="10">
        <v>101300.77499999999</v>
      </c>
    </row>
    <row r="649" spans="2:3" x14ac:dyDescent="0.3">
      <c r="B649" s="30">
        <v>42652</v>
      </c>
      <c r="C649" s="10">
        <v>94954.16</v>
      </c>
    </row>
    <row r="650" spans="2:3" x14ac:dyDescent="0.3">
      <c r="B650" s="30">
        <v>42653</v>
      </c>
      <c r="C650" s="10">
        <v>116831.43</v>
      </c>
    </row>
    <row r="651" spans="2:3" x14ac:dyDescent="0.3">
      <c r="B651" s="30">
        <v>42654</v>
      </c>
      <c r="C651" s="10">
        <v>124665.82</v>
      </c>
    </row>
    <row r="652" spans="2:3" x14ac:dyDescent="0.3">
      <c r="B652" s="30">
        <v>42655</v>
      </c>
      <c r="C652" s="10">
        <v>128612.3</v>
      </c>
    </row>
    <row r="653" spans="2:3" x14ac:dyDescent="0.3">
      <c r="B653" s="30">
        <v>42656</v>
      </c>
      <c r="C653" s="10">
        <v>128242.765</v>
      </c>
    </row>
    <row r="654" spans="2:3" x14ac:dyDescent="0.3">
      <c r="B654" s="30">
        <v>42657</v>
      </c>
      <c r="C654" s="10">
        <v>121731.485</v>
      </c>
    </row>
    <row r="655" spans="2:3" x14ac:dyDescent="0.3">
      <c r="B655" s="30">
        <v>42658</v>
      </c>
      <c r="C655" s="10">
        <v>97887.485000000001</v>
      </c>
    </row>
    <row r="656" spans="2:3" x14ac:dyDescent="0.3">
      <c r="B656" s="30">
        <v>42659</v>
      </c>
      <c r="C656" s="10">
        <v>101793.035</v>
      </c>
    </row>
    <row r="657" spans="2:3" x14ac:dyDescent="0.3">
      <c r="B657" s="30">
        <v>42660</v>
      </c>
      <c r="C657" s="10">
        <v>116042.845</v>
      </c>
    </row>
    <row r="658" spans="2:3" x14ac:dyDescent="0.3">
      <c r="B658" s="30">
        <v>42661</v>
      </c>
      <c r="C658" s="10">
        <v>123265.44</v>
      </c>
    </row>
    <row r="659" spans="2:3" x14ac:dyDescent="0.3">
      <c r="B659" s="30">
        <v>42662</v>
      </c>
      <c r="C659" s="10">
        <v>126362.045</v>
      </c>
    </row>
    <row r="660" spans="2:3" x14ac:dyDescent="0.3">
      <c r="B660" s="30">
        <v>42663</v>
      </c>
      <c r="C660" s="10">
        <v>114867.16</v>
      </c>
    </row>
    <row r="661" spans="2:3" x14ac:dyDescent="0.3">
      <c r="B661" s="30">
        <v>42664</v>
      </c>
      <c r="C661" s="10">
        <v>122975.285</v>
      </c>
    </row>
    <row r="662" spans="2:3" x14ac:dyDescent="0.3">
      <c r="B662" s="30">
        <v>42665</v>
      </c>
      <c r="C662" s="10">
        <v>114184.19500000001</v>
      </c>
    </row>
    <row r="663" spans="2:3" x14ac:dyDescent="0.3">
      <c r="B663" s="30">
        <v>42666</v>
      </c>
      <c r="C663" s="10">
        <v>111289</v>
      </c>
    </row>
    <row r="664" spans="2:3" x14ac:dyDescent="0.3">
      <c r="B664" s="30">
        <v>42667</v>
      </c>
      <c r="C664" s="10">
        <v>125270.16499999999</v>
      </c>
    </row>
    <row r="665" spans="2:3" x14ac:dyDescent="0.3">
      <c r="B665" s="30">
        <v>42668</v>
      </c>
      <c r="C665" s="10">
        <v>117138.355</v>
      </c>
    </row>
    <row r="666" spans="2:3" x14ac:dyDescent="0.3">
      <c r="B666" s="30">
        <v>42669</v>
      </c>
      <c r="C666" s="10">
        <v>121605.395</v>
      </c>
    </row>
    <row r="667" spans="2:3" x14ac:dyDescent="0.3">
      <c r="B667" s="30">
        <v>42670</v>
      </c>
      <c r="C667" s="10">
        <v>120142.43</v>
      </c>
    </row>
    <row r="668" spans="2:3" x14ac:dyDescent="0.3">
      <c r="B668" s="30">
        <v>42671</v>
      </c>
      <c r="C668" s="10">
        <v>119820.71</v>
      </c>
    </row>
    <row r="669" spans="2:3" x14ac:dyDescent="0.3">
      <c r="B669" s="30">
        <v>42672</v>
      </c>
      <c r="C669" s="10">
        <v>104191.105</v>
      </c>
    </row>
    <row r="670" spans="2:3" x14ac:dyDescent="0.3">
      <c r="B670" s="30">
        <v>42673</v>
      </c>
      <c r="C670" s="10">
        <v>94325.72</v>
      </c>
    </row>
    <row r="671" spans="2:3" x14ac:dyDescent="0.3">
      <c r="B671" s="30">
        <v>42674</v>
      </c>
      <c r="C671" s="10">
        <v>110661.43</v>
      </c>
    </row>
    <row r="672" spans="2:3" x14ac:dyDescent="0.3">
      <c r="B672" s="30">
        <v>42675</v>
      </c>
      <c r="C672" s="10">
        <v>104976.21</v>
      </c>
    </row>
    <row r="673" spans="2:3" x14ac:dyDescent="0.3">
      <c r="B673" s="30">
        <v>42676</v>
      </c>
      <c r="C673" s="10">
        <v>119904.48</v>
      </c>
    </row>
    <row r="674" spans="2:3" x14ac:dyDescent="0.3">
      <c r="B674" s="30">
        <v>42677</v>
      </c>
      <c r="C674" s="10">
        <v>118677.495</v>
      </c>
    </row>
    <row r="675" spans="2:3" x14ac:dyDescent="0.3">
      <c r="B675" s="30">
        <v>42678</v>
      </c>
      <c r="C675" s="10">
        <v>113666.485</v>
      </c>
    </row>
    <row r="676" spans="2:3" x14ac:dyDescent="0.3">
      <c r="B676" s="30">
        <v>42679</v>
      </c>
      <c r="C676" s="10">
        <v>101810.75</v>
      </c>
    </row>
    <row r="677" spans="2:3" x14ac:dyDescent="0.3">
      <c r="B677" s="30">
        <v>42680</v>
      </c>
      <c r="C677" s="10">
        <v>96934.925000000003</v>
      </c>
    </row>
    <row r="678" spans="2:3" x14ac:dyDescent="0.3">
      <c r="B678" s="30">
        <v>42681</v>
      </c>
      <c r="C678" s="10">
        <v>116230.34</v>
      </c>
    </row>
    <row r="679" spans="2:3" x14ac:dyDescent="0.3">
      <c r="B679" s="30">
        <v>42682</v>
      </c>
      <c r="C679" s="10">
        <v>117794.595</v>
      </c>
    </row>
    <row r="680" spans="2:3" x14ac:dyDescent="0.3">
      <c r="B680" s="30">
        <v>42683</v>
      </c>
      <c r="C680" s="10">
        <v>122131.11500000001</v>
      </c>
    </row>
    <row r="681" spans="2:3" x14ac:dyDescent="0.3">
      <c r="B681" s="30">
        <v>42684</v>
      </c>
      <c r="C681" s="10">
        <v>122634.53</v>
      </c>
    </row>
    <row r="682" spans="2:3" x14ac:dyDescent="0.3">
      <c r="B682" s="30">
        <v>42685</v>
      </c>
      <c r="C682" s="10">
        <v>117953.88499999999</v>
      </c>
    </row>
    <row r="683" spans="2:3" x14ac:dyDescent="0.3">
      <c r="B683" s="30">
        <v>42686</v>
      </c>
      <c r="C683" s="10">
        <v>99907.32</v>
      </c>
    </row>
    <row r="684" spans="2:3" x14ac:dyDescent="0.3">
      <c r="B684" s="30">
        <v>42687</v>
      </c>
      <c r="C684" s="10">
        <v>96805.925000000003</v>
      </c>
    </row>
    <row r="685" spans="2:3" x14ac:dyDescent="0.3">
      <c r="B685" s="30">
        <v>42688</v>
      </c>
      <c r="C685" s="10">
        <v>116817.15</v>
      </c>
    </row>
    <row r="686" spans="2:3" x14ac:dyDescent="0.3">
      <c r="B686" s="30">
        <v>42689</v>
      </c>
      <c r="C686" s="10">
        <v>119905.59</v>
      </c>
    </row>
    <row r="687" spans="2:3" x14ac:dyDescent="0.3">
      <c r="B687" s="30">
        <v>42690</v>
      </c>
      <c r="C687" s="10">
        <v>122146.66</v>
      </c>
    </row>
    <row r="688" spans="2:3" x14ac:dyDescent="0.3">
      <c r="B688" s="30">
        <v>42691</v>
      </c>
      <c r="C688" s="10">
        <v>122464.645</v>
      </c>
    </row>
    <row r="689" spans="2:3" x14ac:dyDescent="0.3">
      <c r="B689" s="30">
        <v>42692</v>
      </c>
      <c r="C689" s="10">
        <v>121441.05</v>
      </c>
    </row>
    <row r="690" spans="2:3" x14ac:dyDescent="0.3">
      <c r="B690" s="30">
        <v>42693</v>
      </c>
      <c r="C690" s="10">
        <v>106868.5</v>
      </c>
    </row>
    <row r="691" spans="2:3" x14ac:dyDescent="0.3">
      <c r="B691" s="30">
        <v>42694</v>
      </c>
      <c r="C691" s="10">
        <v>112098.33500000001</v>
      </c>
    </row>
    <row r="692" spans="2:3" x14ac:dyDescent="0.3">
      <c r="B692" s="30">
        <v>42695</v>
      </c>
      <c r="C692" s="10">
        <v>138681.815</v>
      </c>
    </row>
    <row r="693" spans="2:3" x14ac:dyDescent="0.3">
      <c r="B693" s="30">
        <v>42696</v>
      </c>
      <c r="C693" s="10">
        <v>126617.72</v>
      </c>
    </row>
    <row r="694" spans="2:3" x14ac:dyDescent="0.3">
      <c r="B694" s="30">
        <v>42697</v>
      </c>
      <c r="C694" s="10">
        <v>118119.01</v>
      </c>
    </row>
    <row r="695" spans="2:3" x14ac:dyDescent="0.3">
      <c r="B695" s="30">
        <v>42698</v>
      </c>
      <c r="C695" s="10">
        <v>120308.545</v>
      </c>
    </row>
    <row r="696" spans="2:3" x14ac:dyDescent="0.3">
      <c r="B696" s="30">
        <v>42699</v>
      </c>
      <c r="C696" s="10">
        <v>116011.565</v>
      </c>
    </row>
    <row r="697" spans="2:3" x14ac:dyDescent="0.3">
      <c r="B697" s="30">
        <v>42700</v>
      </c>
      <c r="C697" s="10">
        <v>104700.05499999999</v>
      </c>
    </row>
    <row r="698" spans="2:3" x14ac:dyDescent="0.3">
      <c r="B698" s="30">
        <v>42701</v>
      </c>
      <c r="C698" s="10">
        <v>102718.9</v>
      </c>
    </row>
    <row r="699" spans="2:3" x14ac:dyDescent="0.3">
      <c r="B699" s="30">
        <v>42702</v>
      </c>
      <c r="C699" s="10">
        <v>118666.37</v>
      </c>
    </row>
    <row r="700" spans="2:3" x14ac:dyDescent="0.3">
      <c r="B700" s="30">
        <v>42703</v>
      </c>
      <c r="C700" s="10">
        <v>119169.17</v>
      </c>
    </row>
    <row r="701" spans="2:3" x14ac:dyDescent="0.3">
      <c r="B701" s="30">
        <v>42704</v>
      </c>
      <c r="C701" s="10">
        <v>121067.59</v>
      </c>
    </row>
    <row r="702" spans="2:3" x14ac:dyDescent="0.3">
      <c r="B702" s="30">
        <v>42705</v>
      </c>
      <c r="C702" s="10">
        <v>113024.02</v>
      </c>
    </row>
    <row r="703" spans="2:3" x14ac:dyDescent="0.3">
      <c r="B703" s="30">
        <v>42706</v>
      </c>
      <c r="C703" s="10">
        <v>109318.355</v>
      </c>
    </row>
    <row r="704" spans="2:3" x14ac:dyDescent="0.3">
      <c r="B704" s="30">
        <v>42707</v>
      </c>
      <c r="C704" s="10">
        <v>98899.494999999995</v>
      </c>
    </row>
    <row r="705" spans="2:3" x14ac:dyDescent="0.3">
      <c r="B705" s="30">
        <v>42708</v>
      </c>
      <c r="C705" s="10">
        <v>97300.36</v>
      </c>
    </row>
    <row r="706" spans="2:3" x14ac:dyDescent="0.3">
      <c r="B706" s="30">
        <v>42709</v>
      </c>
      <c r="C706" s="10">
        <v>109670</v>
      </c>
    </row>
    <row r="707" spans="2:3" x14ac:dyDescent="0.3">
      <c r="B707" s="30">
        <v>42710</v>
      </c>
      <c r="C707" s="10">
        <v>111228.06</v>
      </c>
    </row>
    <row r="708" spans="2:3" x14ac:dyDescent="0.3">
      <c r="B708" s="30">
        <v>42711</v>
      </c>
      <c r="C708" s="10">
        <v>112738.08</v>
      </c>
    </row>
    <row r="709" spans="2:3" x14ac:dyDescent="0.3">
      <c r="B709" s="30">
        <v>42712</v>
      </c>
      <c r="C709" s="10">
        <v>105445.65</v>
      </c>
    </row>
    <row r="710" spans="2:3" x14ac:dyDescent="0.3">
      <c r="B710" s="30">
        <v>42713</v>
      </c>
      <c r="C710" s="10">
        <v>105664.09</v>
      </c>
    </row>
    <row r="711" spans="2:3" x14ac:dyDescent="0.3">
      <c r="B711" s="30">
        <v>42714</v>
      </c>
      <c r="C711" s="10">
        <v>98622.865000000005</v>
      </c>
    </row>
    <row r="712" spans="2:3" x14ac:dyDescent="0.3">
      <c r="B712" s="30">
        <v>42715</v>
      </c>
      <c r="C712" s="10">
        <v>93673.19</v>
      </c>
    </row>
    <row r="713" spans="2:3" x14ac:dyDescent="0.3">
      <c r="B713" s="30">
        <v>42716</v>
      </c>
      <c r="C713" s="10">
        <v>120390.11</v>
      </c>
    </row>
    <row r="714" spans="2:3" x14ac:dyDescent="0.3">
      <c r="B714" s="30">
        <v>42717</v>
      </c>
      <c r="C714" s="10">
        <v>128831.65</v>
      </c>
    </row>
    <row r="715" spans="2:3" x14ac:dyDescent="0.3">
      <c r="B715" s="30">
        <v>42718</v>
      </c>
      <c r="C715" s="10">
        <v>111423.765</v>
      </c>
    </row>
    <row r="716" spans="2:3" x14ac:dyDescent="0.3">
      <c r="B716" s="30">
        <v>42719</v>
      </c>
      <c r="C716" s="10">
        <v>107072.36</v>
      </c>
    </row>
    <row r="717" spans="2:3" x14ac:dyDescent="0.3">
      <c r="B717" s="30">
        <v>42720</v>
      </c>
      <c r="C717" s="10">
        <v>113698.06</v>
      </c>
    </row>
    <row r="718" spans="2:3" x14ac:dyDescent="0.3">
      <c r="B718" s="30">
        <v>42721</v>
      </c>
      <c r="C718" s="10">
        <v>90227.48</v>
      </c>
    </row>
    <row r="719" spans="2:3" x14ac:dyDescent="0.3">
      <c r="B719" s="30">
        <v>42722</v>
      </c>
      <c r="C719" s="10">
        <v>90911.085000000006</v>
      </c>
    </row>
    <row r="720" spans="2:3" x14ac:dyDescent="0.3">
      <c r="B720" s="30">
        <v>42723</v>
      </c>
      <c r="C720" s="10">
        <v>109260.30499999999</v>
      </c>
    </row>
    <row r="721" spans="2:3" x14ac:dyDescent="0.3">
      <c r="B721" s="30">
        <v>42724</v>
      </c>
      <c r="C721" s="10">
        <v>106451.255</v>
      </c>
    </row>
    <row r="722" spans="2:3" x14ac:dyDescent="0.3">
      <c r="B722" s="30">
        <v>42725</v>
      </c>
      <c r="C722" s="10">
        <v>104389.51</v>
      </c>
    </row>
    <row r="723" spans="2:3" x14ac:dyDescent="0.3">
      <c r="B723" s="30">
        <v>42726</v>
      </c>
      <c r="C723" s="10">
        <v>105513.235</v>
      </c>
    </row>
    <row r="724" spans="2:3" x14ac:dyDescent="0.3">
      <c r="B724" s="30">
        <v>42727</v>
      </c>
      <c r="C724" s="10">
        <v>112247.94500000001</v>
      </c>
    </row>
    <row r="725" spans="2:3" x14ac:dyDescent="0.3">
      <c r="B725" s="30">
        <v>42728</v>
      </c>
      <c r="C725" s="10">
        <v>114843.875</v>
      </c>
    </row>
    <row r="726" spans="2:3" x14ac:dyDescent="0.3">
      <c r="B726" s="30">
        <v>42729</v>
      </c>
      <c r="C726" s="10">
        <v>114468.17</v>
      </c>
    </row>
    <row r="727" spans="2:3" x14ac:dyDescent="0.3">
      <c r="B727" s="30">
        <v>42730</v>
      </c>
      <c r="C727" s="10">
        <v>106284.83</v>
      </c>
    </row>
    <row r="728" spans="2:3" x14ac:dyDescent="0.3">
      <c r="B728" s="30">
        <v>42731</v>
      </c>
      <c r="C728" s="10">
        <v>99701.43</v>
      </c>
    </row>
    <row r="729" spans="2:3" x14ac:dyDescent="0.3">
      <c r="B729" s="30">
        <v>42732</v>
      </c>
      <c r="C729" s="10">
        <v>123693.52</v>
      </c>
    </row>
    <row r="730" spans="2:3" x14ac:dyDescent="0.3">
      <c r="B730" s="30">
        <v>42733</v>
      </c>
      <c r="C730" s="10">
        <v>135571.79500000001</v>
      </c>
    </row>
    <row r="731" spans="2:3" x14ac:dyDescent="0.3">
      <c r="B731" s="30">
        <v>42734</v>
      </c>
      <c r="C731" s="10">
        <v>112141.83</v>
      </c>
    </row>
    <row r="732" spans="2:3" x14ac:dyDescent="0.3">
      <c r="B732" s="30">
        <v>42735</v>
      </c>
      <c r="C732" s="10">
        <v>95728.15</v>
      </c>
    </row>
    <row r="733" spans="2:3" x14ac:dyDescent="0.3">
      <c r="B733" s="30">
        <v>42736</v>
      </c>
      <c r="C733" s="10">
        <v>89403.145000000004</v>
      </c>
    </row>
    <row r="734" spans="2:3" x14ac:dyDescent="0.3">
      <c r="B734" s="30">
        <v>42737</v>
      </c>
      <c r="C734" s="10">
        <v>86507.47</v>
      </c>
    </row>
    <row r="735" spans="2:3" x14ac:dyDescent="0.3">
      <c r="B735" s="30">
        <v>42738</v>
      </c>
      <c r="C735" s="10">
        <v>97564.744999999995</v>
      </c>
    </row>
    <row r="736" spans="2:3" x14ac:dyDescent="0.3">
      <c r="B736" s="30">
        <v>42739</v>
      </c>
      <c r="C736" s="10">
        <v>116606.795</v>
      </c>
    </row>
    <row r="737" spans="2:3" x14ac:dyDescent="0.3">
      <c r="B737" s="30">
        <v>42740</v>
      </c>
      <c r="C737" s="10">
        <v>128079.845</v>
      </c>
    </row>
    <row r="738" spans="2:3" x14ac:dyDescent="0.3">
      <c r="B738" s="30">
        <v>42741</v>
      </c>
      <c r="C738" s="10">
        <v>136308.73499999999</v>
      </c>
    </row>
    <row r="739" spans="2:3" x14ac:dyDescent="0.3">
      <c r="B739" s="30">
        <v>42742</v>
      </c>
      <c r="C739" s="10">
        <v>134955.01999999999</v>
      </c>
    </row>
    <row r="740" spans="2:3" x14ac:dyDescent="0.3">
      <c r="B740" s="30">
        <v>42743</v>
      </c>
      <c r="C740" s="10">
        <v>122777.02499999999</v>
      </c>
    </row>
    <row r="741" spans="2:3" x14ac:dyDescent="0.3">
      <c r="B741" s="30">
        <v>42744</v>
      </c>
      <c r="C741" s="10">
        <v>116211.99</v>
      </c>
    </row>
    <row r="742" spans="2:3" x14ac:dyDescent="0.3">
      <c r="B742" s="30">
        <v>42745</v>
      </c>
      <c r="C742" s="10">
        <v>120366.32</v>
      </c>
    </row>
    <row r="743" spans="2:3" x14ac:dyDescent="0.3">
      <c r="B743" s="30">
        <v>42746</v>
      </c>
      <c r="C743" s="10">
        <v>111595.855</v>
      </c>
    </row>
    <row r="744" spans="2:3" x14ac:dyDescent="0.3">
      <c r="B744" s="30">
        <v>42747</v>
      </c>
      <c r="C744" s="10">
        <v>118783.94500000001</v>
      </c>
    </row>
    <row r="745" spans="2:3" x14ac:dyDescent="0.3">
      <c r="B745" s="30">
        <v>42748</v>
      </c>
      <c r="C745" s="10">
        <v>111341.675</v>
      </c>
    </row>
    <row r="746" spans="2:3" x14ac:dyDescent="0.3">
      <c r="B746" s="30">
        <v>42749</v>
      </c>
      <c r="C746" s="10">
        <v>88996.625</v>
      </c>
    </row>
    <row r="747" spans="2:3" x14ac:dyDescent="0.3">
      <c r="B747" s="30">
        <v>42750</v>
      </c>
      <c r="C747" s="10">
        <v>90294</v>
      </c>
    </row>
    <row r="748" spans="2:3" x14ac:dyDescent="0.3">
      <c r="B748" s="30">
        <v>42751</v>
      </c>
      <c r="C748" s="10">
        <v>120928.705</v>
      </c>
    </row>
    <row r="749" spans="2:3" x14ac:dyDescent="0.3">
      <c r="B749" s="30">
        <v>42752</v>
      </c>
      <c r="C749" s="10">
        <v>140517.65</v>
      </c>
    </row>
    <row r="750" spans="2:3" x14ac:dyDescent="0.3">
      <c r="B750" s="30">
        <v>42753</v>
      </c>
      <c r="C750" s="10">
        <v>111211.35</v>
      </c>
    </row>
    <row r="751" spans="2:3" x14ac:dyDescent="0.3">
      <c r="B751" s="30">
        <v>42754</v>
      </c>
      <c r="C751" s="10">
        <v>112371.41</v>
      </c>
    </row>
    <row r="752" spans="2:3" x14ac:dyDescent="0.3">
      <c r="B752" s="30">
        <v>42755</v>
      </c>
      <c r="C752" s="10">
        <v>107937.685</v>
      </c>
    </row>
    <row r="753" spans="2:3" x14ac:dyDescent="0.3">
      <c r="B753" s="30">
        <v>42756</v>
      </c>
      <c r="C753" s="10">
        <v>96779.07</v>
      </c>
    </row>
    <row r="754" spans="2:3" x14ac:dyDescent="0.3">
      <c r="B754" s="30">
        <v>42757</v>
      </c>
      <c r="C754" s="10">
        <v>103291.61</v>
      </c>
    </row>
    <row r="755" spans="2:3" x14ac:dyDescent="0.3">
      <c r="B755" s="30">
        <v>42758</v>
      </c>
      <c r="C755" s="10">
        <v>141332.05499999999</v>
      </c>
    </row>
    <row r="756" spans="2:3" x14ac:dyDescent="0.3">
      <c r="B756" s="30">
        <v>42759</v>
      </c>
      <c r="C756" s="10">
        <v>115664.16</v>
      </c>
    </row>
    <row r="757" spans="2:3" x14ac:dyDescent="0.3">
      <c r="B757" s="30">
        <v>42760</v>
      </c>
      <c r="C757" s="10">
        <v>111936.7</v>
      </c>
    </row>
    <row r="758" spans="2:3" x14ac:dyDescent="0.3">
      <c r="B758" s="30">
        <v>42761</v>
      </c>
      <c r="C758" s="10">
        <v>98590.06</v>
      </c>
    </row>
    <row r="759" spans="2:3" x14ac:dyDescent="0.3">
      <c r="B759" s="30">
        <v>42762</v>
      </c>
      <c r="C759" s="10">
        <v>112513.82</v>
      </c>
    </row>
    <row r="760" spans="2:3" x14ac:dyDescent="0.3">
      <c r="B760" s="30">
        <v>42763</v>
      </c>
      <c r="C760" s="10">
        <v>108336.53</v>
      </c>
    </row>
    <row r="761" spans="2:3" x14ac:dyDescent="0.3">
      <c r="B761" s="30">
        <v>42764</v>
      </c>
      <c r="C761" s="10">
        <v>109020.58</v>
      </c>
    </row>
    <row r="762" spans="2:3" x14ac:dyDescent="0.3">
      <c r="B762" s="30">
        <v>42765</v>
      </c>
      <c r="C762" s="10">
        <v>124292.955</v>
      </c>
    </row>
    <row r="763" spans="2:3" x14ac:dyDescent="0.3">
      <c r="B763" s="30">
        <v>42766</v>
      </c>
      <c r="C763" s="10">
        <v>112863.01</v>
      </c>
    </row>
    <row r="764" spans="2:3" x14ac:dyDescent="0.3">
      <c r="B764" s="30">
        <v>42767</v>
      </c>
      <c r="C764" s="10">
        <v>114133.73</v>
      </c>
    </row>
    <row r="765" spans="2:3" x14ac:dyDescent="0.3">
      <c r="B765" s="30">
        <v>42768</v>
      </c>
      <c r="C765" s="10">
        <v>110669.27</v>
      </c>
    </row>
    <row r="766" spans="2:3" x14ac:dyDescent="0.3">
      <c r="B766" s="30">
        <v>42769</v>
      </c>
      <c r="C766" s="10">
        <v>117452.27</v>
      </c>
    </row>
    <row r="767" spans="2:3" x14ac:dyDescent="0.3">
      <c r="B767" s="30">
        <v>42770</v>
      </c>
      <c r="C767" s="10">
        <v>117361.7</v>
      </c>
    </row>
    <row r="768" spans="2:3" x14ac:dyDescent="0.3">
      <c r="B768" s="30">
        <v>42771</v>
      </c>
      <c r="C768" s="10">
        <v>110384.27499999999</v>
      </c>
    </row>
    <row r="769" spans="2:3" x14ac:dyDescent="0.3">
      <c r="B769" s="30">
        <v>42772</v>
      </c>
      <c r="C769" s="10">
        <v>108761.37</v>
      </c>
    </row>
    <row r="770" spans="2:3" x14ac:dyDescent="0.3">
      <c r="B770" s="30">
        <v>42773</v>
      </c>
      <c r="C770" s="10">
        <v>111543.81</v>
      </c>
    </row>
    <row r="771" spans="2:3" x14ac:dyDescent="0.3">
      <c r="B771" s="30">
        <v>42774</v>
      </c>
      <c r="C771" s="10">
        <v>142213.66</v>
      </c>
    </row>
    <row r="772" spans="2:3" x14ac:dyDescent="0.3">
      <c r="B772" s="30">
        <v>42775</v>
      </c>
      <c r="C772" s="10">
        <v>155060.60999999999</v>
      </c>
    </row>
    <row r="773" spans="2:3" x14ac:dyDescent="0.3">
      <c r="B773" s="30">
        <v>42776</v>
      </c>
      <c r="C773" s="10">
        <v>138793.59</v>
      </c>
    </row>
    <row r="774" spans="2:3" x14ac:dyDescent="0.3">
      <c r="B774" s="30">
        <v>42777</v>
      </c>
      <c r="C774" s="10">
        <v>111983.51</v>
      </c>
    </row>
    <row r="775" spans="2:3" x14ac:dyDescent="0.3">
      <c r="B775" s="30">
        <v>42778</v>
      </c>
      <c r="C775" s="10">
        <v>89003.15</v>
      </c>
    </row>
    <row r="776" spans="2:3" x14ac:dyDescent="0.3">
      <c r="B776" s="30">
        <v>42779</v>
      </c>
      <c r="C776" s="10">
        <v>104844.105</v>
      </c>
    </row>
    <row r="777" spans="2:3" x14ac:dyDescent="0.3">
      <c r="B777" s="30">
        <v>42780</v>
      </c>
      <c r="C777" s="10">
        <v>111613.05</v>
      </c>
    </row>
    <row r="778" spans="2:3" x14ac:dyDescent="0.3">
      <c r="B778" s="30">
        <v>42781</v>
      </c>
      <c r="C778" s="10">
        <v>116299.39</v>
      </c>
    </row>
    <row r="779" spans="2:3" x14ac:dyDescent="0.3">
      <c r="B779" s="30">
        <v>42782</v>
      </c>
      <c r="C779" s="10">
        <v>119947.59</v>
      </c>
    </row>
    <row r="780" spans="2:3" x14ac:dyDescent="0.3">
      <c r="B780" s="30">
        <v>42783</v>
      </c>
      <c r="C780" s="10">
        <v>111885.97</v>
      </c>
    </row>
    <row r="781" spans="2:3" x14ac:dyDescent="0.3">
      <c r="B781" s="30">
        <v>42784</v>
      </c>
      <c r="C781" s="10">
        <v>95623.35</v>
      </c>
    </row>
    <row r="782" spans="2:3" x14ac:dyDescent="0.3">
      <c r="B782" s="30">
        <v>42785</v>
      </c>
      <c r="C782" s="10">
        <v>91280.024999999994</v>
      </c>
    </row>
    <row r="783" spans="2:3" x14ac:dyDescent="0.3">
      <c r="B783" s="30">
        <v>42786</v>
      </c>
      <c r="C783" s="10">
        <v>105341.86500000001</v>
      </c>
    </row>
    <row r="784" spans="2:3" x14ac:dyDescent="0.3">
      <c r="B784" s="30">
        <v>42787</v>
      </c>
      <c r="C784" s="10">
        <v>112351.47</v>
      </c>
    </row>
    <row r="785" spans="2:3" x14ac:dyDescent="0.3">
      <c r="B785" s="30">
        <v>42788</v>
      </c>
      <c r="C785" s="10">
        <v>116690.17</v>
      </c>
    </row>
    <row r="786" spans="2:3" x14ac:dyDescent="0.3">
      <c r="B786" s="30">
        <v>42789</v>
      </c>
      <c r="C786" s="10">
        <v>117948.685</v>
      </c>
    </row>
    <row r="787" spans="2:3" x14ac:dyDescent="0.3">
      <c r="B787" s="30">
        <v>42790</v>
      </c>
      <c r="C787" s="10">
        <v>111229.52</v>
      </c>
    </row>
    <row r="788" spans="2:3" x14ac:dyDescent="0.3">
      <c r="B788" s="30">
        <v>42791</v>
      </c>
      <c r="C788" s="10">
        <v>95046.904999999999</v>
      </c>
    </row>
    <row r="789" spans="2:3" x14ac:dyDescent="0.3">
      <c r="B789" s="30">
        <v>42792</v>
      </c>
      <c r="C789" s="10">
        <v>100495.61500000001</v>
      </c>
    </row>
    <row r="790" spans="2:3" x14ac:dyDescent="0.3">
      <c r="B790" s="30">
        <v>42793</v>
      </c>
      <c r="C790" s="10">
        <v>131090.77499999999</v>
      </c>
    </row>
    <row r="791" spans="2:3" x14ac:dyDescent="0.3">
      <c r="B791" s="30">
        <v>42794</v>
      </c>
      <c r="C791" s="10">
        <v>140167.5</v>
      </c>
    </row>
    <row r="792" spans="2:3" x14ac:dyDescent="0.3">
      <c r="B792" s="30">
        <v>42795</v>
      </c>
      <c r="C792" s="10">
        <v>137291.97</v>
      </c>
    </row>
    <row r="793" spans="2:3" x14ac:dyDescent="0.3">
      <c r="B793" s="30">
        <v>42796</v>
      </c>
      <c r="C793" s="10">
        <v>127633.27499999999</v>
      </c>
    </row>
    <row r="794" spans="2:3" x14ac:dyDescent="0.3">
      <c r="B794" s="30">
        <v>42797</v>
      </c>
      <c r="C794" s="10">
        <v>124311.33</v>
      </c>
    </row>
    <row r="795" spans="2:3" x14ac:dyDescent="0.3">
      <c r="B795" s="30">
        <v>42798</v>
      </c>
      <c r="C795" s="10">
        <v>116083.295</v>
      </c>
    </row>
    <row r="796" spans="2:3" x14ac:dyDescent="0.3">
      <c r="B796" s="30">
        <v>42799</v>
      </c>
      <c r="C796" s="10">
        <v>103539.02</v>
      </c>
    </row>
    <row r="797" spans="2:3" x14ac:dyDescent="0.3">
      <c r="B797" s="30">
        <v>42800</v>
      </c>
      <c r="C797" s="10">
        <v>116447.855</v>
      </c>
    </row>
    <row r="798" spans="2:3" x14ac:dyDescent="0.3">
      <c r="B798" s="30">
        <v>42801</v>
      </c>
      <c r="C798" s="10">
        <v>117931.46</v>
      </c>
    </row>
    <row r="799" spans="2:3" x14ac:dyDescent="0.3">
      <c r="B799" s="30">
        <v>42802</v>
      </c>
      <c r="C799" s="10">
        <v>124370.765</v>
      </c>
    </row>
    <row r="800" spans="2:3" x14ac:dyDescent="0.3">
      <c r="B800" s="30">
        <v>42803</v>
      </c>
      <c r="C800" s="10">
        <v>129649.25</v>
      </c>
    </row>
    <row r="801" spans="2:3" x14ac:dyDescent="0.3">
      <c r="B801" s="30">
        <v>42804</v>
      </c>
      <c r="C801" s="10">
        <v>125346.075</v>
      </c>
    </row>
    <row r="802" spans="2:3" x14ac:dyDescent="0.3">
      <c r="B802" s="30">
        <v>42805</v>
      </c>
      <c r="C802" s="10">
        <v>108816.81</v>
      </c>
    </row>
    <row r="803" spans="2:3" x14ac:dyDescent="0.3">
      <c r="B803" s="30">
        <v>42806</v>
      </c>
      <c r="C803" s="10">
        <v>102617.51</v>
      </c>
    </row>
    <row r="804" spans="2:3" x14ac:dyDescent="0.3">
      <c r="B804" s="30">
        <v>42807</v>
      </c>
      <c r="C804" s="10">
        <v>104468.9</v>
      </c>
    </row>
    <row r="805" spans="2:3" x14ac:dyDescent="0.3">
      <c r="B805" s="30">
        <v>42808</v>
      </c>
      <c r="C805" s="10">
        <v>133227.785</v>
      </c>
    </row>
    <row r="806" spans="2:3" x14ac:dyDescent="0.3">
      <c r="B806" s="30">
        <v>42809</v>
      </c>
      <c r="C806" s="10">
        <v>139672.83499999999</v>
      </c>
    </row>
    <row r="807" spans="2:3" x14ac:dyDescent="0.3">
      <c r="B807" s="30">
        <v>42810</v>
      </c>
      <c r="C807" s="10">
        <v>124255.97500000001</v>
      </c>
    </row>
    <row r="808" spans="2:3" x14ac:dyDescent="0.3">
      <c r="B808" s="30">
        <v>42811</v>
      </c>
      <c r="C808" s="10">
        <v>111612.075</v>
      </c>
    </row>
    <row r="809" spans="2:3" x14ac:dyDescent="0.3">
      <c r="B809" s="30">
        <v>42812</v>
      </c>
      <c r="C809" s="10">
        <v>107731.78</v>
      </c>
    </row>
    <row r="810" spans="2:3" x14ac:dyDescent="0.3">
      <c r="B810" s="30">
        <v>42813</v>
      </c>
      <c r="C810" s="10">
        <v>113593.82</v>
      </c>
    </row>
    <row r="811" spans="2:3" x14ac:dyDescent="0.3">
      <c r="B811" s="30">
        <v>42814</v>
      </c>
      <c r="C811" s="10">
        <v>131980.98499999999</v>
      </c>
    </row>
    <row r="812" spans="2:3" x14ac:dyDescent="0.3">
      <c r="B812" s="30">
        <v>42815</v>
      </c>
      <c r="C812" s="10">
        <v>127625.36500000001</v>
      </c>
    </row>
    <row r="813" spans="2:3" x14ac:dyDescent="0.3">
      <c r="B813" s="30">
        <v>42816</v>
      </c>
      <c r="C813" s="10">
        <v>114696.37</v>
      </c>
    </row>
    <row r="814" spans="2:3" x14ac:dyDescent="0.3">
      <c r="B814" s="30">
        <v>42817</v>
      </c>
      <c r="C814" s="10">
        <v>111632.83500000001</v>
      </c>
    </row>
    <row r="815" spans="2:3" x14ac:dyDescent="0.3">
      <c r="B815" s="30">
        <v>42818</v>
      </c>
      <c r="C815" s="10">
        <v>115411.41</v>
      </c>
    </row>
    <row r="816" spans="2:3" x14ac:dyDescent="0.3">
      <c r="B816" s="30">
        <v>42819</v>
      </c>
      <c r="C816" s="10">
        <v>107465.98</v>
      </c>
    </row>
    <row r="817" spans="2:3" x14ac:dyDescent="0.3">
      <c r="B817" s="30">
        <v>42820</v>
      </c>
      <c r="C817" s="10">
        <v>104189.1</v>
      </c>
    </row>
    <row r="818" spans="2:3" x14ac:dyDescent="0.3">
      <c r="B818" s="30">
        <v>42821</v>
      </c>
      <c r="C818" s="10">
        <v>116237.22</v>
      </c>
    </row>
    <row r="819" spans="2:3" x14ac:dyDescent="0.3">
      <c r="B819" s="30">
        <v>42822</v>
      </c>
      <c r="C819" s="10">
        <v>111032.97500000001</v>
      </c>
    </row>
    <row r="820" spans="2:3" x14ac:dyDescent="0.3">
      <c r="B820" s="30">
        <v>42823</v>
      </c>
      <c r="C820" s="10">
        <v>109640.33</v>
      </c>
    </row>
    <row r="821" spans="2:3" x14ac:dyDescent="0.3">
      <c r="B821" s="30">
        <v>42824</v>
      </c>
      <c r="C821" s="10">
        <v>107491.87</v>
      </c>
    </row>
    <row r="822" spans="2:3" x14ac:dyDescent="0.3">
      <c r="B822" s="30">
        <v>42825</v>
      </c>
      <c r="C822" s="10">
        <v>110662.245</v>
      </c>
    </row>
    <row r="823" spans="2:3" x14ac:dyDescent="0.3">
      <c r="B823" s="30">
        <v>42826</v>
      </c>
      <c r="C823" s="10">
        <v>97402.264999999999</v>
      </c>
    </row>
    <row r="824" spans="2:3" x14ac:dyDescent="0.3">
      <c r="B824" s="30">
        <v>42827</v>
      </c>
      <c r="C824" s="10">
        <v>94477.095000000001</v>
      </c>
    </row>
    <row r="825" spans="2:3" x14ac:dyDescent="0.3">
      <c r="B825" s="30">
        <v>42828</v>
      </c>
      <c r="C825" s="10">
        <v>107895.52499999999</v>
      </c>
    </row>
    <row r="826" spans="2:3" x14ac:dyDescent="0.3">
      <c r="B826" s="30">
        <v>42829</v>
      </c>
      <c r="C826" s="10">
        <v>113138.67</v>
      </c>
    </row>
    <row r="827" spans="2:3" x14ac:dyDescent="0.3">
      <c r="B827" s="30">
        <v>42830</v>
      </c>
      <c r="C827" s="10">
        <v>114191.35</v>
      </c>
    </row>
    <row r="828" spans="2:3" x14ac:dyDescent="0.3">
      <c r="B828" s="30">
        <v>42831</v>
      </c>
      <c r="C828" s="10">
        <v>114817.30499999999</v>
      </c>
    </row>
    <row r="829" spans="2:3" x14ac:dyDescent="0.3">
      <c r="B829" s="30">
        <v>42832</v>
      </c>
      <c r="C829" s="10">
        <v>110160.02499999999</v>
      </c>
    </row>
    <row r="830" spans="2:3" x14ac:dyDescent="0.3">
      <c r="B830" s="30">
        <v>42833</v>
      </c>
      <c r="C830" s="10">
        <v>99084.74</v>
      </c>
    </row>
    <row r="831" spans="2:3" x14ac:dyDescent="0.3">
      <c r="B831" s="30">
        <v>42834</v>
      </c>
      <c r="C831" s="10">
        <v>96041.895000000004</v>
      </c>
    </row>
    <row r="832" spans="2:3" x14ac:dyDescent="0.3">
      <c r="B832" s="30">
        <v>42835</v>
      </c>
      <c r="C832" s="10">
        <v>113287.05499999999</v>
      </c>
    </row>
    <row r="833" spans="2:3" x14ac:dyDescent="0.3">
      <c r="B833" s="30">
        <v>42836</v>
      </c>
      <c r="C833" s="10">
        <v>114159.965</v>
      </c>
    </row>
    <row r="834" spans="2:3" x14ac:dyDescent="0.3">
      <c r="B834" s="30">
        <v>42837</v>
      </c>
      <c r="C834" s="10">
        <v>114335.995</v>
      </c>
    </row>
    <row r="835" spans="2:3" x14ac:dyDescent="0.3">
      <c r="B835" s="30">
        <v>42838</v>
      </c>
      <c r="C835" s="10">
        <v>112704.045</v>
      </c>
    </row>
    <row r="836" spans="2:3" x14ac:dyDescent="0.3">
      <c r="B836" s="30">
        <v>42839</v>
      </c>
      <c r="C836" s="10">
        <v>97436.41</v>
      </c>
    </row>
    <row r="837" spans="2:3" x14ac:dyDescent="0.3">
      <c r="B837" s="30">
        <v>42840</v>
      </c>
      <c r="C837" s="10">
        <v>99608.57</v>
      </c>
    </row>
    <row r="838" spans="2:3" x14ac:dyDescent="0.3">
      <c r="B838" s="30">
        <v>42841</v>
      </c>
      <c r="C838" s="10">
        <v>96594.744999999995</v>
      </c>
    </row>
    <row r="839" spans="2:3" x14ac:dyDescent="0.3">
      <c r="B839" s="30">
        <v>42842</v>
      </c>
      <c r="C839" s="10">
        <v>99945.494999999995</v>
      </c>
    </row>
    <row r="840" spans="2:3" x14ac:dyDescent="0.3">
      <c r="B840" s="30">
        <v>42843</v>
      </c>
      <c r="C840" s="10">
        <v>111955.175</v>
      </c>
    </row>
    <row r="841" spans="2:3" x14ac:dyDescent="0.3">
      <c r="B841" s="30">
        <v>42844</v>
      </c>
      <c r="C841" s="10">
        <v>114436.97</v>
      </c>
    </row>
    <row r="842" spans="2:3" x14ac:dyDescent="0.3">
      <c r="B842" s="30">
        <v>42845</v>
      </c>
      <c r="C842" s="10">
        <v>112816.68</v>
      </c>
    </row>
    <row r="843" spans="2:3" x14ac:dyDescent="0.3">
      <c r="B843" s="30">
        <v>42846</v>
      </c>
      <c r="C843" s="10">
        <v>114522.44</v>
      </c>
    </row>
    <row r="844" spans="2:3" x14ac:dyDescent="0.3">
      <c r="B844" s="30">
        <v>42847</v>
      </c>
      <c r="C844" s="10">
        <v>102528.4</v>
      </c>
    </row>
    <row r="845" spans="2:3" x14ac:dyDescent="0.3">
      <c r="B845" s="30">
        <v>42848</v>
      </c>
      <c r="C845" s="10">
        <v>97356.565000000002</v>
      </c>
    </row>
    <row r="846" spans="2:3" x14ac:dyDescent="0.3">
      <c r="B846" s="30">
        <v>42849</v>
      </c>
      <c r="C846" s="10">
        <v>109421.815</v>
      </c>
    </row>
    <row r="847" spans="2:3" x14ac:dyDescent="0.3">
      <c r="B847" s="30">
        <v>42850</v>
      </c>
      <c r="C847" s="10">
        <v>101548.735</v>
      </c>
    </row>
    <row r="848" spans="2:3" x14ac:dyDescent="0.3">
      <c r="B848" s="30">
        <v>42851</v>
      </c>
      <c r="C848" s="10">
        <v>116795.245</v>
      </c>
    </row>
    <row r="849" spans="2:3" x14ac:dyDescent="0.3">
      <c r="B849" s="30">
        <v>42852</v>
      </c>
      <c r="C849" s="10">
        <v>126329.53</v>
      </c>
    </row>
    <row r="850" spans="2:3" x14ac:dyDescent="0.3">
      <c r="B850" s="30">
        <v>42853</v>
      </c>
      <c r="C850" s="10">
        <v>120144.19</v>
      </c>
    </row>
    <row r="851" spans="2:3" x14ac:dyDescent="0.3">
      <c r="B851" s="30">
        <v>42854</v>
      </c>
      <c r="C851" s="10">
        <v>104864.05</v>
      </c>
    </row>
    <row r="852" spans="2:3" x14ac:dyDescent="0.3">
      <c r="B852" s="30">
        <v>42855</v>
      </c>
      <c r="C852" s="10">
        <v>103756.535</v>
      </c>
    </row>
    <row r="853" spans="2:3" x14ac:dyDescent="0.3">
      <c r="B853" s="30">
        <v>42856</v>
      </c>
      <c r="C853" s="10">
        <v>115103.77499999999</v>
      </c>
    </row>
    <row r="854" spans="2:3" x14ac:dyDescent="0.3">
      <c r="B854" s="30">
        <v>42857</v>
      </c>
      <c r="C854" s="10">
        <v>120718.64</v>
      </c>
    </row>
    <row r="855" spans="2:3" x14ac:dyDescent="0.3">
      <c r="B855" s="30">
        <v>42858</v>
      </c>
      <c r="C855" s="10">
        <v>129196.44500000001</v>
      </c>
    </row>
    <row r="856" spans="2:3" x14ac:dyDescent="0.3">
      <c r="B856" s="30">
        <v>42859</v>
      </c>
      <c r="C856" s="10">
        <v>127260.05</v>
      </c>
    </row>
    <row r="857" spans="2:3" x14ac:dyDescent="0.3">
      <c r="B857" s="30">
        <v>42860</v>
      </c>
      <c r="C857" s="10">
        <v>123150.38499999999</v>
      </c>
    </row>
    <row r="858" spans="2:3" x14ac:dyDescent="0.3">
      <c r="B858" s="30">
        <v>42861</v>
      </c>
      <c r="C858" s="10">
        <v>105013.07</v>
      </c>
    </row>
    <row r="859" spans="2:3" x14ac:dyDescent="0.3">
      <c r="B859" s="30">
        <v>42862</v>
      </c>
      <c r="C859" s="10">
        <v>107424.07</v>
      </c>
    </row>
    <row r="860" spans="2:3" x14ac:dyDescent="0.3">
      <c r="B860" s="30">
        <v>42863</v>
      </c>
      <c r="C860" s="10">
        <v>125858.27</v>
      </c>
    </row>
    <row r="861" spans="2:3" x14ac:dyDescent="0.3">
      <c r="B861" s="30">
        <v>42864</v>
      </c>
      <c r="C861" s="10">
        <v>126760.71</v>
      </c>
    </row>
    <row r="862" spans="2:3" x14ac:dyDescent="0.3">
      <c r="B862" s="30">
        <v>42865</v>
      </c>
      <c r="C862" s="10">
        <v>125747.735</v>
      </c>
    </row>
    <row r="863" spans="2:3" x14ac:dyDescent="0.3">
      <c r="B863" s="30">
        <v>42866</v>
      </c>
      <c r="C863" s="10">
        <v>128753.13</v>
      </c>
    </row>
    <row r="864" spans="2:3" x14ac:dyDescent="0.3">
      <c r="B864" s="30">
        <v>42867</v>
      </c>
      <c r="C864" s="10">
        <v>123523</v>
      </c>
    </row>
    <row r="865" spans="2:3" x14ac:dyDescent="0.3">
      <c r="B865" s="30">
        <v>42868</v>
      </c>
      <c r="C865" s="10">
        <v>109477.42</v>
      </c>
    </row>
    <row r="866" spans="2:3" x14ac:dyDescent="0.3">
      <c r="B866" s="30">
        <v>42869</v>
      </c>
      <c r="C866" s="10">
        <v>107497.03</v>
      </c>
    </row>
    <row r="867" spans="2:3" x14ac:dyDescent="0.3">
      <c r="B867" s="30">
        <v>42870</v>
      </c>
      <c r="C867" s="10">
        <v>125871.91499999999</v>
      </c>
    </row>
    <row r="868" spans="2:3" x14ac:dyDescent="0.3">
      <c r="B868" s="30">
        <v>42871</v>
      </c>
      <c r="C868" s="10">
        <v>127820.715</v>
      </c>
    </row>
    <row r="869" spans="2:3" x14ac:dyDescent="0.3">
      <c r="B869" s="30">
        <v>42872</v>
      </c>
      <c r="C869" s="10">
        <v>125072.675</v>
      </c>
    </row>
    <row r="870" spans="2:3" x14ac:dyDescent="0.3">
      <c r="B870" s="30">
        <v>42873</v>
      </c>
      <c r="C870" s="10">
        <v>122910.48</v>
      </c>
    </row>
    <row r="871" spans="2:3" x14ac:dyDescent="0.3">
      <c r="B871" s="30">
        <v>42874</v>
      </c>
      <c r="C871" s="10">
        <v>123351.45</v>
      </c>
    </row>
    <row r="872" spans="2:3" x14ac:dyDescent="0.3">
      <c r="B872" s="30">
        <v>42875</v>
      </c>
      <c r="C872" s="10">
        <v>109111.61500000001</v>
      </c>
    </row>
    <row r="873" spans="2:3" x14ac:dyDescent="0.3">
      <c r="B873" s="30">
        <v>42876</v>
      </c>
      <c r="C873" s="10">
        <v>105912.16</v>
      </c>
    </row>
    <row r="874" spans="2:3" x14ac:dyDescent="0.3">
      <c r="B874" s="30">
        <v>42877</v>
      </c>
      <c r="C874" s="10">
        <v>113551.03999999999</v>
      </c>
    </row>
    <row r="875" spans="2:3" x14ac:dyDescent="0.3">
      <c r="B875" s="30">
        <v>42878</v>
      </c>
      <c r="C875" s="10">
        <v>119127.205</v>
      </c>
    </row>
    <row r="876" spans="2:3" x14ac:dyDescent="0.3">
      <c r="B876" s="30">
        <v>42879</v>
      </c>
      <c r="C876" s="10">
        <v>121571.97</v>
      </c>
    </row>
    <row r="877" spans="2:3" x14ac:dyDescent="0.3">
      <c r="B877" s="30">
        <v>42880</v>
      </c>
      <c r="C877" s="10">
        <v>124010.03</v>
      </c>
    </row>
    <row r="878" spans="2:3" x14ac:dyDescent="0.3">
      <c r="B878" s="30">
        <v>42881</v>
      </c>
      <c r="C878" s="10">
        <v>123130.6</v>
      </c>
    </row>
    <row r="879" spans="2:3" x14ac:dyDescent="0.3">
      <c r="B879" s="30">
        <v>42882</v>
      </c>
      <c r="C879" s="10">
        <v>104643.675</v>
      </c>
    </row>
    <row r="880" spans="2:3" x14ac:dyDescent="0.3">
      <c r="B880" s="30">
        <v>42883</v>
      </c>
      <c r="C880" s="10">
        <v>110029.55</v>
      </c>
    </row>
    <row r="881" spans="2:3" x14ac:dyDescent="0.3">
      <c r="B881" s="30">
        <v>42884</v>
      </c>
      <c r="C881" s="10">
        <v>130516.1</v>
      </c>
    </row>
    <row r="882" spans="2:3" x14ac:dyDescent="0.3">
      <c r="B882" s="30">
        <v>42885</v>
      </c>
      <c r="C882" s="10">
        <v>132762.38</v>
      </c>
    </row>
    <row r="883" spans="2:3" x14ac:dyDescent="0.3">
      <c r="B883" s="30">
        <v>42886</v>
      </c>
      <c r="C883" s="10">
        <v>139030.79500000001</v>
      </c>
    </row>
    <row r="884" spans="2:3" x14ac:dyDescent="0.3">
      <c r="B884" s="30">
        <v>42887</v>
      </c>
      <c r="C884" s="10">
        <v>140202.73499999999</v>
      </c>
    </row>
    <row r="885" spans="2:3" x14ac:dyDescent="0.3">
      <c r="B885" s="30">
        <v>42888</v>
      </c>
      <c r="C885" s="10">
        <v>136856.79999999999</v>
      </c>
    </row>
    <row r="886" spans="2:3" x14ac:dyDescent="0.3">
      <c r="B886" s="30">
        <v>42889</v>
      </c>
      <c r="C886" s="10">
        <v>122161.405</v>
      </c>
    </row>
    <row r="887" spans="2:3" x14ac:dyDescent="0.3">
      <c r="B887" s="30">
        <v>42890</v>
      </c>
      <c r="C887" s="10">
        <v>118953.95</v>
      </c>
    </row>
    <row r="888" spans="2:3" x14ac:dyDescent="0.3">
      <c r="B888" s="30">
        <v>42891</v>
      </c>
      <c r="C888" s="10">
        <v>132877.45000000001</v>
      </c>
    </row>
    <row r="889" spans="2:3" x14ac:dyDescent="0.3">
      <c r="B889" s="30">
        <v>42892</v>
      </c>
      <c r="C889" s="10">
        <v>133274.53</v>
      </c>
    </row>
    <row r="890" spans="2:3" x14ac:dyDescent="0.3">
      <c r="B890" s="30">
        <v>42893</v>
      </c>
      <c r="C890" s="10">
        <v>136116.12</v>
      </c>
    </row>
    <row r="891" spans="2:3" x14ac:dyDescent="0.3">
      <c r="B891" s="30">
        <v>42894</v>
      </c>
      <c r="C891" s="10">
        <v>139511.78</v>
      </c>
    </row>
    <row r="892" spans="2:3" x14ac:dyDescent="0.3">
      <c r="B892" s="30">
        <v>42895</v>
      </c>
      <c r="C892" s="10">
        <v>130994.54</v>
      </c>
    </row>
    <row r="893" spans="2:3" x14ac:dyDescent="0.3">
      <c r="B893" s="30">
        <v>42896</v>
      </c>
      <c r="C893" s="10">
        <v>120698.91499999999</v>
      </c>
    </row>
    <row r="894" spans="2:3" x14ac:dyDescent="0.3">
      <c r="B894" s="30">
        <v>42897</v>
      </c>
      <c r="C894" s="10">
        <v>113374.465</v>
      </c>
    </row>
    <row r="895" spans="2:3" x14ac:dyDescent="0.3">
      <c r="B895" s="30">
        <v>42898</v>
      </c>
      <c r="C895" s="10">
        <v>117691.685</v>
      </c>
    </row>
    <row r="896" spans="2:3" x14ac:dyDescent="0.3">
      <c r="B896" s="30">
        <v>42899</v>
      </c>
      <c r="C896" s="10">
        <v>135184.95000000001</v>
      </c>
    </row>
    <row r="897" spans="2:3" x14ac:dyDescent="0.3">
      <c r="B897" s="30">
        <v>42900</v>
      </c>
      <c r="C897" s="10">
        <v>136253.42000000001</v>
      </c>
    </row>
    <row r="898" spans="2:3" x14ac:dyDescent="0.3">
      <c r="B898" s="30">
        <v>42901</v>
      </c>
      <c r="C898" s="10">
        <v>135303.255</v>
      </c>
    </row>
    <row r="899" spans="2:3" x14ac:dyDescent="0.3">
      <c r="B899" s="30">
        <v>42902</v>
      </c>
      <c r="C899" s="10">
        <v>135269.63500000001</v>
      </c>
    </row>
    <row r="900" spans="2:3" x14ac:dyDescent="0.3">
      <c r="B900" s="30">
        <v>42903</v>
      </c>
      <c r="C900" s="10">
        <v>121178.68</v>
      </c>
    </row>
    <row r="901" spans="2:3" x14ac:dyDescent="0.3">
      <c r="B901" s="30">
        <v>42904</v>
      </c>
      <c r="C901" s="10">
        <v>116112.74</v>
      </c>
    </row>
    <row r="902" spans="2:3" x14ac:dyDescent="0.3">
      <c r="B902" s="30">
        <v>42905</v>
      </c>
      <c r="C902" s="10">
        <v>134925.74</v>
      </c>
    </row>
    <row r="903" spans="2:3" x14ac:dyDescent="0.3">
      <c r="B903" s="30">
        <v>42906</v>
      </c>
      <c r="C903" s="10">
        <v>131996.97</v>
      </c>
    </row>
    <row r="904" spans="2:3" x14ac:dyDescent="0.3">
      <c r="B904" s="30">
        <v>42907</v>
      </c>
      <c r="C904" s="10">
        <v>139814.29999999999</v>
      </c>
    </row>
    <row r="905" spans="2:3" x14ac:dyDescent="0.3">
      <c r="B905" s="30">
        <v>42908</v>
      </c>
      <c r="C905" s="10">
        <v>140348.57</v>
      </c>
    </row>
    <row r="906" spans="2:3" x14ac:dyDescent="0.3">
      <c r="B906" s="30">
        <v>42909</v>
      </c>
      <c r="C906" s="10">
        <v>132029.57500000001</v>
      </c>
    </row>
    <row r="907" spans="2:3" x14ac:dyDescent="0.3">
      <c r="B907" s="30">
        <v>42910</v>
      </c>
      <c r="C907" s="10">
        <v>122393.325</v>
      </c>
    </row>
    <row r="908" spans="2:3" x14ac:dyDescent="0.3">
      <c r="B908" s="30">
        <v>42911</v>
      </c>
      <c r="C908" s="10">
        <v>118103.86500000001</v>
      </c>
    </row>
    <row r="909" spans="2:3" x14ac:dyDescent="0.3">
      <c r="B909" s="30">
        <v>42912</v>
      </c>
      <c r="C909" s="10">
        <v>138040.38</v>
      </c>
    </row>
    <row r="910" spans="2:3" x14ac:dyDescent="0.3">
      <c r="B910" s="30">
        <v>42913</v>
      </c>
      <c r="C910" s="10">
        <v>144526.63</v>
      </c>
    </row>
    <row r="911" spans="2:3" x14ac:dyDescent="0.3">
      <c r="B911" s="30">
        <v>42914</v>
      </c>
      <c r="C911" s="10">
        <v>141351.89499999999</v>
      </c>
    </row>
    <row r="912" spans="2:3" x14ac:dyDescent="0.3">
      <c r="B912" s="30">
        <v>42915</v>
      </c>
      <c r="C912" s="10">
        <v>138124.06</v>
      </c>
    </row>
    <row r="913" spans="2:3" x14ac:dyDescent="0.3">
      <c r="B913" s="30">
        <v>42916</v>
      </c>
      <c r="C913" s="10">
        <v>139275.77499999999</v>
      </c>
    </row>
    <row r="914" spans="2:3" x14ac:dyDescent="0.3">
      <c r="B914" s="30">
        <v>42917</v>
      </c>
      <c r="C914" s="10">
        <v>125949.5</v>
      </c>
    </row>
    <row r="915" spans="2:3" x14ac:dyDescent="0.3">
      <c r="B915" s="30">
        <v>42918</v>
      </c>
      <c r="C915" s="10">
        <v>120137.45</v>
      </c>
    </row>
    <row r="916" spans="2:3" x14ac:dyDescent="0.3">
      <c r="B916" s="30">
        <v>42919</v>
      </c>
      <c r="C916" s="10">
        <v>139765.32</v>
      </c>
    </row>
    <row r="917" spans="2:3" x14ac:dyDescent="0.3">
      <c r="B917" s="30">
        <v>42920</v>
      </c>
      <c r="C917" s="10">
        <v>134029.80499999999</v>
      </c>
    </row>
    <row r="918" spans="2:3" x14ac:dyDescent="0.3">
      <c r="B918" s="30">
        <v>42921</v>
      </c>
      <c r="C918" s="10">
        <v>134084.66500000001</v>
      </c>
    </row>
    <row r="919" spans="2:3" x14ac:dyDescent="0.3">
      <c r="B919" s="30">
        <v>42922</v>
      </c>
      <c r="C919" s="10">
        <v>137899.715</v>
      </c>
    </row>
    <row r="920" spans="2:3" x14ac:dyDescent="0.3">
      <c r="B920" s="30">
        <v>42923</v>
      </c>
      <c r="C920" s="10">
        <v>134078.07</v>
      </c>
    </row>
    <row r="921" spans="2:3" x14ac:dyDescent="0.3">
      <c r="B921" s="30">
        <v>42924</v>
      </c>
      <c r="C921" s="10">
        <v>123687.97</v>
      </c>
    </row>
    <row r="922" spans="2:3" x14ac:dyDescent="0.3">
      <c r="B922" s="30">
        <v>42925</v>
      </c>
      <c r="C922" s="10">
        <v>116064.03</v>
      </c>
    </row>
    <row r="923" spans="2:3" x14ac:dyDescent="0.3">
      <c r="B923" s="30">
        <v>42926</v>
      </c>
      <c r="C923" s="10">
        <v>133132.32500000001</v>
      </c>
    </row>
    <row r="924" spans="2:3" x14ac:dyDescent="0.3">
      <c r="B924" s="30">
        <v>42927</v>
      </c>
      <c r="C924" s="10">
        <v>137352.78</v>
      </c>
    </row>
    <row r="925" spans="2:3" x14ac:dyDescent="0.3">
      <c r="B925" s="30">
        <v>42928</v>
      </c>
      <c r="C925" s="10">
        <v>138152.10500000001</v>
      </c>
    </row>
    <row r="926" spans="2:3" x14ac:dyDescent="0.3">
      <c r="B926" s="30">
        <v>42929</v>
      </c>
      <c r="C926" s="10">
        <v>134622.39000000001</v>
      </c>
    </row>
    <row r="927" spans="2:3" x14ac:dyDescent="0.3">
      <c r="B927" s="30">
        <v>42930</v>
      </c>
      <c r="C927" s="10">
        <v>131387.745</v>
      </c>
    </row>
    <row r="928" spans="2:3" x14ac:dyDescent="0.3">
      <c r="B928" s="30">
        <v>42931</v>
      </c>
      <c r="C928" s="10">
        <v>124486.69500000001</v>
      </c>
    </row>
    <row r="929" spans="2:3" x14ac:dyDescent="0.3">
      <c r="B929" s="30">
        <v>42932</v>
      </c>
      <c r="C929" s="10">
        <v>119927.64</v>
      </c>
    </row>
    <row r="930" spans="2:3" x14ac:dyDescent="0.3">
      <c r="B930" s="30">
        <v>42933</v>
      </c>
      <c r="C930" s="10">
        <v>131868.24</v>
      </c>
    </row>
    <row r="931" spans="2:3" x14ac:dyDescent="0.3">
      <c r="B931" s="30">
        <v>42934</v>
      </c>
      <c r="C931" s="10">
        <v>136121.83499999999</v>
      </c>
    </row>
    <row r="932" spans="2:3" x14ac:dyDescent="0.3">
      <c r="B932" s="30">
        <v>42935</v>
      </c>
      <c r="C932" s="10">
        <v>133906.26</v>
      </c>
    </row>
    <row r="933" spans="2:3" x14ac:dyDescent="0.3">
      <c r="B933" s="30">
        <v>42936</v>
      </c>
      <c r="C933" s="10">
        <v>139316.29</v>
      </c>
    </row>
    <row r="934" spans="2:3" x14ac:dyDescent="0.3">
      <c r="B934" s="30">
        <v>42937</v>
      </c>
      <c r="C934" s="10">
        <v>140073.89499999999</v>
      </c>
    </row>
    <row r="935" spans="2:3" x14ac:dyDescent="0.3">
      <c r="B935" s="30">
        <v>42938</v>
      </c>
      <c r="C935" s="10">
        <v>122397.13</v>
      </c>
    </row>
    <row r="936" spans="2:3" x14ac:dyDescent="0.3">
      <c r="B936" s="30">
        <v>42939</v>
      </c>
      <c r="C936" s="10">
        <v>118007.66499999999</v>
      </c>
    </row>
    <row r="937" spans="2:3" x14ac:dyDescent="0.3">
      <c r="B937" s="30">
        <v>42940</v>
      </c>
      <c r="C937" s="10">
        <v>136330.59</v>
      </c>
    </row>
    <row r="938" spans="2:3" x14ac:dyDescent="0.3">
      <c r="B938" s="30">
        <v>42941</v>
      </c>
      <c r="C938" s="10">
        <v>129699.265</v>
      </c>
    </row>
    <row r="939" spans="2:3" x14ac:dyDescent="0.3">
      <c r="B939" s="30">
        <v>42942</v>
      </c>
      <c r="C939" s="10">
        <v>133198.34</v>
      </c>
    </row>
    <row r="940" spans="2:3" x14ac:dyDescent="0.3">
      <c r="B940" s="30">
        <v>42943</v>
      </c>
      <c r="C940" s="10">
        <v>136003.91500000001</v>
      </c>
    </row>
    <row r="941" spans="2:3" x14ac:dyDescent="0.3">
      <c r="B941" s="30">
        <v>42944</v>
      </c>
      <c r="C941" s="10">
        <v>130432.05</v>
      </c>
    </row>
    <row r="942" spans="2:3" x14ac:dyDescent="0.3">
      <c r="B942" s="30">
        <v>42945</v>
      </c>
      <c r="C942" s="10">
        <v>111331.235</v>
      </c>
    </row>
    <row r="943" spans="2:3" x14ac:dyDescent="0.3">
      <c r="B943" s="30">
        <v>42946</v>
      </c>
      <c r="C943" s="10">
        <v>107580.495</v>
      </c>
    </row>
    <row r="944" spans="2:3" x14ac:dyDescent="0.3">
      <c r="B944" s="30">
        <v>42947</v>
      </c>
      <c r="C944" s="10">
        <v>132276.88</v>
      </c>
    </row>
    <row r="945" spans="2:3" x14ac:dyDescent="0.3">
      <c r="B945" s="30">
        <v>42948</v>
      </c>
      <c r="C945" s="10">
        <v>137617.88</v>
      </c>
    </row>
    <row r="946" spans="2:3" x14ac:dyDescent="0.3">
      <c r="B946" s="30">
        <v>42949</v>
      </c>
      <c r="C946" s="10">
        <v>140729.185</v>
      </c>
    </row>
    <row r="947" spans="2:3" x14ac:dyDescent="0.3">
      <c r="B947" s="30">
        <v>42950</v>
      </c>
      <c r="C947" s="10">
        <v>151355.43</v>
      </c>
    </row>
    <row r="948" spans="2:3" x14ac:dyDescent="0.3">
      <c r="B948" s="30">
        <v>42951</v>
      </c>
      <c r="C948" s="10">
        <v>141647.89499999999</v>
      </c>
    </row>
    <row r="949" spans="2:3" x14ac:dyDescent="0.3">
      <c r="B949" s="30">
        <v>42952</v>
      </c>
      <c r="C949" s="10">
        <v>116696.455</v>
      </c>
    </row>
    <row r="950" spans="2:3" x14ac:dyDescent="0.3">
      <c r="B950" s="30">
        <v>42953</v>
      </c>
      <c r="C950" s="10">
        <v>117351.14</v>
      </c>
    </row>
    <row r="951" spans="2:3" x14ac:dyDescent="0.3">
      <c r="B951" s="30">
        <v>42954</v>
      </c>
      <c r="C951" s="10">
        <v>138963.17499999999</v>
      </c>
    </row>
    <row r="952" spans="2:3" x14ac:dyDescent="0.3">
      <c r="B952" s="30">
        <v>42955</v>
      </c>
      <c r="C952" s="10">
        <v>139108.435</v>
      </c>
    </row>
    <row r="953" spans="2:3" x14ac:dyDescent="0.3">
      <c r="B953" s="30">
        <v>42956</v>
      </c>
      <c r="C953" s="10">
        <v>130044.375</v>
      </c>
    </row>
    <row r="954" spans="2:3" x14ac:dyDescent="0.3">
      <c r="B954" s="30">
        <v>42957</v>
      </c>
      <c r="C954" s="10">
        <v>122361.925</v>
      </c>
    </row>
    <row r="955" spans="2:3" x14ac:dyDescent="0.3">
      <c r="B955" s="30">
        <v>42958</v>
      </c>
      <c r="C955" s="10">
        <v>122862.345</v>
      </c>
    </row>
    <row r="956" spans="2:3" x14ac:dyDescent="0.3">
      <c r="B956" s="30">
        <v>42959</v>
      </c>
      <c r="C956" s="10">
        <v>113669.45</v>
      </c>
    </row>
    <row r="957" spans="2:3" x14ac:dyDescent="0.3">
      <c r="B957" s="30">
        <v>42960</v>
      </c>
      <c r="C957" s="10">
        <v>106274.56</v>
      </c>
    </row>
    <row r="958" spans="2:3" x14ac:dyDescent="0.3">
      <c r="B958" s="30">
        <v>42961</v>
      </c>
      <c r="C958" s="10">
        <v>121533.955</v>
      </c>
    </row>
    <row r="959" spans="2:3" x14ac:dyDescent="0.3">
      <c r="B959" s="30">
        <v>42962</v>
      </c>
      <c r="C959" s="10">
        <v>127193.3</v>
      </c>
    </row>
    <row r="960" spans="2:3" x14ac:dyDescent="0.3">
      <c r="B960" s="30">
        <v>42963</v>
      </c>
      <c r="C960" s="10">
        <v>121445.38</v>
      </c>
    </row>
    <row r="961" spans="2:3" x14ac:dyDescent="0.3">
      <c r="B961" s="30">
        <v>42964</v>
      </c>
      <c r="C961" s="10">
        <v>129223.80499999999</v>
      </c>
    </row>
    <row r="962" spans="2:3" x14ac:dyDescent="0.3">
      <c r="B962" s="30">
        <v>42965</v>
      </c>
      <c r="C962" s="10">
        <v>133562.98499999999</v>
      </c>
    </row>
    <row r="963" spans="2:3" x14ac:dyDescent="0.3">
      <c r="B963" s="30">
        <v>42966</v>
      </c>
      <c r="C963" s="10">
        <v>124852.67</v>
      </c>
    </row>
    <row r="964" spans="2:3" x14ac:dyDescent="0.3">
      <c r="B964" s="30">
        <v>42967</v>
      </c>
      <c r="C964" s="10">
        <v>119798.995</v>
      </c>
    </row>
    <row r="965" spans="2:3" x14ac:dyDescent="0.3">
      <c r="B965" s="30">
        <v>42968</v>
      </c>
      <c r="C965" s="10">
        <v>140410.29500000001</v>
      </c>
    </row>
    <row r="966" spans="2:3" x14ac:dyDescent="0.3">
      <c r="B966" s="30">
        <v>42969</v>
      </c>
      <c r="C966" s="10">
        <v>133809.45499999999</v>
      </c>
    </row>
    <row r="967" spans="2:3" x14ac:dyDescent="0.3">
      <c r="B967" s="30">
        <v>42970</v>
      </c>
      <c r="C967" s="10">
        <v>133056.82</v>
      </c>
    </row>
    <row r="968" spans="2:3" x14ac:dyDescent="0.3">
      <c r="B968" s="30">
        <v>42971</v>
      </c>
      <c r="C968" s="10">
        <v>135619.94</v>
      </c>
    </row>
    <row r="969" spans="2:3" x14ac:dyDescent="0.3">
      <c r="B969" s="30">
        <v>42972</v>
      </c>
      <c r="C969" s="10">
        <v>133666.57500000001</v>
      </c>
    </row>
    <row r="970" spans="2:3" x14ac:dyDescent="0.3">
      <c r="B970" s="30">
        <v>42973</v>
      </c>
      <c r="C970" s="10">
        <v>117444.1</v>
      </c>
    </row>
    <row r="971" spans="2:3" x14ac:dyDescent="0.3">
      <c r="B971" s="30">
        <v>42974</v>
      </c>
      <c r="C971" s="10">
        <v>115177.935</v>
      </c>
    </row>
    <row r="972" spans="2:3" x14ac:dyDescent="0.3">
      <c r="B972" s="30">
        <v>42975</v>
      </c>
      <c r="C972" s="10">
        <v>139414.495</v>
      </c>
    </row>
    <row r="973" spans="2:3" x14ac:dyDescent="0.3">
      <c r="B973" s="30">
        <v>42976</v>
      </c>
      <c r="C973" s="10">
        <v>139814.04</v>
      </c>
    </row>
    <row r="974" spans="2:3" x14ac:dyDescent="0.3">
      <c r="B974" s="30">
        <v>42977</v>
      </c>
      <c r="C974" s="10">
        <v>137513.465</v>
      </c>
    </row>
    <row r="975" spans="2:3" x14ac:dyDescent="0.3">
      <c r="B975" s="30">
        <v>42978</v>
      </c>
      <c r="C975" s="10">
        <v>133982.255</v>
      </c>
    </row>
    <row r="976" spans="2:3" x14ac:dyDescent="0.3">
      <c r="B976" s="30">
        <v>42979</v>
      </c>
      <c r="C976" s="10">
        <v>128707.425</v>
      </c>
    </row>
    <row r="977" spans="2:3" x14ac:dyDescent="0.3">
      <c r="B977" s="30">
        <v>42980</v>
      </c>
      <c r="C977" s="10">
        <v>114098.11500000001</v>
      </c>
    </row>
    <row r="978" spans="2:3" x14ac:dyDescent="0.3">
      <c r="B978" s="30">
        <v>42981</v>
      </c>
      <c r="C978" s="10">
        <v>103964.33</v>
      </c>
    </row>
    <row r="979" spans="2:3" x14ac:dyDescent="0.3">
      <c r="B979" s="30">
        <v>42982</v>
      </c>
      <c r="C979" s="10">
        <v>128001.05499999999</v>
      </c>
    </row>
    <row r="980" spans="2:3" x14ac:dyDescent="0.3">
      <c r="B980" s="30">
        <v>42983</v>
      </c>
      <c r="C980" s="10">
        <v>137696.67000000001</v>
      </c>
    </row>
    <row r="981" spans="2:3" x14ac:dyDescent="0.3">
      <c r="B981" s="30">
        <v>42984</v>
      </c>
      <c r="C981" s="10">
        <v>134819.94500000001</v>
      </c>
    </row>
    <row r="982" spans="2:3" x14ac:dyDescent="0.3">
      <c r="B982" s="30">
        <v>42985</v>
      </c>
      <c r="C982" s="10">
        <v>133405.72</v>
      </c>
    </row>
    <row r="983" spans="2:3" x14ac:dyDescent="0.3">
      <c r="B983" s="30">
        <v>42986</v>
      </c>
      <c r="C983" s="10">
        <v>132543.1</v>
      </c>
    </row>
    <row r="984" spans="2:3" x14ac:dyDescent="0.3">
      <c r="B984" s="30">
        <v>42987</v>
      </c>
      <c r="C984" s="10">
        <v>120454.01</v>
      </c>
    </row>
    <row r="985" spans="2:3" x14ac:dyDescent="0.3">
      <c r="B985" s="30">
        <v>42988</v>
      </c>
      <c r="C985" s="10">
        <v>114584.065</v>
      </c>
    </row>
    <row r="986" spans="2:3" x14ac:dyDescent="0.3">
      <c r="B986" s="30">
        <v>42989</v>
      </c>
      <c r="C986" s="10">
        <v>127169.03</v>
      </c>
    </row>
    <row r="987" spans="2:3" x14ac:dyDescent="0.3">
      <c r="B987" s="30">
        <v>42990</v>
      </c>
      <c r="C987" s="10">
        <v>130906.89</v>
      </c>
    </row>
    <row r="988" spans="2:3" x14ac:dyDescent="0.3">
      <c r="B988" s="30">
        <v>42991</v>
      </c>
      <c r="C988" s="10">
        <v>127192.315</v>
      </c>
    </row>
    <row r="989" spans="2:3" x14ac:dyDescent="0.3">
      <c r="B989" s="30">
        <v>42992</v>
      </c>
      <c r="C989" s="10">
        <v>131986.80499999999</v>
      </c>
    </row>
    <row r="990" spans="2:3" x14ac:dyDescent="0.3">
      <c r="B990" s="30">
        <v>42993</v>
      </c>
      <c r="C990" s="10">
        <v>128761.605</v>
      </c>
    </row>
    <row r="991" spans="2:3" x14ac:dyDescent="0.3">
      <c r="B991" s="30">
        <v>42994</v>
      </c>
      <c r="C991" s="10">
        <v>111301.56</v>
      </c>
    </row>
    <row r="992" spans="2:3" x14ac:dyDescent="0.3">
      <c r="B992" s="30">
        <v>42995</v>
      </c>
      <c r="C992" s="10">
        <v>104766</v>
      </c>
    </row>
    <row r="993" spans="2:3" x14ac:dyDescent="0.3">
      <c r="B993" s="30">
        <v>42996</v>
      </c>
      <c r="C993" s="10">
        <v>115123.54</v>
      </c>
    </row>
    <row r="994" spans="2:3" x14ac:dyDescent="0.3">
      <c r="B994" s="30">
        <v>42997</v>
      </c>
      <c r="C994" s="10">
        <v>124033.955</v>
      </c>
    </row>
    <row r="995" spans="2:3" x14ac:dyDescent="0.3">
      <c r="B995" s="30">
        <v>42998</v>
      </c>
      <c r="C995" s="10">
        <v>123461.38</v>
      </c>
    </row>
    <row r="996" spans="2:3" x14ac:dyDescent="0.3">
      <c r="B996" s="30">
        <v>42999</v>
      </c>
      <c r="C996" s="10">
        <v>119309.93</v>
      </c>
    </row>
    <row r="997" spans="2:3" x14ac:dyDescent="0.3">
      <c r="B997" s="30">
        <v>43000</v>
      </c>
      <c r="C997" s="10">
        <v>116611.25</v>
      </c>
    </row>
    <row r="998" spans="2:3" x14ac:dyDescent="0.3">
      <c r="B998" s="30">
        <v>43001</v>
      </c>
      <c r="C998" s="10">
        <v>101012.29</v>
      </c>
    </row>
    <row r="999" spans="2:3" x14ac:dyDescent="0.3">
      <c r="B999" s="30">
        <v>43002</v>
      </c>
      <c r="C999" s="10">
        <v>92608.24</v>
      </c>
    </row>
    <row r="1000" spans="2:3" x14ac:dyDescent="0.3">
      <c r="B1000" s="30">
        <v>43003</v>
      </c>
      <c r="C1000" s="10">
        <v>119126.485</v>
      </c>
    </row>
    <row r="1001" spans="2:3" x14ac:dyDescent="0.3">
      <c r="B1001" s="30">
        <v>43004</v>
      </c>
      <c r="C1001" s="10">
        <v>124452.94</v>
      </c>
    </row>
    <row r="1002" spans="2:3" x14ac:dyDescent="0.3">
      <c r="B1002" s="30">
        <v>43005</v>
      </c>
      <c r="C1002" s="10">
        <v>119028.07</v>
      </c>
    </row>
    <row r="1003" spans="2:3" x14ac:dyDescent="0.3">
      <c r="B1003" s="30">
        <v>43006</v>
      </c>
      <c r="C1003" s="10">
        <v>116655.855</v>
      </c>
    </row>
    <row r="1004" spans="2:3" x14ac:dyDescent="0.3">
      <c r="B1004" s="30">
        <v>43007</v>
      </c>
      <c r="C1004" s="10">
        <v>102847.255</v>
      </c>
    </row>
    <row r="1005" spans="2:3" x14ac:dyDescent="0.3">
      <c r="B1005" s="30">
        <v>43008</v>
      </c>
      <c r="C1005" s="10">
        <v>100701.82</v>
      </c>
    </row>
    <row r="1006" spans="2:3" x14ac:dyDescent="0.3">
      <c r="B1006" s="30">
        <v>43009</v>
      </c>
      <c r="C1006" s="10">
        <v>103556.74</v>
      </c>
    </row>
    <row r="1007" spans="2:3" x14ac:dyDescent="0.3">
      <c r="B1007" s="30">
        <v>43010</v>
      </c>
      <c r="C1007" s="10">
        <v>119226.42</v>
      </c>
    </row>
    <row r="1008" spans="2:3" x14ac:dyDescent="0.3">
      <c r="B1008" s="30">
        <v>43011</v>
      </c>
      <c r="C1008" s="10">
        <v>118856.41499999999</v>
      </c>
    </row>
    <row r="1009" spans="2:3" x14ac:dyDescent="0.3">
      <c r="B1009" s="30">
        <v>43012</v>
      </c>
      <c r="C1009" s="10">
        <v>114604.62</v>
      </c>
    </row>
    <row r="1010" spans="2:3" x14ac:dyDescent="0.3">
      <c r="B1010" s="30">
        <v>43013</v>
      </c>
      <c r="C1010" s="10">
        <v>113134.58</v>
      </c>
    </row>
    <row r="1011" spans="2:3" x14ac:dyDescent="0.3">
      <c r="B1011" s="30">
        <v>43014</v>
      </c>
      <c r="C1011" s="10">
        <v>118359.28</v>
      </c>
    </row>
    <row r="1012" spans="2:3" x14ac:dyDescent="0.3">
      <c r="B1012" s="30">
        <v>43015</v>
      </c>
      <c r="C1012" s="10">
        <v>101974.595</v>
      </c>
    </row>
    <row r="1013" spans="2:3" x14ac:dyDescent="0.3">
      <c r="B1013" s="30">
        <v>43016</v>
      </c>
      <c r="C1013" s="10">
        <v>97053.544999999998</v>
      </c>
    </row>
    <row r="1014" spans="2:3" x14ac:dyDescent="0.3">
      <c r="B1014" s="30">
        <v>43017</v>
      </c>
      <c r="C1014" s="10">
        <v>111432.36500000001</v>
      </c>
    </row>
    <row r="1015" spans="2:3" x14ac:dyDescent="0.3">
      <c r="B1015" s="30">
        <v>43018</v>
      </c>
      <c r="C1015" s="10">
        <v>116556.425</v>
      </c>
    </row>
    <row r="1016" spans="2:3" x14ac:dyDescent="0.3">
      <c r="B1016" s="30">
        <v>43019</v>
      </c>
      <c r="C1016" s="10">
        <v>114133.54</v>
      </c>
    </row>
    <row r="1017" spans="2:3" x14ac:dyDescent="0.3">
      <c r="B1017" s="30">
        <v>43020</v>
      </c>
      <c r="C1017" s="10">
        <v>113957.735</v>
      </c>
    </row>
    <row r="1018" spans="2:3" x14ac:dyDescent="0.3">
      <c r="B1018" s="30">
        <v>43021</v>
      </c>
      <c r="C1018" s="10">
        <v>117048.72500000001</v>
      </c>
    </row>
    <row r="1019" spans="2:3" x14ac:dyDescent="0.3">
      <c r="B1019" s="30">
        <v>43022</v>
      </c>
      <c r="C1019" s="10">
        <v>102037.16499999999</v>
      </c>
    </row>
    <row r="1020" spans="2:3" x14ac:dyDescent="0.3">
      <c r="B1020" s="30">
        <v>43023</v>
      </c>
      <c r="C1020" s="10">
        <v>98108.815000000002</v>
      </c>
    </row>
    <row r="1021" spans="2:3" x14ac:dyDescent="0.3">
      <c r="B1021" s="30">
        <v>43024</v>
      </c>
      <c r="C1021" s="10">
        <v>115907.395</v>
      </c>
    </row>
    <row r="1022" spans="2:3" x14ac:dyDescent="0.3">
      <c r="B1022" s="30">
        <v>43025</v>
      </c>
      <c r="C1022" s="10">
        <v>117470.22</v>
      </c>
    </row>
    <row r="1023" spans="2:3" x14ac:dyDescent="0.3">
      <c r="B1023" s="30">
        <v>43026</v>
      </c>
      <c r="C1023" s="10">
        <v>121087.1</v>
      </c>
    </row>
    <row r="1024" spans="2:3" x14ac:dyDescent="0.3">
      <c r="B1024" s="30">
        <v>43027</v>
      </c>
      <c r="C1024" s="10">
        <v>118201.175</v>
      </c>
    </row>
    <row r="1025" spans="2:3" x14ac:dyDescent="0.3">
      <c r="B1025" s="30">
        <v>43028</v>
      </c>
      <c r="C1025" s="10">
        <v>108412.66499999999</v>
      </c>
    </row>
    <row r="1026" spans="2:3" x14ac:dyDescent="0.3">
      <c r="B1026" s="30">
        <v>43029</v>
      </c>
      <c r="C1026" s="10">
        <v>102195.97500000001</v>
      </c>
    </row>
    <row r="1027" spans="2:3" x14ac:dyDescent="0.3">
      <c r="B1027" s="30">
        <v>43030</v>
      </c>
      <c r="C1027" s="10">
        <v>100571.04</v>
      </c>
    </row>
    <row r="1028" spans="2:3" x14ac:dyDescent="0.3">
      <c r="B1028" s="30">
        <v>43031</v>
      </c>
      <c r="C1028" s="10">
        <v>115549.435</v>
      </c>
    </row>
    <row r="1029" spans="2:3" x14ac:dyDescent="0.3">
      <c r="B1029" s="30">
        <v>43032</v>
      </c>
      <c r="C1029" s="10">
        <v>118010.31</v>
      </c>
    </row>
    <row r="1030" spans="2:3" x14ac:dyDescent="0.3">
      <c r="B1030" s="30">
        <v>43033</v>
      </c>
      <c r="C1030" s="10">
        <v>115813.03</v>
      </c>
    </row>
    <row r="1031" spans="2:3" x14ac:dyDescent="0.3">
      <c r="B1031" s="30">
        <v>43034</v>
      </c>
      <c r="C1031" s="10">
        <v>117333.44500000001</v>
      </c>
    </row>
    <row r="1032" spans="2:3" x14ac:dyDescent="0.3">
      <c r="B1032" s="30">
        <v>43035</v>
      </c>
      <c r="C1032" s="10">
        <v>112633.265</v>
      </c>
    </row>
    <row r="1033" spans="2:3" x14ac:dyDescent="0.3">
      <c r="B1033" s="30">
        <v>43036</v>
      </c>
      <c r="C1033" s="10">
        <v>100746.42</v>
      </c>
    </row>
    <row r="1034" spans="2:3" x14ac:dyDescent="0.3">
      <c r="B1034" s="30">
        <v>43037</v>
      </c>
      <c r="C1034" s="10">
        <v>92182.955000000002</v>
      </c>
    </row>
    <row r="1035" spans="2:3" x14ac:dyDescent="0.3">
      <c r="B1035" s="30">
        <v>43038</v>
      </c>
      <c r="C1035" s="10">
        <v>112227.65</v>
      </c>
    </row>
    <row r="1036" spans="2:3" x14ac:dyDescent="0.3">
      <c r="B1036" s="30">
        <v>43039</v>
      </c>
      <c r="C1036" s="10">
        <v>116179.47</v>
      </c>
    </row>
    <row r="1037" spans="2:3" x14ac:dyDescent="0.3">
      <c r="B1037" s="30">
        <v>43040</v>
      </c>
      <c r="C1037" s="10">
        <v>116632.09</v>
      </c>
    </row>
    <row r="1038" spans="2:3" x14ac:dyDescent="0.3">
      <c r="B1038" s="30">
        <v>43041</v>
      </c>
      <c r="C1038" s="10">
        <v>120470.785</v>
      </c>
    </row>
    <row r="1039" spans="2:3" x14ac:dyDescent="0.3">
      <c r="B1039" s="30">
        <v>43042</v>
      </c>
      <c r="C1039" s="10">
        <v>113451.995</v>
      </c>
    </row>
    <row r="1040" spans="2:3" x14ac:dyDescent="0.3">
      <c r="B1040" s="30">
        <v>43043</v>
      </c>
      <c r="C1040" s="10">
        <v>101610.815</v>
      </c>
    </row>
    <row r="1041" spans="2:3" x14ac:dyDescent="0.3">
      <c r="B1041" s="30">
        <v>43044</v>
      </c>
      <c r="C1041" s="10">
        <v>95368.164999999994</v>
      </c>
    </row>
    <row r="1042" spans="2:3" x14ac:dyDescent="0.3">
      <c r="B1042" s="30">
        <v>43045</v>
      </c>
      <c r="C1042" s="10">
        <v>104632.79</v>
      </c>
    </row>
    <row r="1043" spans="2:3" x14ac:dyDescent="0.3">
      <c r="B1043" s="30">
        <v>43046</v>
      </c>
      <c r="C1043" s="10">
        <v>100592.295</v>
      </c>
    </row>
    <row r="1044" spans="2:3" x14ac:dyDescent="0.3">
      <c r="B1044" s="30">
        <v>43047</v>
      </c>
      <c r="C1044" s="10">
        <v>111738.485</v>
      </c>
    </row>
    <row r="1045" spans="2:3" x14ac:dyDescent="0.3">
      <c r="B1045" s="30">
        <v>43048</v>
      </c>
      <c r="C1045" s="10">
        <v>113539.935</v>
      </c>
    </row>
    <row r="1046" spans="2:3" x14ac:dyDescent="0.3">
      <c r="B1046" s="30">
        <v>43049</v>
      </c>
      <c r="C1046" s="10">
        <v>115156.44500000001</v>
      </c>
    </row>
    <row r="1047" spans="2:3" x14ac:dyDescent="0.3">
      <c r="B1047" s="30">
        <v>43050</v>
      </c>
      <c r="C1047" s="10">
        <v>104194.345</v>
      </c>
    </row>
    <row r="1048" spans="2:3" x14ac:dyDescent="0.3">
      <c r="B1048" s="30">
        <v>43051</v>
      </c>
      <c r="C1048" s="10">
        <v>98774.235000000001</v>
      </c>
    </row>
    <row r="1049" spans="2:3" x14ac:dyDescent="0.3">
      <c r="B1049" s="30">
        <v>43052</v>
      </c>
      <c r="C1049" s="10">
        <v>125795.84</v>
      </c>
    </row>
    <row r="1050" spans="2:3" x14ac:dyDescent="0.3">
      <c r="B1050" s="30">
        <v>43053</v>
      </c>
      <c r="C1050" s="10">
        <v>135420.82</v>
      </c>
    </row>
    <row r="1051" spans="2:3" x14ac:dyDescent="0.3">
      <c r="B1051" s="30">
        <v>43054</v>
      </c>
      <c r="C1051" s="10">
        <v>130385.05</v>
      </c>
    </row>
    <row r="1052" spans="2:3" x14ac:dyDescent="0.3">
      <c r="B1052" s="30">
        <v>43055</v>
      </c>
      <c r="C1052" s="10">
        <v>116715.965</v>
      </c>
    </row>
    <row r="1053" spans="2:3" x14ac:dyDescent="0.3">
      <c r="B1053" s="30">
        <v>43056</v>
      </c>
      <c r="C1053" s="10">
        <v>117797.62</v>
      </c>
    </row>
    <row r="1054" spans="2:3" x14ac:dyDescent="0.3">
      <c r="B1054" s="30">
        <v>43057</v>
      </c>
      <c r="C1054" s="10">
        <v>106730.21</v>
      </c>
    </row>
    <row r="1055" spans="2:3" x14ac:dyDescent="0.3">
      <c r="B1055" s="30">
        <v>43058</v>
      </c>
      <c r="C1055" s="10">
        <v>101256.78</v>
      </c>
    </row>
    <row r="1056" spans="2:3" x14ac:dyDescent="0.3">
      <c r="B1056" s="30">
        <v>43059</v>
      </c>
      <c r="C1056" s="10">
        <v>128658.27</v>
      </c>
    </row>
    <row r="1057" spans="2:3" x14ac:dyDescent="0.3">
      <c r="B1057" s="30">
        <v>43060</v>
      </c>
      <c r="C1057" s="10">
        <v>137151.495</v>
      </c>
    </row>
    <row r="1058" spans="2:3" x14ac:dyDescent="0.3">
      <c r="B1058" s="30">
        <v>43061</v>
      </c>
      <c r="C1058" s="10">
        <v>138882.25</v>
      </c>
    </row>
    <row r="1059" spans="2:3" x14ac:dyDescent="0.3">
      <c r="B1059" s="30">
        <v>43062</v>
      </c>
      <c r="C1059" s="10">
        <v>135162.11499999999</v>
      </c>
    </row>
    <row r="1060" spans="2:3" x14ac:dyDescent="0.3">
      <c r="B1060" s="30">
        <v>43063</v>
      </c>
      <c r="C1060" s="10">
        <v>133951.29</v>
      </c>
    </row>
    <row r="1061" spans="2:3" x14ac:dyDescent="0.3">
      <c r="B1061" s="30">
        <v>43064</v>
      </c>
      <c r="C1061" s="10">
        <v>121219.595</v>
      </c>
    </row>
    <row r="1062" spans="2:3" x14ac:dyDescent="0.3">
      <c r="B1062" s="30">
        <v>43065</v>
      </c>
      <c r="C1062" s="10">
        <v>108717.875</v>
      </c>
    </row>
    <row r="1063" spans="2:3" x14ac:dyDescent="0.3">
      <c r="B1063" s="30">
        <v>43066</v>
      </c>
      <c r="C1063" s="10">
        <v>115429.005</v>
      </c>
    </row>
    <row r="1064" spans="2:3" x14ac:dyDescent="0.3">
      <c r="B1064" s="30">
        <v>43067</v>
      </c>
      <c r="C1064" s="10">
        <v>129798.47</v>
      </c>
    </row>
    <row r="1065" spans="2:3" x14ac:dyDescent="0.3">
      <c r="B1065" s="30">
        <v>43068</v>
      </c>
      <c r="C1065" s="10">
        <v>151730.95000000001</v>
      </c>
    </row>
    <row r="1066" spans="2:3" x14ac:dyDescent="0.3">
      <c r="B1066" s="30">
        <v>43069</v>
      </c>
      <c r="C1066" s="10">
        <v>154632.33499999999</v>
      </c>
    </row>
    <row r="1067" spans="2:3" x14ac:dyDescent="0.3">
      <c r="B1067" s="30">
        <v>43070</v>
      </c>
      <c r="C1067" s="10">
        <v>125141.9</v>
      </c>
    </row>
    <row r="1068" spans="2:3" x14ac:dyDescent="0.3">
      <c r="B1068" s="30">
        <v>43071</v>
      </c>
      <c r="C1068" s="10">
        <v>99234.22</v>
      </c>
    </row>
    <row r="1069" spans="2:3" x14ac:dyDescent="0.3">
      <c r="B1069" s="30">
        <v>43072</v>
      </c>
      <c r="C1069" s="10">
        <v>92487.705000000002</v>
      </c>
    </row>
    <row r="1070" spans="2:3" x14ac:dyDescent="0.3">
      <c r="B1070" s="30">
        <v>43073</v>
      </c>
      <c r="C1070" s="10">
        <v>111625.98</v>
      </c>
    </row>
    <row r="1071" spans="2:3" x14ac:dyDescent="0.3">
      <c r="B1071" s="30">
        <v>43074</v>
      </c>
      <c r="C1071" s="10">
        <v>113063.675</v>
      </c>
    </row>
    <row r="1072" spans="2:3" x14ac:dyDescent="0.3">
      <c r="B1072" s="30">
        <v>43075</v>
      </c>
      <c r="C1072" s="10">
        <v>115383.13</v>
      </c>
    </row>
    <row r="1073" spans="2:3" x14ac:dyDescent="0.3">
      <c r="B1073" s="30">
        <v>43076</v>
      </c>
      <c r="C1073" s="10">
        <v>115736.97</v>
      </c>
    </row>
    <row r="1074" spans="2:3" x14ac:dyDescent="0.3">
      <c r="B1074" s="30">
        <v>43077</v>
      </c>
      <c r="C1074" s="10">
        <v>109568.47</v>
      </c>
    </row>
    <row r="1075" spans="2:3" x14ac:dyDescent="0.3">
      <c r="B1075" s="30">
        <v>43078</v>
      </c>
      <c r="C1075" s="10">
        <v>99334.8</v>
      </c>
    </row>
    <row r="1076" spans="2:3" x14ac:dyDescent="0.3">
      <c r="B1076" s="30">
        <v>43079</v>
      </c>
      <c r="C1076" s="10">
        <v>97715.01</v>
      </c>
    </row>
    <row r="1077" spans="2:3" x14ac:dyDescent="0.3">
      <c r="B1077" s="30">
        <v>43080</v>
      </c>
      <c r="C1077" s="10">
        <v>114680.185</v>
      </c>
    </row>
    <row r="1078" spans="2:3" x14ac:dyDescent="0.3">
      <c r="B1078" s="30">
        <v>43081</v>
      </c>
      <c r="C1078" s="10">
        <v>121945.175</v>
      </c>
    </row>
    <row r="1079" spans="2:3" x14ac:dyDescent="0.3">
      <c r="B1079" s="30">
        <v>43082</v>
      </c>
      <c r="C1079" s="10">
        <v>146933.095</v>
      </c>
    </row>
    <row r="1080" spans="2:3" x14ac:dyDescent="0.3">
      <c r="B1080" s="30">
        <v>43083</v>
      </c>
      <c r="C1080" s="10">
        <v>129280.81</v>
      </c>
    </row>
    <row r="1081" spans="2:3" x14ac:dyDescent="0.3">
      <c r="B1081" s="30">
        <v>43084</v>
      </c>
      <c r="C1081" s="10">
        <v>120821.05499999999</v>
      </c>
    </row>
    <row r="1082" spans="2:3" x14ac:dyDescent="0.3">
      <c r="B1082" s="30">
        <v>43085</v>
      </c>
      <c r="C1082" s="10">
        <v>110154.36</v>
      </c>
    </row>
    <row r="1083" spans="2:3" x14ac:dyDescent="0.3">
      <c r="B1083" s="30">
        <v>43086</v>
      </c>
      <c r="C1083" s="10">
        <v>107212.84</v>
      </c>
    </row>
    <row r="1084" spans="2:3" x14ac:dyDescent="0.3">
      <c r="B1084" s="30">
        <v>43087</v>
      </c>
      <c r="C1084" s="10">
        <v>138949.67499999999</v>
      </c>
    </row>
    <row r="1085" spans="2:3" x14ac:dyDescent="0.3">
      <c r="B1085" s="30">
        <v>43088</v>
      </c>
      <c r="C1085" s="10">
        <v>142870.39499999999</v>
      </c>
    </row>
    <row r="1086" spans="2:3" x14ac:dyDescent="0.3">
      <c r="B1086" s="30">
        <v>43089</v>
      </c>
      <c r="C1086" s="10">
        <v>114916.99</v>
      </c>
    </row>
    <row r="1087" spans="2:3" x14ac:dyDescent="0.3">
      <c r="B1087" s="30">
        <v>43090</v>
      </c>
      <c r="C1087" s="10">
        <v>114462.53</v>
      </c>
    </row>
    <row r="1088" spans="2:3" x14ac:dyDescent="0.3">
      <c r="B1088" s="30">
        <v>43091</v>
      </c>
      <c r="C1088" s="10">
        <v>116428.79</v>
      </c>
    </row>
    <row r="1089" spans="2:3" x14ac:dyDescent="0.3">
      <c r="B1089" s="30">
        <v>43092</v>
      </c>
      <c r="C1089" s="10">
        <v>109364.01</v>
      </c>
    </row>
    <row r="1090" spans="2:3" x14ac:dyDescent="0.3">
      <c r="B1090" s="30">
        <v>43093</v>
      </c>
      <c r="C1090" s="10">
        <v>92856.23</v>
      </c>
    </row>
    <row r="1091" spans="2:3" x14ac:dyDescent="0.3">
      <c r="B1091" s="30">
        <v>43094</v>
      </c>
      <c r="C1091" s="10">
        <v>85094.375</v>
      </c>
    </row>
    <row r="1092" spans="2:3" x14ac:dyDescent="0.3">
      <c r="B1092" s="30">
        <v>43095</v>
      </c>
      <c r="C1092" s="10">
        <v>98638.854999999996</v>
      </c>
    </row>
    <row r="1093" spans="2:3" x14ac:dyDescent="0.3">
      <c r="B1093" s="30">
        <v>43096</v>
      </c>
      <c r="C1093" s="10">
        <v>128753.755</v>
      </c>
    </row>
    <row r="1094" spans="2:3" x14ac:dyDescent="0.3">
      <c r="B1094" s="30">
        <v>43097</v>
      </c>
      <c r="C1094" s="10">
        <v>130699.155</v>
      </c>
    </row>
    <row r="1095" spans="2:3" x14ac:dyDescent="0.3">
      <c r="B1095" s="30">
        <v>43098</v>
      </c>
      <c r="C1095" s="10">
        <v>115572.045</v>
      </c>
    </row>
    <row r="1096" spans="2:3" x14ac:dyDescent="0.3">
      <c r="B1096" s="30">
        <v>43099</v>
      </c>
      <c r="C1096" s="10">
        <v>96358.975000000006</v>
      </c>
    </row>
    <row r="1097" spans="2:3" x14ac:dyDescent="0.3">
      <c r="B1097" s="30">
        <v>43100</v>
      </c>
      <c r="C1097" s="10">
        <v>95700.479999999996</v>
      </c>
    </row>
    <row r="1098" spans="2:3" x14ac:dyDescent="0.3">
      <c r="B1098" s="30">
        <v>43101</v>
      </c>
      <c r="C1098" s="10">
        <v>95959.684999999998</v>
      </c>
    </row>
    <row r="1099" spans="2:3" x14ac:dyDescent="0.3">
      <c r="B1099" s="30">
        <v>43102</v>
      </c>
      <c r="C1099" s="10">
        <v>105277.85</v>
      </c>
    </row>
    <row r="1100" spans="2:3" x14ac:dyDescent="0.3">
      <c r="B1100" s="30">
        <v>43103</v>
      </c>
      <c r="C1100" s="10">
        <v>106373.825</v>
      </c>
    </row>
    <row r="1101" spans="2:3" x14ac:dyDescent="0.3">
      <c r="B1101" s="30">
        <v>43104</v>
      </c>
      <c r="C1101" s="10">
        <v>113337.685</v>
      </c>
    </row>
    <row r="1102" spans="2:3" x14ac:dyDescent="0.3">
      <c r="B1102" s="30">
        <v>43105</v>
      </c>
      <c r="C1102" s="10">
        <v>123247.735</v>
      </c>
    </row>
    <row r="1103" spans="2:3" x14ac:dyDescent="0.3">
      <c r="B1103" s="30">
        <v>43106</v>
      </c>
      <c r="C1103" s="10">
        <v>133705.845</v>
      </c>
    </row>
    <row r="1104" spans="2:3" x14ac:dyDescent="0.3">
      <c r="B1104" s="30">
        <v>43107</v>
      </c>
      <c r="C1104" s="10">
        <v>107142.815</v>
      </c>
    </row>
    <row r="1105" spans="2:3" x14ac:dyDescent="0.3">
      <c r="B1105" s="30">
        <v>43108</v>
      </c>
      <c r="C1105" s="10">
        <v>118832.07</v>
      </c>
    </row>
    <row r="1106" spans="2:3" x14ac:dyDescent="0.3">
      <c r="B1106" s="30">
        <v>43109</v>
      </c>
      <c r="C1106" s="10">
        <v>111361.05</v>
      </c>
    </row>
    <row r="1107" spans="2:3" x14ac:dyDescent="0.3">
      <c r="B1107" s="30">
        <v>43110</v>
      </c>
      <c r="C1107" s="10">
        <v>116530.04</v>
      </c>
    </row>
    <row r="1108" spans="2:3" x14ac:dyDescent="0.3">
      <c r="B1108" s="30">
        <v>43111</v>
      </c>
      <c r="C1108" s="10">
        <v>139607.905</v>
      </c>
    </row>
    <row r="1109" spans="2:3" x14ac:dyDescent="0.3">
      <c r="B1109" s="30">
        <v>43112</v>
      </c>
      <c r="C1109" s="10">
        <v>132022.87</v>
      </c>
    </row>
    <row r="1110" spans="2:3" x14ac:dyDescent="0.3">
      <c r="B1110" s="30">
        <v>43113</v>
      </c>
      <c r="C1110" s="10">
        <v>98977.05</v>
      </c>
    </row>
    <row r="1111" spans="2:3" x14ac:dyDescent="0.3">
      <c r="B1111" s="30">
        <v>43114</v>
      </c>
      <c r="C1111" s="10">
        <v>92021.68</v>
      </c>
    </row>
    <row r="1112" spans="2:3" x14ac:dyDescent="0.3">
      <c r="B1112" s="30">
        <v>43115</v>
      </c>
      <c r="C1112" s="10">
        <v>109389.095</v>
      </c>
    </row>
    <row r="1113" spans="2:3" x14ac:dyDescent="0.3">
      <c r="B1113" s="30">
        <v>43116</v>
      </c>
      <c r="C1113" s="10">
        <v>116074.03</v>
      </c>
    </row>
    <row r="1114" spans="2:3" x14ac:dyDescent="0.3">
      <c r="B1114" s="30">
        <v>43117</v>
      </c>
      <c r="C1114" s="10">
        <v>129286.36500000001</v>
      </c>
    </row>
    <row r="1115" spans="2:3" x14ac:dyDescent="0.3">
      <c r="B1115" s="30">
        <v>43118</v>
      </c>
      <c r="C1115" s="10">
        <v>154648.065</v>
      </c>
    </row>
    <row r="1116" spans="2:3" x14ac:dyDescent="0.3">
      <c r="B1116" s="30">
        <v>43119</v>
      </c>
      <c r="C1116" s="10">
        <v>165070.595</v>
      </c>
    </row>
    <row r="1117" spans="2:3" x14ac:dyDescent="0.3">
      <c r="B1117" s="30">
        <v>43120</v>
      </c>
      <c r="C1117" s="10">
        <v>124825.02499999999</v>
      </c>
    </row>
    <row r="1118" spans="2:3" x14ac:dyDescent="0.3">
      <c r="B1118" s="30">
        <v>43121</v>
      </c>
      <c r="C1118" s="10">
        <v>127305.2</v>
      </c>
    </row>
    <row r="1119" spans="2:3" x14ac:dyDescent="0.3">
      <c r="B1119" s="30">
        <v>43122</v>
      </c>
      <c r="C1119" s="10">
        <v>137955.42499999999</v>
      </c>
    </row>
    <row r="1120" spans="2:3" x14ac:dyDescent="0.3">
      <c r="B1120" s="30">
        <v>43123</v>
      </c>
      <c r="C1120" s="10">
        <v>128314.47</v>
      </c>
    </row>
    <row r="1121" spans="2:3" x14ac:dyDescent="0.3">
      <c r="B1121" s="30">
        <v>43124</v>
      </c>
      <c r="C1121" s="10">
        <v>128899.765</v>
      </c>
    </row>
    <row r="1122" spans="2:3" x14ac:dyDescent="0.3">
      <c r="B1122" s="30">
        <v>43125</v>
      </c>
      <c r="C1122" s="10">
        <v>139245.21</v>
      </c>
    </row>
    <row r="1123" spans="2:3" x14ac:dyDescent="0.3">
      <c r="B1123" s="30">
        <v>43126</v>
      </c>
      <c r="C1123" s="10">
        <v>128599.46</v>
      </c>
    </row>
    <row r="1124" spans="2:3" x14ac:dyDescent="0.3">
      <c r="B1124" s="30">
        <v>43127</v>
      </c>
      <c r="C1124" s="10">
        <v>139114.58499999999</v>
      </c>
    </row>
    <row r="1125" spans="2:3" x14ac:dyDescent="0.3">
      <c r="B1125" s="30">
        <v>43128</v>
      </c>
      <c r="C1125" s="10">
        <v>159436.69</v>
      </c>
    </row>
    <row r="1126" spans="2:3" x14ac:dyDescent="0.3">
      <c r="B1126" s="30">
        <v>43129</v>
      </c>
      <c r="C1126" s="10">
        <v>160437.565</v>
      </c>
    </row>
    <row r="1127" spans="2:3" x14ac:dyDescent="0.3">
      <c r="B1127" s="30">
        <v>43130</v>
      </c>
      <c r="C1127" s="10">
        <v>115239.57</v>
      </c>
    </row>
    <row r="1128" spans="2:3" x14ac:dyDescent="0.3">
      <c r="B1128" s="30">
        <v>43131</v>
      </c>
      <c r="C1128" s="10">
        <v>108524.18</v>
      </c>
    </row>
    <row r="1129" spans="2:3" x14ac:dyDescent="0.3">
      <c r="B1129" s="30">
        <v>43132</v>
      </c>
      <c r="C1129" s="10">
        <v>109949.21</v>
      </c>
    </row>
    <row r="1130" spans="2:3" x14ac:dyDescent="0.3">
      <c r="B1130" s="30">
        <v>43133</v>
      </c>
      <c r="C1130" s="10">
        <v>112946.34</v>
      </c>
    </row>
    <row r="1131" spans="2:3" x14ac:dyDescent="0.3">
      <c r="B1131" s="30">
        <v>43134</v>
      </c>
      <c r="C1131" s="10">
        <v>104947.325</v>
      </c>
    </row>
    <row r="1132" spans="2:3" x14ac:dyDescent="0.3">
      <c r="B1132" s="30">
        <v>43135</v>
      </c>
      <c r="C1132" s="10">
        <v>106065.935</v>
      </c>
    </row>
    <row r="1133" spans="2:3" x14ac:dyDescent="0.3">
      <c r="B1133" s="30">
        <v>43136</v>
      </c>
      <c r="C1133" s="10">
        <v>126465.96</v>
      </c>
    </row>
    <row r="1134" spans="2:3" x14ac:dyDescent="0.3">
      <c r="B1134" s="30">
        <v>43137</v>
      </c>
      <c r="C1134" s="10">
        <v>137539.72500000001</v>
      </c>
    </row>
    <row r="1135" spans="2:3" x14ac:dyDescent="0.3">
      <c r="B1135" s="30">
        <v>43138</v>
      </c>
      <c r="C1135" s="10">
        <v>159307.315</v>
      </c>
    </row>
    <row r="1136" spans="2:3" x14ac:dyDescent="0.3">
      <c r="B1136" s="30">
        <v>43139</v>
      </c>
      <c r="C1136" s="10">
        <v>149473.01</v>
      </c>
    </row>
    <row r="1137" spans="2:3" x14ac:dyDescent="0.3">
      <c r="B1137" s="30">
        <v>43140</v>
      </c>
      <c r="C1137" s="10">
        <v>137101.87</v>
      </c>
    </row>
    <row r="1138" spans="2:3" x14ac:dyDescent="0.3">
      <c r="B1138" s="30">
        <v>43141</v>
      </c>
      <c r="C1138" s="10">
        <v>118113.8</v>
      </c>
    </row>
    <row r="1139" spans="2:3" x14ac:dyDescent="0.3">
      <c r="B1139" s="30">
        <v>43142</v>
      </c>
      <c r="C1139" s="10">
        <v>100440.29</v>
      </c>
    </row>
    <row r="1140" spans="2:3" x14ac:dyDescent="0.3">
      <c r="B1140" s="30">
        <v>43143</v>
      </c>
      <c r="C1140" s="10">
        <v>116209.13</v>
      </c>
    </row>
    <row r="1141" spans="2:3" x14ac:dyDescent="0.3">
      <c r="B1141" s="30">
        <v>43144</v>
      </c>
      <c r="C1141" s="10">
        <v>124882.715</v>
      </c>
    </row>
    <row r="1142" spans="2:3" x14ac:dyDescent="0.3">
      <c r="B1142" s="30">
        <v>43145</v>
      </c>
      <c r="C1142" s="10">
        <v>115269.5</v>
      </c>
    </row>
    <row r="1143" spans="2:3" x14ac:dyDescent="0.3">
      <c r="B1143" s="30">
        <v>43146</v>
      </c>
      <c r="C1143" s="10">
        <v>117260.245</v>
      </c>
    </row>
    <row r="1144" spans="2:3" x14ac:dyDescent="0.3">
      <c r="B1144" s="30">
        <v>43147</v>
      </c>
      <c r="C1144" s="10">
        <v>114736.355</v>
      </c>
    </row>
    <row r="1145" spans="2:3" x14ac:dyDescent="0.3">
      <c r="B1145" s="30">
        <v>43148</v>
      </c>
      <c r="C1145" s="10">
        <v>105799.935</v>
      </c>
    </row>
    <row r="1146" spans="2:3" x14ac:dyDescent="0.3">
      <c r="B1146" s="30">
        <v>43149</v>
      </c>
      <c r="C1146" s="10">
        <v>105085.515</v>
      </c>
    </row>
    <row r="1147" spans="2:3" x14ac:dyDescent="0.3">
      <c r="B1147" s="30">
        <v>43150</v>
      </c>
      <c r="C1147" s="10">
        <v>113116.425</v>
      </c>
    </row>
    <row r="1148" spans="2:3" x14ac:dyDescent="0.3">
      <c r="B1148" s="30">
        <v>43151</v>
      </c>
      <c r="C1148" s="10">
        <v>120035.38499999999</v>
      </c>
    </row>
    <row r="1149" spans="2:3" x14ac:dyDescent="0.3">
      <c r="B1149" s="30">
        <v>43152</v>
      </c>
      <c r="C1149" s="10">
        <v>124481.41499999999</v>
      </c>
    </row>
    <row r="1150" spans="2:3" x14ac:dyDescent="0.3">
      <c r="B1150" s="30">
        <v>43153</v>
      </c>
      <c r="C1150" s="10">
        <v>133607.065</v>
      </c>
    </row>
    <row r="1151" spans="2:3" x14ac:dyDescent="0.3">
      <c r="B1151" s="30">
        <v>43154</v>
      </c>
      <c r="C1151" s="10">
        <v>136328.345</v>
      </c>
    </row>
    <row r="1152" spans="2:3" x14ac:dyDescent="0.3">
      <c r="B1152" s="30">
        <v>43155</v>
      </c>
      <c r="C1152" s="10">
        <v>119226.435</v>
      </c>
    </row>
    <row r="1153" spans="2:3" x14ac:dyDescent="0.3">
      <c r="B1153" s="30">
        <v>43156</v>
      </c>
      <c r="C1153" s="10">
        <v>96305.07</v>
      </c>
    </row>
    <row r="1154" spans="2:3" x14ac:dyDescent="0.3">
      <c r="B1154" s="30">
        <v>43157</v>
      </c>
      <c r="C1154" s="10">
        <v>117952.36500000001</v>
      </c>
    </row>
    <row r="1155" spans="2:3" x14ac:dyDescent="0.3">
      <c r="B1155" s="30">
        <v>43158</v>
      </c>
      <c r="C1155" s="10">
        <v>127894.285</v>
      </c>
    </row>
    <row r="1156" spans="2:3" x14ac:dyDescent="0.3">
      <c r="B1156" s="30">
        <v>43159</v>
      </c>
      <c r="C1156" s="10">
        <v>123400.17</v>
      </c>
    </row>
    <row r="1157" spans="2:3" x14ac:dyDescent="0.3">
      <c r="B1157" s="30">
        <v>43160</v>
      </c>
      <c r="C1157" s="10">
        <v>117346.26</v>
      </c>
    </row>
    <row r="1158" spans="2:3" x14ac:dyDescent="0.3">
      <c r="B1158" s="30">
        <v>43161</v>
      </c>
      <c r="C1158" s="10">
        <v>119960.33</v>
      </c>
    </row>
    <row r="1159" spans="2:3" x14ac:dyDescent="0.3">
      <c r="B1159" s="30">
        <v>43162</v>
      </c>
      <c r="C1159" s="10">
        <v>111096.30499999999</v>
      </c>
    </row>
    <row r="1160" spans="2:3" x14ac:dyDescent="0.3">
      <c r="B1160" s="30">
        <v>43163</v>
      </c>
      <c r="C1160" s="10">
        <v>101334.2</v>
      </c>
    </row>
    <row r="1161" spans="2:3" x14ac:dyDescent="0.3">
      <c r="B1161" s="30">
        <v>43164</v>
      </c>
      <c r="C1161" s="10">
        <v>112527.285</v>
      </c>
    </row>
    <row r="1162" spans="2:3" x14ac:dyDescent="0.3">
      <c r="B1162" s="30">
        <v>43165</v>
      </c>
      <c r="C1162" s="10">
        <v>113850.81</v>
      </c>
    </row>
    <row r="1163" spans="2:3" x14ac:dyDescent="0.3">
      <c r="B1163" s="30">
        <v>43166</v>
      </c>
      <c r="C1163" s="10">
        <v>122717.5</v>
      </c>
    </row>
    <row r="1164" spans="2:3" x14ac:dyDescent="0.3">
      <c r="B1164" s="30">
        <v>43167</v>
      </c>
      <c r="C1164" s="10">
        <v>128732.59</v>
      </c>
    </row>
    <row r="1165" spans="2:3" x14ac:dyDescent="0.3">
      <c r="B1165" s="30">
        <v>43168</v>
      </c>
      <c r="C1165" s="10">
        <v>127805.485</v>
      </c>
    </row>
    <row r="1166" spans="2:3" x14ac:dyDescent="0.3">
      <c r="B1166" s="30">
        <v>43169</v>
      </c>
      <c r="C1166" s="10">
        <v>120398.88499999999</v>
      </c>
    </row>
    <row r="1167" spans="2:3" x14ac:dyDescent="0.3">
      <c r="B1167" s="30">
        <v>43170</v>
      </c>
      <c r="C1167" s="10">
        <v>104486.18</v>
      </c>
    </row>
    <row r="1168" spans="2:3" x14ac:dyDescent="0.3">
      <c r="B1168" s="30">
        <v>43171</v>
      </c>
      <c r="C1168" s="10">
        <v>97542.31</v>
      </c>
    </row>
    <row r="1169" spans="2:3" x14ac:dyDescent="0.3">
      <c r="B1169" s="30">
        <v>43172</v>
      </c>
      <c r="C1169" s="10">
        <v>112663.625</v>
      </c>
    </row>
    <row r="1170" spans="2:3" x14ac:dyDescent="0.3">
      <c r="B1170" s="30">
        <v>43173</v>
      </c>
      <c r="C1170" s="10">
        <v>114195.35</v>
      </c>
    </row>
    <row r="1171" spans="2:3" x14ac:dyDescent="0.3">
      <c r="B1171" s="30">
        <v>43174</v>
      </c>
      <c r="C1171" s="10">
        <v>116045.27</v>
      </c>
    </row>
    <row r="1172" spans="2:3" x14ac:dyDescent="0.3">
      <c r="B1172" s="30">
        <v>43175</v>
      </c>
      <c r="C1172" s="10">
        <v>116284.345</v>
      </c>
    </row>
    <row r="1173" spans="2:3" x14ac:dyDescent="0.3">
      <c r="B1173" s="30">
        <v>43176</v>
      </c>
      <c r="C1173" s="10">
        <v>110715.12</v>
      </c>
    </row>
    <row r="1174" spans="2:3" x14ac:dyDescent="0.3">
      <c r="B1174" s="30">
        <v>43177</v>
      </c>
      <c r="C1174" s="10">
        <v>97262.705000000002</v>
      </c>
    </row>
    <row r="1175" spans="2:3" x14ac:dyDescent="0.3">
      <c r="B1175" s="30">
        <v>43178</v>
      </c>
      <c r="C1175" s="10">
        <v>111617.94500000001</v>
      </c>
    </row>
    <row r="1176" spans="2:3" x14ac:dyDescent="0.3">
      <c r="B1176" s="30">
        <v>43179</v>
      </c>
      <c r="C1176" s="10">
        <v>110794.26</v>
      </c>
    </row>
    <row r="1177" spans="2:3" x14ac:dyDescent="0.3">
      <c r="B1177" s="30">
        <v>43180</v>
      </c>
      <c r="C1177" s="10">
        <v>111254.315</v>
      </c>
    </row>
    <row r="1178" spans="2:3" x14ac:dyDescent="0.3">
      <c r="B1178" s="30">
        <v>43181</v>
      </c>
      <c r="C1178" s="10">
        <v>115020.505</v>
      </c>
    </row>
    <row r="1179" spans="2:3" x14ac:dyDescent="0.3">
      <c r="B1179" s="30">
        <v>43182</v>
      </c>
      <c r="C1179" s="10">
        <v>119298.325</v>
      </c>
    </row>
    <row r="1180" spans="2:3" x14ac:dyDescent="0.3">
      <c r="B1180" s="30">
        <v>43183</v>
      </c>
      <c r="C1180" s="10">
        <v>112312.69500000001</v>
      </c>
    </row>
    <row r="1181" spans="2:3" x14ac:dyDescent="0.3">
      <c r="B1181" s="30">
        <v>43184</v>
      </c>
      <c r="C1181" s="10">
        <v>98918.514999999999</v>
      </c>
    </row>
    <row r="1182" spans="2:3" x14ac:dyDescent="0.3">
      <c r="B1182" s="30">
        <v>43185</v>
      </c>
      <c r="C1182" s="10">
        <v>112488.215</v>
      </c>
    </row>
    <row r="1183" spans="2:3" x14ac:dyDescent="0.3">
      <c r="B1183" s="30">
        <v>43186</v>
      </c>
      <c r="C1183" s="10">
        <v>116809.36500000001</v>
      </c>
    </row>
    <row r="1184" spans="2:3" x14ac:dyDescent="0.3">
      <c r="B1184" s="30">
        <v>43187</v>
      </c>
      <c r="C1184" s="10">
        <v>117744.005</v>
      </c>
    </row>
    <row r="1185" spans="2:3" x14ac:dyDescent="0.3">
      <c r="B1185" s="30">
        <v>43188</v>
      </c>
      <c r="C1185" s="10">
        <v>116457.26</v>
      </c>
    </row>
    <row r="1186" spans="2:3" x14ac:dyDescent="0.3">
      <c r="B1186" s="30">
        <v>43189</v>
      </c>
      <c r="C1186" s="10">
        <v>97070.345000000001</v>
      </c>
    </row>
    <row r="1187" spans="2:3" x14ac:dyDescent="0.3">
      <c r="B1187" s="30">
        <v>43190</v>
      </c>
      <c r="C1187" s="10">
        <v>99687.64</v>
      </c>
    </row>
    <row r="1188" spans="2:3" x14ac:dyDescent="0.3">
      <c r="B1188" s="30">
        <v>43191</v>
      </c>
      <c r="C1188" s="10">
        <v>98817.03</v>
      </c>
    </row>
    <row r="1189" spans="2:3" x14ac:dyDescent="0.3">
      <c r="B1189" s="30">
        <v>43192</v>
      </c>
      <c r="C1189" s="10">
        <v>98258.25</v>
      </c>
    </row>
    <row r="1190" spans="2:3" x14ac:dyDescent="0.3">
      <c r="B1190" s="30">
        <v>43193</v>
      </c>
      <c r="C1190" s="10">
        <v>113381.53</v>
      </c>
    </row>
    <row r="1191" spans="2:3" x14ac:dyDescent="0.3">
      <c r="B1191" s="30">
        <v>43194</v>
      </c>
      <c r="C1191" s="10">
        <v>115974.61</v>
      </c>
    </row>
    <row r="1192" spans="2:3" x14ac:dyDescent="0.3">
      <c r="B1192" s="30">
        <v>43195</v>
      </c>
      <c r="C1192" s="10">
        <v>117551.69500000001</v>
      </c>
    </row>
    <row r="1193" spans="2:3" x14ac:dyDescent="0.3">
      <c r="B1193" s="30">
        <v>43196</v>
      </c>
      <c r="C1193" s="10">
        <v>115979.07</v>
      </c>
    </row>
    <row r="1194" spans="2:3" x14ac:dyDescent="0.3">
      <c r="B1194" s="30">
        <v>43197</v>
      </c>
      <c r="C1194" s="10">
        <v>105938.47500000001</v>
      </c>
    </row>
    <row r="1195" spans="2:3" x14ac:dyDescent="0.3">
      <c r="B1195" s="30">
        <v>43198</v>
      </c>
      <c r="C1195" s="10">
        <v>100571.16499999999</v>
      </c>
    </row>
    <row r="1196" spans="2:3" x14ac:dyDescent="0.3">
      <c r="B1196" s="30">
        <v>43199</v>
      </c>
      <c r="C1196" s="10">
        <v>118702.925</v>
      </c>
    </row>
    <row r="1197" spans="2:3" x14ac:dyDescent="0.3">
      <c r="B1197" s="30">
        <v>43200</v>
      </c>
      <c r="C1197" s="10">
        <v>122423.01</v>
      </c>
    </row>
    <row r="1198" spans="2:3" x14ac:dyDescent="0.3">
      <c r="B1198" s="30">
        <v>43201</v>
      </c>
      <c r="C1198" s="10">
        <v>121944.995</v>
      </c>
    </row>
    <row r="1199" spans="2:3" x14ac:dyDescent="0.3">
      <c r="B1199" s="30">
        <v>43202</v>
      </c>
      <c r="C1199" s="10">
        <v>119876.63</v>
      </c>
    </row>
    <row r="1200" spans="2:3" x14ac:dyDescent="0.3">
      <c r="B1200" s="30">
        <v>43203</v>
      </c>
      <c r="C1200" s="10">
        <v>113609.76</v>
      </c>
    </row>
    <row r="1201" spans="2:3" x14ac:dyDescent="0.3">
      <c r="B1201" s="30">
        <v>43204</v>
      </c>
      <c r="C1201" s="10">
        <v>105135.30499999999</v>
      </c>
    </row>
    <row r="1202" spans="2:3" x14ac:dyDescent="0.3">
      <c r="B1202" s="30">
        <v>43205</v>
      </c>
      <c r="C1202" s="10">
        <v>104123.39</v>
      </c>
    </row>
    <row r="1203" spans="2:3" x14ac:dyDescent="0.3">
      <c r="B1203" s="30">
        <v>43206</v>
      </c>
      <c r="C1203" s="10">
        <v>115694.64</v>
      </c>
    </row>
    <row r="1204" spans="2:3" x14ac:dyDescent="0.3">
      <c r="B1204" s="30">
        <v>43207</v>
      </c>
      <c r="C1204" s="10">
        <v>121092.855</v>
      </c>
    </row>
    <row r="1205" spans="2:3" x14ac:dyDescent="0.3">
      <c r="B1205" s="30">
        <v>43208</v>
      </c>
      <c r="C1205" s="10">
        <v>120784.875</v>
      </c>
    </row>
    <row r="1206" spans="2:3" x14ac:dyDescent="0.3">
      <c r="B1206" s="30">
        <v>43209</v>
      </c>
      <c r="C1206" s="10">
        <v>120448.935</v>
      </c>
    </row>
    <row r="1207" spans="2:3" x14ac:dyDescent="0.3">
      <c r="B1207" s="30">
        <v>43210</v>
      </c>
      <c r="C1207" s="10">
        <v>118324.09</v>
      </c>
    </row>
    <row r="1208" spans="2:3" x14ac:dyDescent="0.3">
      <c r="B1208" s="30">
        <v>43211</v>
      </c>
      <c r="C1208" s="10">
        <v>107479.26</v>
      </c>
    </row>
    <row r="1209" spans="2:3" x14ac:dyDescent="0.3">
      <c r="B1209" s="30">
        <v>43212</v>
      </c>
      <c r="C1209" s="10">
        <v>103662.05</v>
      </c>
    </row>
    <row r="1210" spans="2:3" x14ac:dyDescent="0.3">
      <c r="B1210" s="30">
        <v>43213</v>
      </c>
      <c r="C1210" s="10">
        <v>117799.97</v>
      </c>
    </row>
    <row r="1211" spans="2:3" x14ac:dyDescent="0.3">
      <c r="B1211" s="30">
        <v>43214</v>
      </c>
      <c r="C1211" s="10">
        <v>117642.645</v>
      </c>
    </row>
    <row r="1212" spans="2:3" x14ac:dyDescent="0.3">
      <c r="B1212" s="30">
        <v>43215</v>
      </c>
      <c r="C1212" s="10">
        <v>106654.955</v>
      </c>
    </row>
    <row r="1213" spans="2:3" x14ac:dyDescent="0.3">
      <c r="B1213" s="30">
        <v>43216</v>
      </c>
      <c r="C1213" s="10">
        <v>117617.51</v>
      </c>
    </row>
    <row r="1214" spans="2:3" x14ac:dyDescent="0.3">
      <c r="B1214" s="30">
        <v>43217</v>
      </c>
      <c r="C1214" s="10">
        <v>119079.465</v>
      </c>
    </row>
    <row r="1215" spans="2:3" x14ac:dyDescent="0.3">
      <c r="B1215" s="30">
        <v>43218</v>
      </c>
      <c r="C1215" s="10">
        <v>108613.38</v>
      </c>
    </row>
    <row r="1216" spans="2:3" x14ac:dyDescent="0.3">
      <c r="B1216" s="30">
        <v>43219</v>
      </c>
      <c r="C1216" s="10">
        <v>105277.715</v>
      </c>
    </row>
    <row r="1217" spans="2:3" x14ac:dyDescent="0.3">
      <c r="B1217" s="30">
        <v>43220</v>
      </c>
      <c r="C1217" s="10">
        <v>121551.685</v>
      </c>
    </row>
    <row r="1218" spans="2:3" x14ac:dyDescent="0.3">
      <c r="B1218" s="30">
        <v>43221</v>
      </c>
      <c r="C1218" s="10">
        <v>122642.235</v>
      </c>
    </row>
    <row r="1219" spans="2:3" x14ac:dyDescent="0.3">
      <c r="B1219" s="30">
        <v>43222</v>
      </c>
      <c r="C1219" s="10">
        <v>118716.595</v>
      </c>
    </row>
    <row r="1220" spans="2:3" x14ac:dyDescent="0.3">
      <c r="B1220" s="30">
        <v>43223</v>
      </c>
      <c r="C1220" s="10">
        <v>117357.83500000001</v>
      </c>
    </row>
    <row r="1221" spans="2:3" x14ac:dyDescent="0.3">
      <c r="B1221" s="30">
        <v>43224</v>
      </c>
      <c r="C1221" s="10">
        <v>116870.46</v>
      </c>
    </row>
    <row r="1222" spans="2:3" x14ac:dyDescent="0.3">
      <c r="B1222" s="30">
        <v>43225</v>
      </c>
      <c r="C1222" s="10">
        <v>106892.995</v>
      </c>
    </row>
    <row r="1223" spans="2:3" x14ac:dyDescent="0.3">
      <c r="B1223" s="30">
        <v>43226</v>
      </c>
      <c r="C1223" s="10">
        <v>105840.39</v>
      </c>
    </row>
    <row r="1224" spans="2:3" x14ac:dyDescent="0.3">
      <c r="B1224" s="30">
        <v>43227</v>
      </c>
      <c r="C1224" s="10">
        <v>118254.55499999999</v>
      </c>
    </row>
    <row r="1225" spans="2:3" x14ac:dyDescent="0.3">
      <c r="B1225" s="30">
        <v>43228</v>
      </c>
      <c r="C1225" s="10">
        <v>122876.86500000001</v>
      </c>
    </row>
    <row r="1226" spans="2:3" x14ac:dyDescent="0.3">
      <c r="B1226" s="30">
        <v>43229</v>
      </c>
      <c r="C1226" s="10">
        <v>122721.46</v>
      </c>
    </row>
    <row r="1227" spans="2:3" x14ac:dyDescent="0.3">
      <c r="B1227" s="30">
        <v>43230</v>
      </c>
      <c r="C1227" s="10">
        <v>128518.505</v>
      </c>
    </row>
    <row r="1228" spans="2:3" x14ac:dyDescent="0.3">
      <c r="B1228" s="30">
        <v>43231</v>
      </c>
      <c r="C1228" s="10">
        <v>133467.37</v>
      </c>
    </row>
    <row r="1229" spans="2:3" x14ac:dyDescent="0.3">
      <c r="B1229" s="30">
        <v>43232</v>
      </c>
      <c r="C1229" s="10">
        <v>111273.755</v>
      </c>
    </row>
    <row r="1230" spans="2:3" x14ac:dyDescent="0.3">
      <c r="B1230" s="30">
        <v>43233</v>
      </c>
      <c r="C1230" s="10">
        <v>108729.71</v>
      </c>
    </row>
    <row r="1231" spans="2:3" x14ac:dyDescent="0.3">
      <c r="B1231" s="30">
        <v>43234</v>
      </c>
      <c r="C1231" s="10">
        <v>129885.955</v>
      </c>
    </row>
    <row r="1232" spans="2:3" x14ac:dyDescent="0.3">
      <c r="B1232" s="30">
        <v>43235</v>
      </c>
      <c r="C1232" s="10">
        <v>131900.51999999999</v>
      </c>
    </row>
    <row r="1233" spans="2:3" x14ac:dyDescent="0.3">
      <c r="B1233" s="30">
        <v>43236</v>
      </c>
      <c r="C1233" s="10">
        <v>133399.23000000001</v>
      </c>
    </row>
    <row r="1234" spans="2:3" x14ac:dyDescent="0.3">
      <c r="B1234" s="30">
        <v>43237</v>
      </c>
      <c r="C1234" s="10">
        <v>131757.155</v>
      </c>
    </row>
    <row r="1235" spans="2:3" x14ac:dyDescent="0.3">
      <c r="B1235" s="30">
        <v>43238</v>
      </c>
      <c r="C1235" s="10">
        <v>127353.575</v>
      </c>
    </row>
    <row r="1236" spans="2:3" x14ac:dyDescent="0.3">
      <c r="B1236" s="30">
        <v>43239</v>
      </c>
      <c r="C1236" s="10">
        <v>119262.145</v>
      </c>
    </row>
    <row r="1237" spans="2:3" x14ac:dyDescent="0.3">
      <c r="B1237" s="30">
        <v>43240</v>
      </c>
      <c r="C1237" s="10">
        <v>112349.26</v>
      </c>
    </row>
    <row r="1238" spans="2:3" x14ac:dyDescent="0.3">
      <c r="B1238" s="30">
        <v>43241</v>
      </c>
      <c r="C1238" s="10">
        <v>124046.80499999999</v>
      </c>
    </row>
    <row r="1239" spans="2:3" x14ac:dyDescent="0.3">
      <c r="B1239" s="30">
        <v>43242</v>
      </c>
      <c r="C1239" s="10">
        <v>126922.995</v>
      </c>
    </row>
    <row r="1240" spans="2:3" x14ac:dyDescent="0.3">
      <c r="B1240" s="30">
        <v>43243</v>
      </c>
      <c r="C1240" s="10">
        <v>129352.83</v>
      </c>
    </row>
    <row r="1241" spans="2:3" x14ac:dyDescent="0.3">
      <c r="B1241" s="30">
        <v>43244</v>
      </c>
      <c r="C1241" s="10">
        <v>129553.94</v>
      </c>
    </row>
    <row r="1242" spans="2:3" x14ac:dyDescent="0.3">
      <c r="B1242" s="30">
        <v>43245</v>
      </c>
      <c r="C1242" s="10">
        <v>127957.57</v>
      </c>
    </row>
    <row r="1243" spans="2:3" x14ac:dyDescent="0.3">
      <c r="B1243" s="30">
        <v>43246</v>
      </c>
      <c r="C1243" s="10">
        <v>115384.08500000001</v>
      </c>
    </row>
    <row r="1244" spans="2:3" x14ac:dyDescent="0.3">
      <c r="B1244" s="30">
        <v>43247</v>
      </c>
      <c r="C1244" s="10">
        <v>106044.51</v>
      </c>
    </row>
    <row r="1245" spans="2:3" x14ac:dyDescent="0.3">
      <c r="B1245" s="30">
        <v>43248</v>
      </c>
      <c r="C1245" s="10">
        <v>119360.265</v>
      </c>
    </row>
    <row r="1246" spans="2:3" x14ac:dyDescent="0.3">
      <c r="B1246" s="30">
        <v>43249</v>
      </c>
      <c r="C1246" s="10">
        <v>123142.76</v>
      </c>
    </row>
    <row r="1247" spans="2:3" x14ac:dyDescent="0.3">
      <c r="B1247" s="30">
        <v>43250</v>
      </c>
      <c r="C1247" s="10">
        <v>127830.62</v>
      </c>
    </row>
    <row r="1248" spans="2:3" x14ac:dyDescent="0.3">
      <c r="B1248" s="30">
        <v>43251</v>
      </c>
      <c r="C1248" s="10">
        <v>131159.94500000001</v>
      </c>
    </row>
    <row r="1249" spans="2:3" x14ac:dyDescent="0.3">
      <c r="B1249" s="30">
        <v>43252</v>
      </c>
      <c r="C1249" s="10">
        <v>135864.065</v>
      </c>
    </row>
    <row r="1250" spans="2:3" x14ac:dyDescent="0.3">
      <c r="B1250" s="30">
        <v>43253</v>
      </c>
      <c r="C1250" s="10">
        <v>123226.075</v>
      </c>
    </row>
    <row r="1251" spans="2:3" x14ac:dyDescent="0.3">
      <c r="B1251" s="30">
        <v>43254</v>
      </c>
      <c r="C1251" s="10">
        <v>121177.58500000001</v>
      </c>
    </row>
    <row r="1252" spans="2:3" x14ac:dyDescent="0.3">
      <c r="B1252" s="30">
        <v>43255</v>
      </c>
      <c r="C1252" s="10">
        <v>135385.41</v>
      </c>
    </row>
    <row r="1253" spans="2:3" x14ac:dyDescent="0.3">
      <c r="B1253" s="30">
        <v>43256</v>
      </c>
      <c r="C1253" s="10">
        <v>132975.13</v>
      </c>
    </row>
    <row r="1254" spans="2:3" x14ac:dyDescent="0.3">
      <c r="B1254" s="30">
        <v>43257</v>
      </c>
      <c r="C1254" s="10">
        <v>132038.42499999999</v>
      </c>
    </row>
    <row r="1255" spans="2:3" x14ac:dyDescent="0.3">
      <c r="B1255" s="30">
        <v>43258</v>
      </c>
      <c r="C1255" s="10">
        <v>128577.63</v>
      </c>
    </row>
    <row r="1256" spans="2:3" x14ac:dyDescent="0.3">
      <c r="B1256" s="30">
        <v>43259</v>
      </c>
      <c r="C1256" s="10">
        <v>129910.015</v>
      </c>
    </row>
    <row r="1257" spans="2:3" x14ac:dyDescent="0.3">
      <c r="B1257" s="30">
        <v>43260</v>
      </c>
      <c r="C1257" s="10">
        <v>120232.19500000001</v>
      </c>
    </row>
    <row r="1258" spans="2:3" x14ac:dyDescent="0.3">
      <c r="B1258" s="30">
        <v>43261</v>
      </c>
      <c r="C1258" s="10">
        <v>117037.86500000001</v>
      </c>
    </row>
    <row r="1259" spans="2:3" x14ac:dyDescent="0.3">
      <c r="B1259" s="30">
        <v>43262</v>
      </c>
      <c r="C1259" s="10">
        <v>113420.985</v>
      </c>
    </row>
    <row r="1260" spans="2:3" x14ac:dyDescent="0.3">
      <c r="B1260" s="30">
        <v>43263</v>
      </c>
      <c r="C1260" s="10">
        <v>127261.295</v>
      </c>
    </row>
    <row r="1261" spans="2:3" x14ac:dyDescent="0.3">
      <c r="B1261" s="30">
        <v>43264</v>
      </c>
      <c r="C1261" s="10">
        <v>131574.60500000001</v>
      </c>
    </row>
    <row r="1262" spans="2:3" x14ac:dyDescent="0.3">
      <c r="B1262" s="30">
        <v>43265</v>
      </c>
      <c r="C1262" s="10">
        <v>130544.485</v>
      </c>
    </row>
    <row r="1263" spans="2:3" x14ac:dyDescent="0.3">
      <c r="B1263" s="30">
        <v>43266</v>
      </c>
      <c r="C1263" s="10">
        <v>133009.01</v>
      </c>
    </row>
    <row r="1264" spans="2:3" x14ac:dyDescent="0.3">
      <c r="B1264" s="30">
        <v>43267</v>
      </c>
      <c r="C1264" s="10">
        <v>124351.235</v>
      </c>
    </row>
    <row r="1265" spans="2:3" x14ac:dyDescent="0.3">
      <c r="B1265" s="30">
        <v>43268</v>
      </c>
      <c r="C1265" s="10">
        <v>120785.595</v>
      </c>
    </row>
    <row r="1266" spans="2:3" x14ac:dyDescent="0.3">
      <c r="B1266" s="30">
        <v>43269</v>
      </c>
      <c r="C1266" s="10">
        <v>138518.73499999999</v>
      </c>
    </row>
    <row r="1267" spans="2:3" x14ac:dyDescent="0.3">
      <c r="B1267" s="30">
        <v>43270</v>
      </c>
      <c r="C1267" s="10">
        <v>143830.12</v>
      </c>
    </row>
    <row r="1268" spans="2:3" x14ac:dyDescent="0.3">
      <c r="B1268" s="30">
        <v>43271</v>
      </c>
      <c r="C1268" s="10">
        <v>141305.88</v>
      </c>
    </row>
    <row r="1269" spans="2:3" x14ac:dyDescent="0.3">
      <c r="B1269" s="30">
        <v>43272</v>
      </c>
      <c r="C1269" s="10">
        <v>143542.01999999999</v>
      </c>
    </row>
    <row r="1270" spans="2:3" x14ac:dyDescent="0.3">
      <c r="B1270" s="30">
        <v>43273</v>
      </c>
      <c r="C1270" s="10">
        <v>140296.4</v>
      </c>
    </row>
    <row r="1271" spans="2:3" x14ac:dyDescent="0.3">
      <c r="B1271" s="30">
        <v>43274</v>
      </c>
      <c r="C1271" s="10">
        <v>132165.42499999999</v>
      </c>
    </row>
    <row r="1272" spans="2:3" x14ac:dyDescent="0.3">
      <c r="B1272" s="30">
        <v>43275</v>
      </c>
      <c r="C1272" s="10">
        <v>125850.58</v>
      </c>
    </row>
    <row r="1273" spans="2:3" x14ac:dyDescent="0.3">
      <c r="B1273" s="30">
        <v>43276</v>
      </c>
      <c r="C1273" s="10">
        <v>141972.715</v>
      </c>
    </row>
    <row r="1274" spans="2:3" x14ac:dyDescent="0.3">
      <c r="B1274" s="30">
        <v>43277</v>
      </c>
      <c r="C1274" s="10">
        <v>142842.4</v>
      </c>
    </row>
    <row r="1275" spans="2:3" x14ac:dyDescent="0.3">
      <c r="B1275" s="30">
        <v>43278</v>
      </c>
      <c r="C1275" s="10">
        <v>148100.13</v>
      </c>
    </row>
    <row r="1276" spans="2:3" x14ac:dyDescent="0.3">
      <c r="B1276" s="30">
        <v>43279</v>
      </c>
      <c r="C1276" s="10">
        <v>150445.47</v>
      </c>
    </row>
    <row r="1277" spans="2:3" x14ac:dyDescent="0.3">
      <c r="B1277" s="30">
        <v>43280</v>
      </c>
      <c r="C1277" s="10">
        <v>139188.48000000001</v>
      </c>
    </row>
    <row r="1278" spans="2:3" x14ac:dyDescent="0.3">
      <c r="B1278" s="30">
        <v>43281</v>
      </c>
      <c r="C1278" s="10">
        <v>125394.425</v>
      </c>
    </row>
    <row r="1279" spans="2:3" x14ac:dyDescent="0.3">
      <c r="B1279" s="30">
        <v>43282</v>
      </c>
      <c r="C1279" s="10">
        <v>124313.07</v>
      </c>
    </row>
    <row r="1280" spans="2:3" x14ac:dyDescent="0.3">
      <c r="B1280" s="30">
        <v>43283</v>
      </c>
      <c r="C1280" s="10">
        <v>140713.255</v>
      </c>
    </row>
    <row r="1281" spans="2:3" x14ac:dyDescent="0.3">
      <c r="B1281" s="30">
        <v>43284</v>
      </c>
      <c r="C1281" s="10">
        <v>135759.27499999999</v>
      </c>
    </row>
    <row r="1282" spans="2:3" x14ac:dyDescent="0.3">
      <c r="B1282" s="30">
        <v>43285</v>
      </c>
      <c r="C1282" s="10">
        <v>128580.97500000001</v>
      </c>
    </row>
    <row r="1283" spans="2:3" x14ac:dyDescent="0.3">
      <c r="B1283" s="30">
        <v>43286</v>
      </c>
      <c r="C1283" s="10">
        <v>125861.6</v>
      </c>
    </row>
    <row r="1284" spans="2:3" x14ac:dyDescent="0.3">
      <c r="B1284" s="30">
        <v>43287</v>
      </c>
      <c r="C1284" s="10">
        <v>124242.52</v>
      </c>
    </row>
    <row r="1285" spans="2:3" x14ac:dyDescent="0.3">
      <c r="B1285" s="30">
        <v>43288</v>
      </c>
      <c r="C1285" s="10">
        <v>119717.435</v>
      </c>
    </row>
    <row r="1286" spans="2:3" x14ac:dyDescent="0.3">
      <c r="B1286" s="30">
        <v>43289</v>
      </c>
      <c r="C1286" s="10">
        <v>114562.215</v>
      </c>
    </row>
    <row r="1287" spans="2:3" x14ac:dyDescent="0.3">
      <c r="B1287" s="30">
        <v>43290</v>
      </c>
      <c r="C1287" s="10">
        <v>133874.47500000001</v>
      </c>
    </row>
    <row r="1288" spans="2:3" x14ac:dyDescent="0.3">
      <c r="B1288" s="30">
        <v>43291</v>
      </c>
      <c r="C1288" s="10">
        <v>140342.995</v>
      </c>
    </row>
    <row r="1289" spans="2:3" x14ac:dyDescent="0.3">
      <c r="B1289" s="30">
        <v>43292</v>
      </c>
      <c r="C1289" s="10">
        <v>143461.125</v>
      </c>
    </row>
    <row r="1290" spans="2:3" x14ac:dyDescent="0.3">
      <c r="B1290" s="30">
        <v>43293</v>
      </c>
      <c r="C1290" s="10">
        <v>145767.1</v>
      </c>
    </row>
    <row r="1291" spans="2:3" x14ac:dyDescent="0.3">
      <c r="B1291" s="30">
        <v>43294</v>
      </c>
      <c r="C1291" s="10">
        <v>140542.95000000001</v>
      </c>
    </row>
    <row r="1292" spans="2:3" x14ac:dyDescent="0.3">
      <c r="B1292" s="30">
        <v>43295</v>
      </c>
      <c r="C1292" s="10">
        <v>124491.53</v>
      </c>
    </row>
    <row r="1293" spans="2:3" x14ac:dyDescent="0.3">
      <c r="B1293" s="30">
        <v>43296</v>
      </c>
      <c r="C1293" s="10">
        <v>119464.315</v>
      </c>
    </row>
    <row r="1294" spans="2:3" x14ac:dyDescent="0.3">
      <c r="B1294" s="30">
        <v>43297</v>
      </c>
      <c r="C1294" s="10">
        <v>137446.75</v>
      </c>
    </row>
    <row r="1295" spans="2:3" x14ac:dyDescent="0.3">
      <c r="B1295" s="30">
        <v>43298</v>
      </c>
      <c r="C1295" s="10">
        <v>131367.09</v>
      </c>
    </row>
    <row r="1296" spans="2:3" x14ac:dyDescent="0.3">
      <c r="B1296" s="30">
        <v>43299</v>
      </c>
      <c r="C1296" s="10">
        <v>132856.72</v>
      </c>
    </row>
    <row r="1297" spans="2:3" x14ac:dyDescent="0.3">
      <c r="B1297" s="30">
        <v>43300</v>
      </c>
      <c r="C1297" s="10">
        <v>133778.44500000001</v>
      </c>
    </row>
    <row r="1298" spans="2:3" x14ac:dyDescent="0.3">
      <c r="B1298" s="30">
        <v>43301</v>
      </c>
      <c r="C1298" s="10">
        <v>135728.405</v>
      </c>
    </row>
    <row r="1299" spans="2:3" x14ac:dyDescent="0.3">
      <c r="B1299" s="30">
        <v>43302</v>
      </c>
      <c r="C1299" s="10">
        <v>125928.62</v>
      </c>
    </row>
    <row r="1300" spans="2:3" x14ac:dyDescent="0.3">
      <c r="B1300" s="30">
        <v>43303</v>
      </c>
      <c r="C1300" s="10">
        <v>114186.8</v>
      </c>
    </row>
    <row r="1301" spans="2:3" x14ac:dyDescent="0.3">
      <c r="B1301" s="30">
        <v>43304</v>
      </c>
      <c r="C1301" s="10">
        <v>134664.655</v>
      </c>
    </row>
    <row r="1302" spans="2:3" x14ac:dyDescent="0.3">
      <c r="B1302" s="30">
        <v>43305</v>
      </c>
      <c r="C1302" s="10">
        <v>132967.19</v>
      </c>
    </row>
    <row r="1303" spans="2:3" x14ac:dyDescent="0.3">
      <c r="B1303" s="30">
        <v>43306</v>
      </c>
      <c r="C1303" s="10">
        <v>135308.29500000001</v>
      </c>
    </row>
    <row r="1304" spans="2:3" x14ac:dyDescent="0.3">
      <c r="B1304" s="30">
        <v>43307</v>
      </c>
      <c r="C1304" s="10">
        <v>137634.125</v>
      </c>
    </row>
    <row r="1305" spans="2:3" x14ac:dyDescent="0.3">
      <c r="B1305" s="30">
        <v>43308</v>
      </c>
      <c r="C1305" s="10">
        <v>130119.5</v>
      </c>
    </row>
    <row r="1306" spans="2:3" x14ac:dyDescent="0.3">
      <c r="B1306" s="30">
        <v>43309</v>
      </c>
      <c r="C1306" s="10">
        <v>116942.94</v>
      </c>
    </row>
    <row r="1307" spans="2:3" x14ac:dyDescent="0.3">
      <c r="B1307" s="30">
        <v>43310</v>
      </c>
      <c r="C1307" s="10">
        <v>111555</v>
      </c>
    </row>
    <row r="1308" spans="2:3" x14ac:dyDescent="0.3">
      <c r="B1308" s="30">
        <v>43311</v>
      </c>
      <c r="C1308" s="10">
        <v>135422.13500000001</v>
      </c>
    </row>
    <row r="1309" spans="2:3" x14ac:dyDescent="0.3">
      <c r="B1309" s="30">
        <v>43312</v>
      </c>
      <c r="C1309" s="10">
        <v>129519.995</v>
      </c>
    </row>
    <row r="1310" spans="2:3" x14ac:dyDescent="0.3">
      <c r="B1310" s="30">
        <v>43313</v>
      </c>
      <c r="C1310" s="10">
        <v>134004.96</v>
      </c>
    </row>
    <row r="1311" spans="2:3" x14ac:dyDescent="0.3">
      <c r="B1311" s="30">
        <v>43314</v>
      </c>
      <c r="C1311" s="10">
        <v>129025</v>
      </c>
    </row>
    <row r="1312" spans="2:3" x14ac:dyDescent="0.3">
      <c r="B1312" s="30">
        <v>43315</v>
      </c>
      <c r="C1312" s="10">
        <v>129740.315</v>
      </c>
    </row>
    <row r="1313" spans="2:3" x14ac:dyDescent="0.3">
      <c r="B1313" s="30">
        <v>43316</v>
      </c>
      <c r="C1313" s="10">
        <v>116238.175</v>
      </c>
    </row>
    <row r="1314" spans="2:3" x14ac:dyDescent="0.3">
      <c r="B1314" s="30">
        <v>43317</v>
      </c>
      <c r="C1314" s="10">
        <v>104912.38</v>
      </c>
    </row>
    <row r="1315" spans="2:3" x14ac:dyDescent="0.3">
      <c r="B1315" s="30">
        <v>43318</v>
      </c>
      <c r="C1315" s="10">
        <v>127198.78</v>
      </c>
    </row>
    <row r="1316" spans="2:3" x14ac:dyDescent="0.3">
      <c r="B1316" s="30">
        <v>43319</v>
      </c>
      <c r="C1316" s="10">
        <v>131851.01500000001</v>
      </c>
    </row>
    <row r="1317" spans="2:3" x14ac:dyDescent="0.3">
      <c r="B1317" s="30">
        <v>43320</v>
      </c>
      <c r="C1317" s="10">
        <v>131939.5</v>
      </c>
    </row>
    <row r="1318" spans="2:3" x14ac:dyDescent="0.3">
      <c r="B1318" s="30">
        <v>43321</v>
      </c>
      <c r="C1318" s="10">
        <v>135670.99</v>
      </c>
    </row>
    <row r="1319" spans="2:3" x14ac:dyDescent="0.3">
      <c r="B1319" s="30">
        <v>43322</v>
      </c>
      <c r="C1319" s="10">
        <v>121875.355</v>
      </c>
    </row>
    <row r="1320" spans="2:3" x14ac:dyDescent="0.3">
      <c r="B1320" s="30">
        <v>43323</v>
      </c>
      <c r="C1320" s="10">
        <v>119988.735</v>
      </c>
    </row>
    <row r="1321" spans="2:3" x14ac:dyDescent="0.3">
      <c r="B1321" s="30">
        <v>43324</v>
      </c>
      <c r="C1321" s="10">
        <v>115231.85</v>
      </c>
    </row>
    <row r="1322" spans="2:3" x14ac:dyDescent="0.3">
      <c r="B1322" s="30">
        <v>43325</v>
      </c>
      <c r="C1322" s="10">
        <v>127541.57</v>
      </c>
    </row>
    <row r="1323" spans="2:3" x14ac:dyDescent="0.3">
      <c r="B1323" s="30">
        <v>43326</v>
      </c>
      <c r="C1323" s="10">
        <v>121073.45</v>
      </c>
    </row>
    <row r="1324" spans="2:3" x14ac:dyDescent="0.3">
      <c r="B1324" s="30">
        <v>43327</v>
      </c>
      <c r="C1324" s="10">
        <v>122602.11500000001</v>
      </c>
    </row>
    <row r="1325" spans="2:3" x14ac:dyDescent="0.3">
      <c r="B1325" s="30">
        <v>43328</v>
      </c>
      <c r="C1325" s="10">
        <v>131137.065</v>
      </c>
    </row>
    <row r="1326" spans="2:3" x14ac:dyDescent="0.3">
      <c r="B1326" s="30">
        <v>43329</v>
      </c>
      <c r="C1326" s="10">
        <v>125189.54</v>
      </c>
    </row>
    <row r="1327" spans="2:3" x14ac:dyDescent="0.3">
      <c r="B1327" s="30">
        <v>43330</v>
      </c>
      <c r="C1327" s="10">
        <v>116571.26</v>
      </c>
    </row>
    <row r="1328" spans="2:3" x14ac:dyDescent="0.3">
      <c r="B1328" s="30">
        <v>43331</v>
      </c>
      <c r="C1328" s="10">
        <v>119707.93</v>
      </c>
    </row>
    <row r="1329" spans="2:3" x14ac:dyDescent="0.3">
      <c r="B1329" s="30">
        <v>43332</v>
      </c>
      <c r="C1329" s="10">
        <v>138918.38500000001</v>
      </c>
    </row>
    <row r="1330" spans="2:3" x14ac:dyDescent="0.3">
      <c r="B1330" s="30">
        <v>43333</v>
      </c>
      <c r="C1330" s="10">
        <v>138424.25</v>
      </c>
    </row>
    <row r="1331" spans="2:3" x14ac:dyDescent="0.3">
      <c r="B1331" s="30">
        <v>43334</v>
      </c>
      <c r="C1331" s="10">
        <v>136240.845</v>
      </c>
    </row>
    <row r="1332" spans="2:3" x14ac:dyDescent="0.3">
      <c r="B1332" s="30">
        <v>43335</v>
      </c>
      <c r="C1332" s="10">
        <v>131956.72500000001</v>
      </c>
    </row>
    <row r="1333" spans="2:3" x14ac:dyDescent="0.3">
      <c r="B1333" s="30">
        <v>43336</v>
      </c>
      <c r="C1333" s="10">
        <v>130210.94</v>
      </c>
    </row>
    <row r="1334" spans="2:3" x14ac:dyDescent="0.3">
      <c r="B1334" s="30">
        <v>43337</v>
      </c>
      <c r="C1334" s="10">
        <v>116471.77499999999</v>
      </c>
    </row>
    <row r="1335" spans="2:3" x14ac:dyDescent="0.3">
      <c r="B1335" s="30">
        <v>43338</v>
      </c>
      <c r="C1335" s="10">
        <v>111436.265</v>
      </c>
    </row>
    <row r="1336" spans="2:3" x14ac:dyDescent="0.3">
      <c r="B1336" s="30">
        <v>43339</v>
      </c>
      <c r="C1336" s="10">
        <v>131280.85</v>
      </c>
    </row>
    <row r="1337" spans="2:3" x14ac:dyDescent="0.3">
      <c r="B1337" s="30">
        <v>43340</v>
      </c>
      <c r="C1337" s="10">
        <v>139563.095</v>
      </c>
    </row>
    <row r="1338" spans="2:3" x14ac:dyDescent="0.3">
      <c r="B1338" s="30">
        <v>43341</v>
      </c>
      <c r="C1338" s="10">
        <v>136032.16</v>
      </c>
    </row>
    <row r="1339" spans="2:3" x14ac:dyDescent="0.3">
      <c r="B1339" s="30">
        <v>43342</v>
      </c>
      <c r="C1339" s="10">
        <v>139752.54500000001</v>
      </c>
    </row>
    <row r="1340" spans="2:3" x14ac:dyDescent="0.3">
      <c r="B1340" s="30">
        <v>43343</v>
      </c>
      <c r="C1340" s="10">
        <v>130466.91499999999</v>
      </c>
    </row>
    <row r="1341" spans="2:3" x14ac:dyDescent="0.3">
      <c r="B1341" s="30">
        <v>43344</v>
      </c>
      <c r="C1341" s="10">
        <v>116344.565</v>
      </c>
    </row>
    <row r="1342" spans="2:3" x14ac:dyDescent="0.3">
      <c r="B1342" s="30">
        <v>43345</v>
      </c>
      <c r="C1342" s="10">
        <v>118402.905</v>
      </c>
    </row>
    <row r="1343" spans="2:3" x14ac:dyDescent="0.3">
      <c r="B1343" s="30">
        <v>43346</v>
      </c>
      <c r="C1343" s="10">
        <v>131448.995</v>
      </c>
    </row>
    <row r="1344" spans="2:3" x14ac:dyDescent="0.3">
      <c r="B1344" s="30">
        <v>43347</v>
      </c>
      <c r="C1344" s="10">
        <v>128192.08500000001</v>
      </c>
    </row>
    <row r="1345" spans="2:3" x14ac:dyDescent="0.3">
      <c r="B1345" s="30">
        <v>43348</v>
      </c>
      <c r="C1345" s="10">
        <v>118307.155</v>
      </c>
    </row>
    <row r="1346" spans="2:3" x14ac:dyDescent="0.3">
      <c r="B1346" s="30">
        <v>43349</v>
      </c>
      <c r="C1346" s="10">
        <v>116467.37</v>
      </c>
    </row>
    <row r="1347" spans="2:3" x14ac:dyDescent="0.3">
      <c r="B1347" s="30">
        <v>43350</v>
      </c>
      <c r="C1347" s="10">
        <v>123583.52</v>
      </c>
    </row>
    <row r="1348" spans="2:3" x14ac:dyDescent="0.3">
      <c r="B1348" s="30">
        <v>43351</v>
      </c>
      <c r="C1348" s="10">
        <v>109948.61500000001</v>
      </c>
    </row>
    <row r="1349" spans="2:3" x14ac:dyDescent="0.3">
      <c r="B1349" s="30">
        <v>43352</v>
      </c>
      <c r="C1349" s="10">
        <v>107838.95</v>
      </c>
    </row>
    <row r="1350" spans="2:3" x14ac:dyDescent="0.3">
      <c r="B1350" s="30">
        <v>43353</v>
      </c>
      <c r="C1350" s="10">
        <v>123132.625</v>
      </c>
    </row>
    <row r="1351" spans="2:3" x14ac:dyDescent="0.3">
      <c r="B1351" s="30">
        <v>43354</v>
      </c>
      <c r="C1351" s="10">
        <v>111096.53</v>
      </c>
    </row>
    <row r="1352" spans="2:3" x14ac:dyDescent="0.3">
      <c r="B1352" s="30">
        <v>43355</v>
      </c>
      <c r="C1352" s="10">
        <v>112935.03999999999</v>
      </c>
    </row>
    <row r="1353" spans="2:3" x14ac:dyDescent="0.3">
      <c r="B1353" s="30">
        <v>43356</v>
      </c>
      <c r="C1353" s="10">
        <v>117880.565</v>
      </c>
    </row>
    <row r="1354" spans="2:3" x14ac:dyDescent="0.3">
      <c r="B1354" s="30">
        <v>43357</v>
      </c>
      <c r="C1354" s="10">
        <v>111213.15</v>
      </c>
    </row>
    <row r="1355" spans="2:3" x14ac:dyDescent="0.3">
      <c r="B1355" s="30">
        <v>43358</v>
      </c>
      <c r="C1355" s="10">
        <v>108632.355</v>
      </c>
    </row>
    <row r="1356" spans="2:3" x14ac:dyDescent="0.3">
      <c r="B1356" s="30">
        <v>43359</v>
      </c>
      <c r="C1356" s="10">
        <v>113030.005</v>
      </c>
    </row>
    <row r="1357" spans="2:3" x14ac:dyDescent="0.3">
      <c r="B1357" s="30">
        <v>43360</v>
      </c>
      <c r="C1357" s="10">
        <v>118208.24</v>
      </c>
    </row>
    <row r="1358" spans="2:3" x14ac:dyDescent="0.3">
      <c r="B1358" s="30">
        <v>43361</v>
      </c>
      <c r="C1358" s="10">
        <v>119622.285</v>
      </c>
    </row>
    <row r="1359" spans="2:3" x14ac:dyDescent="0.3">
      <c r="B1359" s="30">
        <v>43362</v>
      </c>
      <c r="C1359" s="10">
        <v>123787.77</v>
      </c>
    </row>
    <row r="1360" spans="2:3" x14ac:dyDescent="0.3">
      <c r="B1360" s="30">
        <v>43363</v>
      </c>
      <c r="C1360" s="10">
        <v>125335.57</v>
      </c>
    </row>
    <row r="1361" spans="2:3" x14ac:dyDescent="0.3">
      <c r="B1361" s="30">
        <v>43364</v>
      </c>
      <c r="C1361" s="10">
        <v>120372.48</v>
      </c>
    </row>
    <row r="1362" spans="2:3" x14ac:dyDescent="0.3">
      <c r="B1362" s="30">
        <v>43365</v>
      </c>
      <c r="C1362" s="10">
        <v>107731.72</v>
      </c>
    </row>
    <row r="1363" spans="2:3" x14ac:dyDescent="0.3">
      <c r="B1363" s="30">
        <v>43366</v>
      </c>
      <c r="C1363" s="10">
        <v>107332.1</v>
      </c>
    </row>
    <row r="1364" spans="2:3" x14ac:dyDescent="0.3">
      <c r="B1364" s="30">
        <v>43367</v>
      </c>
      <c r="C1364" s="10">
        <v>119535.715</v>
      </c>
    </row>
    <row r="1365" spans="2:3" x14ac:dyDescent="0.3">
      <c r="B1365" s="30">
        <v>43368</v>
      </c>
      <c r="C1365" s="10">
        <v>124797.08500000001</v>
      </c>
    </row>
    <row r="1366" spans="2:3" x14ac:dyDescent="0.3">
      <c r="B1366" s="30">
        <v>43369</v>
      </c>
      <c r="C1366" s="10">
        <v>119238.345</v>
      </c>
    </row>
    <row r="1367" spans="2:3" x14ac:dyDescent="0.3">
      <c r="B1367" s="30">
        <v>43370</v>
      </c>
      <c r="C1367" s="10">
        <v>110878.67</v>
      </c>
    </row>
    <row r="1368" spans="2:3" x14ac:dyDescent="0.3">
      <c r="B1368" s="30">
        <v>43371</v>
      </c>
      <c r="C1368" s="10">
        <v>108622.42</v>
      </c>
    </row>
    <row r="1369" spans="2:3" x14ac:dyDescent="0.3">
      <c r="B1369" s="30">
        <v>43372</v>
      </c>
      <c r="C1369" s="10">
        <v>109315.065</v>
      </c>
    </row>
    <row r="1370" spans="2:3" x14ac:dyDescent="0.3">
      <c r="B1370" s="30">
        <v>43373</v>
      </c>
      <c r="C1370" s="10">
        <v>106236.23</v>
      </c>
    </row>
    <row r="1371" spans="2:3" x14ac:dyDescent="0.3">
      <c r="B1371" s="30">
        <v>43374</v>
      </c>
      <c r="C1371" s="10">
        <v>114466.64</v>
      </c>
    </row>
    <row r="1372" spans="2:3" x14ac:dyDescent="0.3">
      <c r="B1372" s="30">
        <v>43375</v>
      </c>
      <c r="C1372" s="10">
        <v>114458.205</v>
      </c>
    </row>
    <row r="1373" spans="2:3" x14ac:dyDescent="0.3">
      <c r="B1373" s="30">
        <v>43376</v>
      </c>
      <c r="C1373" s="10">
        <v>115490.83500000001</v>
      </c>
    </row>
    <row r="1374" spans="2:3" x14ac:dyDescent="0.3">
      <c r="B1374" s="30">
        <v>43377</v>
      </c>
      <c r="C1374" s="10">
        <v>115294.12</v>
      </c>
    </row>
    <row r="1375" spans="2:3" x14ac:dyDescent="0.3">
      <c r="B1375" s="30">
        <v>43378</v>
      </c>
      <c r="C1375" s="10">
        <v>112576.545</v>
      </c>
    </row>
    <row r="1376" spans="2:3" x14ac:dyDescent="0.3">
      <c r="B1376" s="30">
        <v>43379</v>
      </c>
      <c r="C1376" s="10">
        <v>102988.145</v>
      </c>
    </row>
    <row r="1377" spans="2:3" x14ac:dyDescent="0.3">
      <c r="B1377" s="30">
        <v>43380</v>
      </c>
      <c r="C1377" s="10">
        <v>100476.705</v>
      </c>
    </row>
    <row r="1378" spans="2:3" x14ac:dyDescent="0.3">
      <c r="B1378" s="30">
        <v>43381</v>
      </c>
      <c r="C1378" s="10">
        <v>113945.5</v>
      </c>
    </row>
    <row r="1379" spans="2:3" x14ac:dyDescent="0.3">
      <c r="B1379" s="30">
        <v>43382</v>
      </c>
      <c r="C1379" s="10">
        <v>116449.31</v>
      </c>
    </row>
    <row r="1380" spans="2:3" x14ac:dyDescent="0.3">
      <c r="B1380" s="30">
        <v>43383</v>
      </c>
      <c r="C1380" s="10">
        <v>109551.08</v>
      </c>
    </row>
    <row r="1381" spans="2:3" x14ac:dyDescent="0.3">
      <c r="B1381" s="30">
        <v>43384</v>
      </c>
      <c r="C1381" s="10">
        <v>110432.33</v>
      </c>
    </row>
    <row r="1382" spans="2:3" x14ac:dyDescent="0.3">
      <c r="B1382" s="30">
        <v>43385</v>
      </c>
      <c r="C1382" s="10">
        <v>110457.33500000001</v>
      </c>
    </row>
    <row r="1383" spans="2:3" x14ac:dyDescent="0.3">
      <c r="B1383" s="30">
        <v>43386</v>
      </c>
      <c r="C1383" s="10">
        <v>96584.744999999995</v>
      </c>
    </row>
    <row r="1384" spans="2:3" x14ac:dyDescent="0.3">
      <c r="B1384" s="30">
        <v>43387</v>
      </c>
      <c r="C1384" s="10">
        <v>90918.615000000005</v>
      </c>
    </row>
    <row r="1385" spans="2:3" x14ac:dyDescent="0.3">
      <c r="B1385" s="30">
        <v>43388</v>
      </c>
      <c r="C1385" s="10">
        <v>108070.27499999999</v>
      </c>
    </row>
    <row r="1386" spans="2:3" x14ac:dyDescent="0.3">
      <c r="B1386" s="30">
        <v>43389</v>
      </c>
      <c r="C1386" s="10">
        <v>113889.41</v>
      </c>
    </row>
    <row r="1387" spans="2:3" x14ac:dyDescent="0.3">
      <c r="B1387" s="30">
        <v>43390</v>
      </c>
      <c r="C1387" s="10">
        <v>112592.26</v>
      </c>
    </row>
    <row r="1388" spans="2:3" x14ac:dyDescent="0.3">
      <c r="B1388" s="30">
        <v>43391</v>
      </c>
      <c r="C1388" s="10">
        <v>112806.58500000001</v>
      </c>
    </row>
    <row r="1389" spans="2:3" x14ac:dyDescent="0.3">
      <c r="B1389" s="30">
        <v>43392</v>
      </c>
      <c r="C1389" s="10">
        <v>107940.16</v>
      </c>
    </row>
    <row r="1390" spans="2:3" x14ac:dyDescent="0.3">
      <c r="B1390" s="30">
        <v>43393</v>
      </c>
      <c r="C1390" s="10">
        <v>99368.854999999996</v>
      </c>
    </row>
    <row r="1391" spans="2:3" x14ac:dyDescent="0.3">
      <c r="B1391" s="30">
        <v>43394</v>
      </c>
      <c r="C1391" s="10">
        <v>98427.53</v>
      </c>
    </row>
    <row r="1392" spans="2:3" x14ac:dyDescent="0.3">
      <c r="B1392" s="30">
        <v>43395</v>
      </c>
      <c r="C1392" s="10">
        <v>105893.61500000001</v>
      </c>
    </row>
    <row r="1393" spans="2:3" x14ac:dyDescent="0.3">
      <c r="B1393" s="30">
        <v>43396</v>
      </c>
      <c r="C1393" s="10">
        <v>109241.565</v>
      </c>
    </row>
    <row r="1394" spans="2:3" x14ac:dyDescent="0.3">
      <c r="B1394" s="30">
        <v>43397</v>
      </c>
      <c r="C1394" s="10">
        <v>111423.36500000001</v>
      </c>
    </row>
    <row r="1395" spans="2:3" x14ac:dyDescent="0.3">
      <c r="B1395" s="30">
        <v>43398</v>
      </c>
      <c r="C1395" s="10">
        <v>112414.39</v>
      </c>
    </row>
    <row r="1396" spans="2:3" x14ac:dyDescent="0.3">
      <c r="B1396" s="30">
        <v>43399</v>
      </c>
      <c r="C1396" s="10">
        <v>111145.12</v>
      </c>
    </row>
    <row r="1397" spans="2:3" x14ac:dyDescent="0.3">
      <c r="B1397" s="30">
        <v>43400</v>
      </c>
      <c r="C1397" s="10">
        <v>97973.985000000001</v>
      </c>
    </row>
    <row r="1398" spans="2:3" x14ac:dyDescent="0.3">
      <c r="B1398" s="30">
        <v>43401</v>
      </c>
      <c r="C1398" s="10">
        <v>95624.014999999999</v>
      </c>
    </row>
    <row r="1399" spans="2:3" x14ac:dyDescent="0.3">
      <c r="B1399" s="30">
        <v>43402</v>
      </c>
      <c r="C1399" s="10">
        <v>110196.61500000001</v>
      </c>
    </row>
    <row r="1400" spans="2:3" x14ac:dyDescent="0.3">
      <c r="B1400" s="30">
        <v>43403</v>
      </c>
      <c r="C1400" s="10">
        <v>113459.02499999999</v>
      </c>
    </row>
    <row r="1401" spans="2:3" x14ac:dyDescent="0.3">
      <c r="B1401" s="30">
        <v>43404</v>
      </c>
      <c r="C1401" s="10">
        <v>114402.745</v>
      </c>
    </row>
    <row r="1402" spans="2:3" x14ac:dyDescent="0.3">
      <c r="B1402" s="30">
        <v>43405</v>
      </c>
      <c r="C1402" s="10">
        <v>119350.66499999999</v>
      </c>
    </row>
    <row r="1403" spans="2:3" x14ac:dyDescent="0.3">
      <c r="B1403" s="30">
        <v>43406</v>
      </c>
      <c r="C1403" s="10">
        <v>116793.855</v>
      </c>
    </row>
    <row r="1404" spans="2:3" x14ac:dyDescent="0.3">
      <c r="B1404" s="30">
        <v>43407</v>
      </c>
      <c r="C1404" s="10">
        <v>93859.285000000003</v>
      </c>
    </row>
    <row r="1405" spans="2:3" x14ac:dyDescent="0.3">
      <c r="B1405" s="30">
        <v>43408</v>
      </c>
      <c r="C1405" s="10">
        <v>96432.625</v>
      </c>
    </row>
    <row r="1406" spans="2:3" x14ac:dyDescent="0.3">
      <c r="B1406" s="30">
        <v>43409</v>
      </c>
      <c r="C1406" s="10">
        <v>107014.075</v>
      </c>
    </row>
    <row r="1407" spans="2:3" x14ac:dyDescent="0.3">
      <c r="B1407" s="30">
        <v>43410</v>
      </c>
      <c r="C1407" s="10">
        <v>100696.565</v>
      </c>
    </row>
    <row r="1408" spans="2:3" x14ac:dyDescent="0.3">
      <c r="B1408" s="30">
        <v>43411</v>
      </c>
      <c r="C1408" s="10">
        <v>106387.19500000001</v>
      </c>
    </row>
    <row r="1409" spans="2:3" x14ac:dyDescent="0.3">
      <c r="B1409" s="30">
        <v>43412</v>
      </c>
      <c r="C1409" s="10">
        <v>109430.37</v>
      </c>
    </row>
    <row r="1410" spans="2:3" x14ac:dyDescent="0.3">
      <c r="B1410" s="30">
        <v>43413</v>
      </c>
      <c r="C1410" s="10">
        <v>112506.95</v>
      </c>
    </row>
    <row r="1411" spans="2:3" x14ac:dyDescent="0.3">
      <c r="B1411" s="30">
        <v>43414</v>
      </c>
      <c r="C1411" s="10">
        <v>100203.55</v>
      </c>
    </row>
    <row r="1412" spans="2:3" x14ac:dyDescent="0.3">
      <c r="B1412" s="30">
        <v>43415</v>
      </c>
      <c r="C1412" s="10">
        <v>94602.89</v>
      </c>
    </row>
    <row r="1413" spans="2:3" x14ac:dyDescent="0.3">
      <c r="B1413" s="30">
        <v>43416</v>
      </c>
      <c r="C1413" s="10">
        <v>114159.595</v>
      </c>
    </row>
    <row r="1414" spans="2:3" x14ac:dyDescent="0.3">
      <c r="B1414" s="30">
        <v>43417</v>
      </c>
      <c r="C1414" s="10">
        <v>120185.265</v>
      </c>
    </row>
    <row r="1415" spans="2:3" x14ac:dyDescent="0.3">
      <c r="B1415" s="30">
        <v>43418</v>
      </c>
      <c r="C1415" s="10">
        <v>116487.58</v>
      </c>
    </row>
    <row r="1416" spans="2:3" x14ac:dyDescent="0.3">
      <c r="B1416" s="30">
        <v>43419</v>
      </c>
      <c r="C1416" s="10">
        <v>108628.34</v>
      </c>
    </row>
    <row r="1417" spans="2:3" x14ac:dyDescent="0.3">
      <c r="B1417" s="30">
        <v>43420</v>
      </c>
      <c r="C1417" s="10">
        <v>107405.925</v>
      </c>
    </row>
    <row r="1418" spans="2:3" x14ac:dyDescent="0.3">
      <c r="B1418" s="30">
        <v>43421</v>
      </c>
      <c r="C1418" s="10">
        <v>90498.92</v>
      </c>
    </row>
    <row r="1419" spans="2:3" x14ac:dyDescent="0.3">
      <c r="B1419" s="30">
        <v>43422</v>
      </c>
      <c r="C1419" s="10">
        <v>92043.13</v>
      </c>
    </row>
    <row r="1420" spans="2:3" x14ac:dyDescent="0.3">
      <c r="B1420" s="30">
        <v>43423</v>
      </c>
      <c r="C1420" s="10">
        <v>113978.535</v>
      </c>
    </row>
    <row r="1421" spans="2:3" x14ac:dyDescent="0.3">
      <c r="B1421" s="30">
        <v>43424</v>
      </c>
      <c r="C1421" s="10">
        <v>118330.625</v>
      </c>
    </row>
    <row r="1422" spans="2:3" x14ac:dyDescent="0.3">
      <c r="B1422" s="30">
        <v>43425</v>
      </c>
      <c r="C1422" s="10">
        <v>106618.19500000001</v>
      </c>
    </row>
    <row r="1423" spans="2:3" x14ac:dyDescent="0.3">
      <c r="B1423" s="30">
        <v>43426</v>
      </c>
      <c r="C1423" s="10">
        <v>107278.83</v>
      </c>
    </row>
    <row r="1424" spans="2:3" x14ac:dyDescent="0.3">
      <c r="B1424" s="30">
        <v>43427</v>
      </c>
      <c r="C1424" s="10">
        <v>113582.6</v>
      </c>
    </row>
    <row r="1425" spans="2:3" x14ac:dyDescent="0.3">
      <c r="B1425" s="30">
        <v>43428</v>
      </c>
      <c r="C1425" s="10">
        <v>101352.12</v>
      </c>
    </row>
    <row r="1426" spans="2:3" x14ac:dyDescent="0.3">
      <c r="B1426" s="30">
        <v>43429</v>
      </c>
      <c r="C1426" s="10">
        <v>96240.41</v>
      </c>
    </row>
    <row r="1427" spans="2:3" x14ac:dyDescent="0.3">
      <c r="B1427" s="30">
        <v>43430</v>
      </c>
      <c r="C1427" s="10">
        <v>110547.605</v>
      </c>
    </row>
    <row r="1428" spans="2:3" x14ac:dyDescent="0.3">
      <c r="B1428" s="30">
        <v>43431</v>
      </c>
      <c r="C1428" s="10">
        <v>109706.42</v>
      </c>
    </row>
    <row r="1429" spans="2:3" x14ac:dyDescent="0.3">
      <c r="B1429" s="30">
        <v>43432</v>
      </c>
      <c r="C1429" s="10">
        <v>106684.825</v>
      </c>
    </row>
    <row r="1430" spans="2:3" x14ac:dyDescent="0.3">
      <c r="B1430" s="30">
        <v>43433</v>
      </c>
      <c r="C1430" s="10">
        <v>112586.74</v>
      </c>
    </row>
    <row r="1431" spans="2:3" x14ac:dyDescent="0.3">
      <c r="B1431" s="30">
        <v>43434</v>
      </c>
      <c r="C1431" s="10">
        <v>110031.82</v>
      </c>
    </row>
    <row r="1432" spans="2:3" x14ac:dyDescent="0.3">
      <c r="B1432" s="30">
        <v>43435</v>
      </c>
      <c r="C1432" s="10">
        <v>100725.24</v>
      </c>
    </row>
    <row r="1433" spans="2:3" x14ac:dyDescent="0.3">
      <c r="B1433" s="30">
        <v>43436</v>
      </c>
      <c r="C1433" s="10">
        <v>88903.065000000002</v>
      </c>
    </row>
    <row r="1434" spans="2:3" x14ac:dyDescent="0.3">
      <c r="B1434" s="30">
        <v>43437</v>
      </c>
      <c r="C1434" s="10">
        <v>107666.30499999999</v>
      </c>
    </row>
    <row r="1435" spans="2:3" x14ac:dyDescent="0.3">
      <c r="B1435" s="30">
        <v>43438</v>
      </c>
      <c r="C1435" s="10">
        <v>111718.075</v>
      </c>
    </row>
    <row r="1436" spans="2:3" x14ac:dyDescent="0.3">
      <c r="B1436" s="30">
        <v>43439</v>
      </c>
      <c r="C1436" s="10">
        <v>114225.12</v>
      </c>
    </row>
    <row r="1437" spans="2:3" x14ac:dyDescent="0.3">
      <c r="B1437" s="30">
        <v>43440</v>
      </c>
      <c r="C1437" s="10">
        <v>135452.26</v>
      </c>
    </row>
    <row r="1438" spans="2:3" x14ac:dyDescent="0.3">
      <c r="B1438" s="30">
        <v>43441</v>
      </c>
      <c r="C1438" s="10">
        <v>156648.405</v>
      </c>
    </row>
    <row r="1439" spans="2:3" x14ac:dyDescent="0.3">
      <c r="B1439" s="30">
        <v>43442</v>
      </c>
      <c r="C1439" s="10">
        <v>121237.47</v>
      </c>
    </row>
    <row r="1440" spans="2:3" x14ac:dyDescent="0.3">
      <c r="B1440" s="30">
        <v>43443</v>
      </c>
      <c r="C1440" s="10">
        <v>102161.11500000001</v>
      </c>
    </row>
    <row r="1441" spans="2:3" x14ac:dyDescent="0.3">
      <c r="B1441" s="30">
        <v>43444</v>
      </c>
      <c r="C1441" s="10">
        <v>110803.765</v>
      </c>
    </row>
    <row r="1442" spans="2:3" x14ac:dyDescent="0.3">
      <c r="B1442" s="30">
        <v>43445</v>
      </c>
      <c r="C1442" s="10">
        <v>114413.785</v>
      </c>
    </row>
    <row r="1443" spans="2:3" x14ac:dyDescent="0.3">
      <c r="B1443" s="30">
        <v>43446</v>
      </c>
      <c r="C1443" s="10">
        <v>129715.465</v>
      </c>
    </row>
    <row r="1444" spans="2:3" x14ac:dyDescent="0.3">
      <c r="B1444" s="30">
        <v>43447</v>
      </c>
      <c r="C1444" s="10">
        <v>114986.33</v>
      </c>
    </row>
    <row r="1445" spans="2:3" x14ac:dyDescent="0.3">
      <c r="B1445" s="30">
        <v>43448</v>
      </c>
      <c r="C1445" s="10">
        <v>110025.465</v>
      </c>
    </row>
    <row r="1446" spans="2:3" x14ac:dyDescent="0.3">
      <c r="B1446" s="30">
        <v>43449</v>
      </c>
      <c r="C1446" s="10">
        <v>102577.145</v>
      </c>
    </row>
    <row r="1447" spans="2:3" x14ac:dyDescent="0.3">
      <c r="B1447" s="30">
        <v>43450</v>
      </c>
      <c r="C1447" s="10">
        <v>99110.774999999994</v>
      </c>
    </row>
    <row r="1448" spans="2:3" x14ac:dyDescent="0.3">
      <c r="B1448" s="30">
        <v>43451</v>
      </c>
      <c r="C1448" s="10">
        <v>112804.4</v>
      </c>
    </row>
    <row r="1449" spans="2:3" x14ac:dyDescent="0.3">
      <c r="B1449" s="30">
        <v>43452</v>
      </c>
      <c r="C1449" s="10">
        <v>113485.105</v>
      </c>
    </row>
    <row r="1450" spans="2:3" x14ac:dyDescent="0.3">
      <c r="B1450" s="30">
        <v>43453</v>
      </c>
      <c r="C1450" s="10">
        <v>119907.245</v>
      </c>
    </row>
    <row r="1451" spans="2:3" x14ac:dyDescent="0.3">
      <c r="B1451" s="30">
        <v>43454</v>
      </c>
      <c r="C1451" s="10">
        <v>111880.52499999999</v>
      </c>
    </row>
    <row r="1452" spans="2:3" x14ac:dyDescent="0.3">
      <c r="B1452" s="30">
        <v>43455</v>
      </c>
      <c r="C1452" s="10">
        <v>102075.925</v>
      </c>
    </row>
    <row r="1453" spans="2:3" x14ac:dyDescent="0.3">
      <c r="B1453" s="30">
        <v>43456</v>
      </c>
      <c r="C1453" s="10">
        <v>92725.74</v>
      </c>
    </row>
    <row r="1454" spans="2:3" x14ac:dyDescent="0.3">
      <c r="B1454" s="30">
        <v>43457</v>
      </c>
      <c r="C1454" s="10">
        <v>94938.395000000004</v>
      </c>
    </row>
    <row r="1455" spans="2:3" x14ac:dyDescent="0.3">
      <c r="B1455" s="30">
        <v>43458</v>
      </c>
      <c r="C1455" s="10">
        <v>112358.815</v>
      </c>
    </row>
    <row r="1456" spans="2:3" x14ac:dyDescent="0.3">
      <c r="B1456" s="30">
        <v>43459</v>
      </c>
      <c r="C1456" s="10">
        <v>98191.654999999999</v>
      </c>
    </row>
    <row r="1457" spans="2:3" x14ac:dyDescent="0.3">
      <c r="B1457" s="30">
        <v>43460</v>
      </c>
      <c r="C1457" s="10">
        <v>100017.19500000001</v>
      </c>
    </row>
    <row r="1458" spans="2:3" x14ac:dyDescent="0.3">
      <c r="B1458" s="30">
        <v>43461</v>
      </c>
      <c r="C1458" s="10">
        <v>129749.14</v>
      </c>
    </row>
    <row r="1459" spans="2:3" x14ac:dyDescent="0.3">
      <c r="B1459" s="30">
        <v>43462</v>
      </c>
      <c r="C1459" s="10">
        <v>133831.375</v>
      </c>
    </row>
    <row r="1460" spans="2:3" x14ac:dyDescent="0.3">
      <c r="B1460" s="30">
        <v>43463</v>
      </c>
      <c r="C1460" s="10">
        <v>108290.11</v>
      </c>
    </row>
    <row r="1461" spans="2:3" x14ac:dyDescent="0.3">
      <c r="B1461" s="30">
        <v>43464</v>
      </c>
      <c r="C1461" s="10">
        <v>99613.865000000005</v>
      </c>
    </row>
    <row r="1462" spans="2:3" x14ac:dyDescent="0.3">
      <c r="B1462" s="30">
        <v>43465</v>
      </c>
      <c r="C1462" s="10">
        <v>103381.91499999999</v>
      </c>
    </row>
    <row r="1463" spans="2:3" x14ac:dyDescent="0.3">
      <c r="B1463" s="30">
        <v>43466</v>
      </c>
      <c r="C1463" s="10">
        <v>98933.06</v>
      </c>
    </row>
    <row r="1464" spans="2:3" x14ac:dyDescent="0.3">
      <c r="B1464" s="30">
        <v>43467</v>
      </c>
      <c r="C1464" s="10">
        <v>106470.675</v>
      </c>
    </row>
    <row r="1465" spans="2:3" x14ac:dyDescent="0.3">
      <c r="B1465" s="30">
        <v>43468</v>
      </c>
      <c r="C1465" s="10">
        <v>118789.605</v>
      </c>
    </row>
    <row r="1466" spans="2:3" x14ac:dyDescent="0.3">
      <c r="B1466" s="30">
        <v>43469</v>
      </c>
      <c r="C1466" s="10">
        <v>133288.46</v>
      </c>
    </row>
    <row r="1467" spans="2:3" x14ac:dyDescent="0.3">
      <c r="B1467" s="30">
        <v>43470</v>
      </c>
      <c r="C1467" s="10">
        <v>97262.79</v>
      </c>
    </row>
    <row r="1468" spans="2:3" x14ac:dyDescent="0.3">
      <c r="B1468" s="30">
        <v>43471</v>
      </c>
      <c r="C1468" s="10">
        <v>93606.214999999997</v>
      </c>
    </row>
    <row r="1469" spans="2:3" x14ac:dyDescent="0.3">
      <c r="B1469" s="30">
        <v>43472</v>
      </c>
      <c r="C1469" s="10">
        <v>109874.9</v>
      </c>
    </row>
    <row r="1470" spans="2:3" x14ac:dyDescent="0.3">
      <c r="B1470" s="30">
        <v>43473</v>
      </c>
      <c r="C1470" s="10">
        <v>113446.1</v>
      </c>
    </row>
    <row r="1471" spans="2:3" x14ac:dyDescent="0.3">
      <c r="B1471" s="30">
        <v>43474</v>
      </c>
      <c r="C1471" s="10">
        <v>105483.435</v>
      </c>
    </row>
    <row r="1472" spans="2:3" x14ac:dyDescent="0.3">
      <c r="B1472" s="30">
        <v>43475</v>
      </c>
      <c r="C1472" s="10">
        <v>108078.69500000001</v>
      </c>
    </row>
    <row r="1473" spans="2:3" x14ac:dyDescent="0.3">
      <c r="B1473" s="30">
        <v>43476</v>
      </c>
      <c r="C1473" s="10">
        <v>119728.63499999999</v>
      </c>
    </row>
    <row r="1474" spans="2:3" x14ac:dyDescent="0.3">
      <c r="B1474" s="30">
        <v>43477</v>
      </c>
      <c r="C1474" s="10">
        <v>108628.96</v>
      </c>
    </row>
    <row r="1475" spans="2:3" x14ac:dyDescent="0.3">
      <c r="B1475" s="30">
        <v>43478</v>
      </c>
      <c r="C1475" s="10">
        <v>101853.24</v>
      </c>
    </row>
    <row r="1476" spans="2:3" x14ac:dyDescent="0.3">
      <c r="B1476" s="30">
        <v>43479</v>
      </c>
      <c r="C1476" s="10">
        <v>147070.535</v>
      </c>
    </row>
    <row r="1477" spans="2:3" x14ac:dyDescent="0.3">
      <c r="B1477" s="30">
        <v>43480</v>
      </c>
      <c r="C1477" s="10">
        <v>152496.245</v>
      </c>
    </row>
    <row r="1478" spans="2:3" x14ac:dyDescent="0.3">
      <c r="B1478" s="30">
        <v>43481</v>
      </c>
      <c r="C1478" s="10">
        <v>136971.755</v>
      </c>
    </row>
    <row r="1479" spans="2:3" x14ac:dyDescent="0.3">
      <c r="B1479" s="30">
        <v>43482</v>
      </c>
      <c r="C1479" s="10">
        <v>145211.49</v>
      </c>
    </row>
    <row r="1480" spans="2:3" x14ac:dyDescent="0.3">
      <c r="B1480" s="30">
        <v>43483</v>
      </c>
      <c r="C1480" s="10">
        <v>134898.21</v>
      </c>
    </row>
    <row r="1481" spans="2:3" x14ac:dyDescent="0.3">
      <c r="B1481" s="30">
        <v>43484</v>
      </c>
      <c r="C1481" s="10">
        <v>101692.45</v>
      </c>
    </row>
    <row r="1482" spans="2:3" x14ac:dyDescent="0.3">
      <c r="B1482" s="30">
        <v>43485</v>
      </c>
      <c r="C1482" s="10">
        <v>102283.13</v>
      </c>
    </row>
    <row r="1483" spans="2:3" x14ac:dyDescent="0.3">
      <c r="B1483" s="30">
        <v>43486</v>
      </c>
      <c r="C1483" s="10">
        <v>130517.97</v>
      </c>
    </row>
    <row r="1484" spans="2:3" x14ac:dyDescent="0.3">
      <c r="B1484" s="30">
        <v>43487</v>
      </c>
      <c r="C1484" s="10">
        <v>141444.78</v>
      </c>
    </row>
    <row r="1485" spans="2:3" x14ac:dyDescent="0.3">
      <c r="B1485" s="30">
        <v>43488</v>
      </c>
      <c r="C1485" s="10">
        <v>125501.15</v>
      </c>
    </row>
    <row r="1486" spans="2:3" x14ac:dyDescent="0.3">
      <c r="B1486" s="30">
        <v>43489</v>
      </c>
      <c r="C1486" s="10">
        <v>155891.345</v>
      </c>
    </row>
    <row r="1487" spans="2:3" x14ac:dyDescent="0.3">
      <c r="B1487" s="30">
        <v>43490</v>
      </c>
      <c r="C1487" s="10">
        <v>168894.845</v>
      </c>
    </row>
    <row r="1488" spans="2:3" x14ac:dyDescent="0.3">
      <c r="B1488" s="30">
        <v>43491</v>
      </c>
      <c r="C1488" s="10">
        <v>114818.66499999999</v>
      </c>
    </row>
    <row r="1489" spans="2:3" x14ac:dyDescent="0.3">
      <c r="B1489" s="30">
        <v>43492</v>
      </c>
      <c r="C1489" s="10">
        <v>99801.574999999997</v>
      </c>
    </row>
    <row r="1490" spans="2:3" x14ac:dyDescent="0.3">
      <c r="B1490" s="30">
        <v>43493</v>
      </c>
      <c r="C1490" s="10">
        <v>112374.63</v>
      </c>
    </row>
    <row r="1491" spans="2:3" x14ac:dyDescent="0.3">
      <c r="B1491" s="30">
        <v>43494</v>
      </c>
      <c r="C1491" s="10">
        <v>138455.45499999999</v>
      </c>
    </row>
    <row r="1492" spans="2:3" x14ac:dyDescent="0.3">
      <c r="B1492" s="30">
        <v>43495</v>
      </c>
      <c r="C1492" s="10">
        <v>142113.375</v>
      </c>
    </row>
    <row r="1493" spans="2:3" x14ac:dyDescent="0.3">
      <c r="B1493" s="30">
        <v>43496</v>
      </c>
      <c r="C1493" s="10">
        <v>110277.21</v>
      </c>
    </row>
    <row r="1494" spans="2:3" x14ac:dyDescent="0.3">
      <c r="B1494" s="30">
        <v>43497</v>
      </c>
      <c r="C1494" s="10">
        <v>104422.79</v>
      </c>
    </row>
    <row r="1495" spans="2:3" x14ac:dyDescent="0.3">
      <c r="B1495" s="30">
        <v>43498</v>
      </c>
      <c r="C1495" s="10">
        <v>124749.065</v>
      </c>
    </row>
    <row r="1496" spans="2:3" x14ac:dyDescent="0.3">
      <c r="B1496" s="30">
        <v>43499</v>
      </c>
      <c r="C1496" s="10">
        <v>133287.58499999999</v>
      </c>
    </row>
    <row r="1497" spans="2:3" x14ac:dyDescent="0.3">
      <c r="B1497" s="30">
        <v>43500</v>
      </c>
      <c r="C1497" s="10">
        <v>119168.96000000001</v>
      </c>
    </row>
    <row r="1498" spans="2:3" x14ac:dyDescent="0.3">
      <c r="B1498" s="30">
        <v>43501</v>
      </c>
      <c r="C1498" s="10">
        <v>119702.045</v>
      </c>
    </row>
    <row r="1499" spans="2:3" x14ac:dyDescent="0.3">
      <c r="B1499" s="30">
        <v>43502</v>
      </c>
      <c r="C1499" s="10">
        <v>140497.815</v>
      </c>
    </row>
    <row r="1500" spans="2:3" x14ac:dyDescent="0.3">
      <c r="B1500" s="30">
        <v>43503</v>
      </c>
      <c r="C1500" s="10">
        <v>141593.54500000001</v>
      </c>
    </row>
    <row r="1501" spans="2:3" x14ac:dyDescent="0.3">
      <c r="B1501" s="30">
        <v>43504</v>
      </c>
      <c r="C1501" s="10">
        <v>117327.495</v>
      </c>
    </row>
    <row r="1502" spans="2:3" x14ac:dyDescent="0.3">
      <c r="B1502" s="30">
        <v>43505</v>
      </c>
      <c r="C1502" s="10">
        <v>95668.77</v>
      </c>
    </row>
    <row r="1503" spans="2:3" x14ac:dyDescent="0.3">
      <c r="B1503" s="30">
        <v>43506</v>
      </c>
      <c r="C1503" s="10">
        <v>94786.72</v>
      </c>
    </row>
    <row r="1504" spans="2:3" x14ac:dyDescent="0.3">
      <c r="B1504" s="30">
        <v>43507</v>
      </c>
      <c r="C1504" s="10">
        <v>114085.645</v>
      </c>
    </row>
    <row r="1505" spans="2:3" x14ac:dyDescent="0.3">
      <c r="B1505" s="30">
        <v>43508</v>
      </c>
      <c r="C1505" s="10">
        <v>107697.205</v>
      </c>
    </row>
    <row r="1506" spans="2:3" x14ac:dyDescent="0.3">
      <c r="B1506" s="30">
        <v>43509</v>
      </c>
      <c r="C1506" s="10">
        <v>106692.845</v>
      </c>
    </row>
    <row r="1507" spans="2:3" x14ac:dyDescent="0.3">
      <c r="B1507" s="30">
        <v>43510</v>
      </c>
      <c r="C1507" s="10">
        <v>107655.08</v>
      </c>
    </row>
    <row r="1508" spans="2:3" x14ac:dyDescent="0.3">
      <c r="B1508" s="30">
        <v>43511</v>
      </c>
      <c r="C1508" s="10">
        <v>113910.46</v>
      </c>
    </row>
    <row r="1509" spans="2:3" x14ac:dyDescent="0.3">
      <c r="B1509" s="30">
        <v>43512</v>
      </c>
      <c r="C1509" s="10">
        <v>106467.235</v>
      </c>
    </row>
    <row r="1510" spans="2:3" x14ac:dyDescent="0.3">
      <c r="B1510" s="30">
        <v>43513</v>
      </c>
      <c r="C1510" s="10">
        <v>108470.925</v>
      </c>
    </row>
    <row r="1511" spans="2:3" x14ac:dyDescent="0.3">
      <c r="B1511" s="30">
        <v>43514</v>
      </c>
      <c r="C1511" s="10">
        <v>116995.065</v>
      </c>
    </row>
    <row r="1512" spans="2:3" x14ac:dyDescent="0.3">
      <c r="B1512" s="30">
        <v>43515</v>
      </c>
      <c r="C1512" s="10">
        <v>110531.6</v>
      </c>
    </row>
    <row r="1513" spans="2:3" x14ac:dyDescent="0.3">
      <c r="B1513" s="30">
        <v>43516</v>
      </c>
      <c r="C1513" s="10">
        <v>108972.30499999999</v>
      </c>
    </row>
    <row r="1514" spans="2:3" x14ac:dyDescent="0.3">
      <c r="B1514" s="30">
        <v>43517</v>
      </c>
      <c r="C1514" s="10">
        <v>110235.33500000001</v>
      </c>
    </row>
    <row r="1515" spans="2:3" x14ac:dyDescent="0.3">
      <c r="B1515" s="30">
        <v>43518</v>
      </c>
      <c r="C1515" s="10">
        <v>109901.75999999999</v>
      </c>
    </row>
    <row r="1516" spans="2:3" x14ac:dyDescent="0.3">
      <c r="B1516" s="30">
        <v>43519</v>
      </c>
      <c r="C1516" s="10">
        <v>99890.25</v>
      </c>
    </row>
    <row r="1517" spans="2:3" x14ac:dyDescent="0.3">
      <c r="B1517" s="30">
        <v>43520</v>
      </c>
      <c r="C1517" s="10">
        <v>106877.86500000001</v>
      </c>
    </row>
    <row r="1518" spans="2:3" x14ac:dyDescent="0.3">
      <c r="B1518" s="30">
        <v>43521</v>
      </c>
      <c r="C1518" s="10">
        <v>133476.60500000001</v>
      </c>
    </row>
    <row r="1519" spans="2:3" x14ac:dyDescent="0.3">
      <c r="B1519" s="30">
        <v>43522</v>
      </c>
      <c r="C1519" s="10">
        <v>123114.11500000001</v>
      </c>
    </row>
    <row r="1520" spans="2:3" x14ac:dyDescent="0.3">
      <c r="B1520" s="30">
        <v>43523</v>
      </c>
      <c r="C1520" s="10">
        <v>125272.27</v>
      </c>
    </row>
    <row r="1521" spans="2:3" x14ac:dyDescent="0.3">
      <c r="B1521" s="30">
        <v>43524</v>
      </c>
      <c r="C1521" s="10">
        <v>150472.255</v>
      </c>
    </row>
    <row r="1522" spans="2:3" x14ac:dyDescent="0.3">
      <c r="B1522" s="30">
        <v>43525</v>
      </c>
      <c r="C1522" s="10">
        <v>163682.04</v>
      </c>
    </row>
    <row r="1523" spans="2:3" x14ac:dyDescent="0.3">
      <c r="B1523" s="30">
        <v>43526</v>
      </c>
      <c r="C1523" s="10">
        <v>146265.11499999999</v>
      </c>
    </row>
    <row r="1524" spans="2:3" x14ac:dyDescent="0.3">
      <c r="B1524" s="30">
        <v>43527</v>
      </c>
      <c r="C1524" s="10">
        <v>138597.69</v>
      </c>
    </row>
    <row r="1525" spans="2:3" x14ac:dyDescent="0.3">
      <c r="B1525" s="30">
        <v>43528</v>
      </c>
      <c r="C1525" s="10">
        <v>136528.81</v>
      </c>
    </row>
    <row r="1526" spans="2:3" x14ac:dyDescent="0.3">
      <c r="B1526" s="30">
        <v>43529</v>
      </c>
      <c r="C1526" s="10">
        <v>126073.53</v>
      </c>
    </row>
    <row r="1527" spans="2:3" x14ac:dyDescent="0.3">
      <c r="B1527" s="30">
        <v>43530</v>
      </c>
      <c r="C1527" s="10">
        <v>108723.61500000001</v>
      </c>
    </row>
    <row r="1528" spans="2:3" x14ac:dyDescent="0.3">
      <c r="B1528" s="30">
        <v>43531</v>
      </c>
      <c r="C1528" s="10">
        <v>114519.86500000001</v>
      </c>
    </row>
    <row r="1529" spans="2:3" x14ac:dyDescent="0.3">
      <c r="B1529" s="30">
        <v>43532</v>
      </c>
      <c r="C1529" s="10">
        <v>117281.2</v>
      </c>
    </row>
    <row r="1530" spans="2:3" x14ac:dyDescent="0.3">
      <c r="B1530" s="30">
        <v>43533</v>
      </c>
      <c r="C1530" s="10">
        <v>106854.935</v>
      </c>
    </row>
    <row r="1531" spans="2:3" x14ac:dyDescent="0.3">
      <c r="B1531" s="30">
        <v>43534</v>
      </c>
      <c r="C1531" s="10">
        <v>101994.05499999999</v>
      </c>
    </row>
    <row r="1532" spans="2:3" x14ac:dyDescent="0.3">
      <c r="B1532" s="30">
        <v>43535</v>
      </c>
      <c r="C1532" s="10">
        <v>103219.08</v>
      </c>
    </row>
    <row r="1533" spans="2:3" x14ac:dyDescent="0.3">
      <c r="B1533" s="30">
        <v>43536</v>
      </c>
      <c r="C1533" s="10">
        <v>110086.7</v>
      </c>
    </row>
    <row r="1534" spans="2:3" x14ac:dyDescent="0.3">
      <c r="B1534" s="30">
        <v>43537</v>
      </c>
      <c r="C1534" s="10">
        <v>114740.52</v>
      </c>
    </row>
    <row r="1535" spans="2:3" x14ac:dyDescent="0.3">
      <c r="B1535" s="30">
        <v>43538</v>
      </c>
      <c r="C1535" s="10">
        <v>112785.78</v>
      </c>
    </row>
    <row r="1536" spans="2:3" x14ac:dyDescent="0.3">
      <c r="B1536" s="30">
        <v>43539</v>
      </c>
      <c r="C1536" s="10">
        <v>111179.125</v>
      </c>
    </row>
    <row r="1537" spans="2:3" x14ac:dyDescent="0.3">
      <c r="B1537" s="30">
        <v>43540</v>
      </c>
      <c r="C1537" s="10">
        <v>105119.48</v>
      </c>
    </row>
    <row r="1538" spans="2:3" x14ac:dyDescent="0.3">
      <c r="B1538" s="30">
        <v>43541</v>
      </c>
      <c r="C1538" s="10">
        <v>105669.045</v>
      </c>
    </row>
    <row r="1539" spans="2:3" x14ac:dyDescent="0.3">
      <c r="B1539" s="30">
        <v>43542</v>
      </c>
      <c r="C1539" s="10">
        <v>121954.38499999999</v>
      </c>
    </row>
    <row r="1540" spans="2:3" x14ac:dyDescent="0.3">
      <c r="B1540" s="30">
        <v>43543</v>
      </c>
      <c r="C1540" s="10">
        <v>123290.83500000001</v>
      </c>
    </row>
    <row r="1541" spans="2:3" x14ac:dyDescent="0.3">
      <c r="B1541" s="30">
        <v>43544</v>
      </c>
      <c r="C1541" s="10">
        <v>123994.3</v>
      </c>
    </row>
    <row r="1542" spans="2:3" x14ac:dyDescent="0.3">
      <c r="B1542" s="30">
        <v>43545</v>
      </c>
      <c r="C1542" s="10">
        <v>124181.405</v>
      </c>
    </row>
    <row r="1543" spans="2:3" x14ac:dyDescent="0.3">
      <c r="B1543" s="30">
        <v>43546</v>
      </c>
      <c r="C1543" s="10">
        <v>128305.64</v>
      </c>
    </row>
    <row r="1544" spans="2:3" x14ac:dyDescent="0.3">
      <c r="B1544" s="30">
        <v>43547</v>
      </c>
      <c r="C1544" s="10">
        <v>109147.65</v>
      </c>
    </row>
    <row r="1545" spans="2:3" x14ac:dyDescent="0.3">
      <c r="B1545" s="30">
        <v>43548</v>
      </c>
      <c r="C1545" s="10">
        <v>104226.83</v>
      </c>
    </row>
    <row r="1546" spans="2:3" x14ac:dyDescent="0.3">
      <c r="B1546" s="30">
        <v>43549</v>
      </c>
      <c r="C1546" s="10">
        <v>107583.935</v>
      </c>
    </row>
    <row r="1547" spans="2:3" x14ac:dyDescent="0.3">
      <c r="B1547" s="30">
        <v>43550</v>
      </c>
      <c r="C1547" s="10">
        <v>108840.18</v>
      </c>
    </row>
    <row r="1548" spans="2:3" x14ac:dyDescent="0.3">
      <c r="B1548" s="30">
        <v>43551</v>
      </c>
      <c r="C1548" s="10">
        <v>113307.595</v>
      </c>
    </row>
    <row r="1549" spans="2:3" x14ac:dyDescent="0.3">
      <c r="B1549" s="30">
        <v>43552</v>
      </c>
      <c r="C1549" s="10">
        <v>113923.16</v>
      </c>
    </row>
    <row r="1550" spans="2:3" x14ac:dyDescent="0.3">
      <c r="B1550" s="30">
        <v>43553</v>
      </c>
      <c r="C1550" s="10">
        <v>110768.285</v>
      </c>
    </row>
    <row r="1551" spans="2:3" x14ac:dyDescent="0.3">
      <c r="B1551" s="30">
        <v>43554</v>
      </c>
      <c r="C1551" s="10">
        <v>101262.655</v>
      </c>
    </row>
    <row r="1552" spans="2:3" x14ac:dyDescent="0.3">
      <c r="B1552" s="30">
        <v>43555</v>
      </c>
      <c r="C1552" s="10">
        <v>101119.83500000001</v>
      </c>
    </row>
    <row r="1553" spans="2:3" x14ac:dyDescent="0.3">
      <c r="B1553" s="30">
        <v>43556</v>
      </c>
      <c r="C1553" s="10">
        <v>116817.43</v>
      </c>
    </row>
    <row r="1554" spans="2:3" x14ac:dyDescent="0.3">
      <c r="B1554" s="30">
        <v>43557</v>
      </c>
      <c r="C1554" s="10">
        <v>114927.205</v>
      </c>
    </row>
    <row r="1555" spans="2:3" x14ac:dyDescent="0.3">
      <c r="B1555" s="30">
        <v>43558</v>
      </c>
      <c r="C1555" s="10">
        <v>115188.76</v>
      </c>
    </row>
    <row r="1556" spans="2:3" x14ac:dyDescent="0.3">
      <c r="B1556" s="30">
        <v>43559</v>
      </c>
      <c r="C1556" s="10">
        <v>113763.83500000001</v>
      </c>
    </row>
    <row r="1557" spans="2:3" x14ac:dyDescent="0.3">
      <c r="B1557" s="30">
        <v>43560</v>
      </c>
      <c r="C1557" s="10">
        <v>111484.73</v>
      </c>
    </row>
    <row r="1558" spans="2:3" x14ac:dyDescent="0.3">
      <c r="B1558" s="30">
        <v>43561</v>
      </c>
      <c r="C1558" s="10">
        <v>102229.645</v>
      </c>
    </row>
    <row r="1559" spans="2:3" x14ac:dyDescent="0.3">
      <c r="B1559" s="30">
        <v>43562</v>
      </c>
      <c r="C1559" s="10">
        <v>93590.425000000003</v>
      </c>
    </row>
    <row r="1560" spans="2:3" x14ac:dyDescent="0.3">
      <c r="B1560" s="30">
        <v>43563</v>
      </c>
      <c r="C1560" s="10">
        <v>108543.63499999999</v>
      </c>
    </row>
    <row r="1561" spans="2:3" x14ac:dyDescent="0.3">
      <c r="B1561" s="30">
        <v>43564</v>
      </c>
      <c r="C1561" s="10">
        <v>111999.03999999999</v>
      </c>
    </row>
    <row r="1562" spans="2:3" x14ac:dyDescent="0.3">
      <c r="B1562" s="30">
        <v>43565</v>
      </c>
      <c r="C1562" s="10">
        <v>120858.98</v>
      </c>
    </row>
    <row r="1563" spans="2:3" x14ac:dyDescent="0.3">
      <c r="B1563" s="30">
        <v>43566</v>
      </c>
      <c r="C1563" s="10">
        <v>116890.61</v>
      </c>
    </row>
    <row r="1564" spans="2:3" x14ac:dyDescent="0.3">
      <c r="B1564" s="30">
        <v>43567</v>
      </c>
      <c r="C1564" s="10">
        <v>114848.77</v>
      </c>
    </row>
    <row r="1565" spans="2:3" x14ac:dyDescent="0.3">
      <c r="B1565" s="30">
        <v>43568</v>
      </c>
      <c r="C1565" s="10">
        <v>105963.55499999999</v>
      </c>
    </row>
    <row r="1566" spans="2:3" x14ac:dyDescent="0.3">
      <c r="B1566" s="30">
        <v>43569</v>
      </c>
      <c r="C1566" s="10">
        <v>98680</v>
      </c>
    </row>
    <row r="1567" spans="2:3" x14ac:dyDescent="0.3">
      <c r="B1567" s="30">
        <v>43570</v>
      </c>
      <c r="C1567" s="10">
        <v>114194.955</v>
      </c>
    </row>
    <row r="1568" spans="2:3" x14ac:dyDescent="0.3">
      <c r="B1568" s="30">
        <v>43571</v>
      </c>
      <c r="C1568" s="10">
        <v>115392.875</v>
      </c>
    </row>
    <row r="1569" spans="2:3" x14ac:dyDescent="0.3">
      <c r="B1569" s="30">
        <v>43572</v>
      </c>
      <c r="C1569" s="10">
        <v>117281.13</v>
      </c>
    </row>
    <row r="1570" spans="2:3" x14ac:dyDescent="0.3">
      <c r="B1570" s="30">
        <v>43573</v>
      </c>
      <c r="C1570" s="10">
        <v>111360.065</v>
      </c>
    </row>
    <row r="1571" spans="2:3" x14ac:dyDescent="0.3">
      <c r="B1571" s="30">
        <v>43574</v>
      </c>
      <c r="C1571" s="10">
        <v>95967.404999999999</v>
      </c>
    </row>
    <row r="1572" spans="2:3" x14ac:dyDescent="0.3">
      <c r="B1572" s="30">
        <v>43575</v>
      </c>
      <c r="C1572" s="10">
        <v>95654.36</v>
      </c>
    </row>
    <row r="1573" spans="2:3" x14ac:dyDescent="0.3">
      <c r="B1573" s="30">
        <v>43576</v>
      </c>
      <c r="C1573" s="10">
        <v>94810.664999999994</v>
      </c>
    </row>
    <row r="1574" spans="2:3" x14ac:dyDescent="0.3">
      <c r="B1574" s="30">
        <v>43577</v>
      </c>
      <c r="C1574" s="10">
        <v>100246.51</v>
      </c>
    </row>
    <row r="1575" spans="2:3" x14ac:dyDescent="0.3">
      <c r="B1575" s="30">
        <v>43578</v>
      </c>
      <c r="C1575" s="10">
        <v>114240.88499999999</v>
      </c>
    </row>
    <row r="1576" spans="2:3" x14ac:dyDescent="0.3">
      <c r="B1576" s="30">
        <v>43579</v>
      </c>
      <c r="C1576" s="10">
        <v>113264.23</v>
      </c>
    </row>
    <row r="1577" spans="2:3" x14ac:dyDescent="0.3">
      <c r="B1577" s="30">
        <v>43580</v>
      </c>
      <c r="C1577" s="10">
        <v>98112.464999999997</v>
      </c>
    </row>
    <row r="1578" spans="2:3" x14ac:dyDescent="0.3">
      <c r="B1578" s="30">
        <v>43581</v>
      </c>
      <c r="C1578" s="10">
        <v>107226.59</v>
      </c>
    </row>
    <row r="1579" spans="2:3" x14ac:dyDescent="0.3">
      <c r="B1579" s="30">
        <v>43582</v>
      </c>
      <c r="C1579" s="10">
        <v>105374.93</v>
      </c>
    </row>
    <row r="1580" spans="2:3" x14ac:dyDescent="0.3">
      <c r="B1580" s="30">
        <v>43583</v>
      </c>
      <c r="C1580" s="10">
        <v>101057.43</v>
      </c>
    </row>
    <row r="1581" spans="2:3" x14ac:dyDescent="0.3">
      <c r="B1581" s="30">
        <v>43584</v>
      </c>
      <c r="C1581" s="10">
        <v>118307.52499999999</v>
      </c>
    </row>
    <row r="1582" spans="2:3" x14ac:dyDescent="0.3">
      <c r="B1582" s="30">
        <v>43585</v>
      </c>
      <c r="C1582" s="10">
        <v>110515.6</v>
      </c>
    </row>
    <row r="1583" spans="2:3" x14ac:dyDescent="0.3">
      <c r="B1583" s="30">
        <v>43586</v>
      </c>
      <c r="C1583" s="10">
        <v>111462.38499999999</v>
      </c>
    </row>
    <row r="1584" spans="2:3" x14ac:dyDescent="0.3">
      <c r="B1584" s="30">
        <v>43587</v>
      </c>
      <c r="C1584" s="10">
        <v>112948.4</v>
      </c>
    </row>
    <row r="1585" spans="2:3" x14ac:dyDescent="0.3">
      <c r="B1585" s="30">
        <v>43588</v>
      </c>
      <c r="C1585" s="10">
        <v>110902.185</v>
      </c>
    </row>
    <row r="1586" spans="2:3" x14ac:dyDescent="0.3">
      <c r="B1586" s="30">
        <v>43589</v>
      </c>
      <c r="C1586" s="10">
        <v>103616.145</v>
      </c>
    </row>
    <row r="1587" spans="2:3" x14ac:dyDescent="0.3">
      <c r="B1587" s="30">
        <v>43590</v>
      </c>
      <c r="C1587" s="10">
        <v>104770.705</v>
      </c>
    </row>
    <row r="1588" spans="2:3" x14ac:dyDescent="0.3">
      <c r="B1588" s="30">
        <v>43591</v>
      </c>
      <c r="C1588" s="10">
        <v>121535.485</v>
      </c>
    </row>
    <row r="1589" spans="2:3" x14ac:dyDescent="0.3">
      <c r="B1589" s="30">
        <v>43592</v>
      </c>
      <c r="C1589" s="10">
        <v>116318.435</v>
      </c>
    </row>
    <row r="1590" spans="2:3" x14ac:dyDescent="0.3">
      <c r="B1590" s="30">
        <v>43593</v>
      </c>
      <c r="C1590" s="10">
        <v>118801.84</v>
      </c>
    </row>
    <row r="1591" spans="2:3" x14ac:dyDescent="0.3">
      <c r="B1591" s="30">
        <v>43594</v>
      </c>
      <c r="C1591" s="10">
        <v>122003.33500000001</v>
      </c>
    </row>
    <row r="1592" spans="2:3" x14ac:dyDescent="0.3">
      <c r="B1592" s="30">
        <v>43595</v>
      </c>
      <c r="C1592" s="10">
        <v>123850.86</v>
      </c>
    </row>
    <row r="1593" spans="2:3" x14ac:dyDescent="0.3">
      <c r="B1593" s="30">
        <v>43596</v>
      </c>
      <c r="C1593" s="10">
        <v>113186.735</v>
      </c>
    </row>
    <row r="1594" spans="2:3" x14ac:dyDescent="0.3">
      <c r="B1594" s="30">
        <v>43597</v>
      </c>
      <c r="C1594" s="10">
        <v>110416.88</v>
      </c>
    </row>
    <row r="1595" spans="2:3" x14ac:dyDescent="0.3">
      <c r="B1595" s="30">
        <v>43598</v>
      </c>
      <c r="C1595" s="10">
        <v>119598.605</v>
      </c>
    </row>
    <row r="1596" spans="2:3" x14ac:dyDescent="0.3">
      <c r="B1596" s="30">
        <v>43599</v>
      </c>
      <c r="C1596" s="10">
        <v>123005.31</v>
      </c>
    </row>
    <row r="1597" spans="2:3" x14ac:dyDescent="0.3">
      <c r="B1597" s="30">
        <v>43600</v>
      </c>
      <c r="C1597" s="10">
        <v>126264.77499999999</v>
      </c>
    </row>
    <row r="1598" spans="2:3" x14ac:dyDescent="0.3">
      <c r="B1598" s="30">
        <v>43601</v>
      </c>
      <c r="C1598" s="10">
        <v>127389.485</v>
      </c>
    </row>
    <row r="1599" spans="2:3" x14ac:dyDescent="0.3">
      <c r="B1599" s="30">
        <v>43602</v>
      </c>
      <c r="C1599" s="10">
        <v>126934.24</v>
      </c>
    </row>
    <row r="1600" spans="2:3" x14ac:dyDescent="0.3">
      <c r="B1600" s="30">
        <v>43603</v>
      </c>
      <c r="C1600" s="10">
        <v>112990.63499999999</v>
      </c>
    </row>
    <row r="1601" spans="2:3" x14ac:dyDescent="0.3">
      <c r="B1601" s="30">
        <v>43604</v>
      </c>
      <c r="C1601" s="10">
        <v>104054.85</v>
      </c>
    </row>
    <row r="1602" spans="2:3" x14ac:dyDescent="0.3">
      <c r="B1602" s="30">
        <v>43605</v>
      </c>
      <c r="C1602" s="10">
        <v>118733.42</v>
      </c>
    </row>
    <row r="1603" spans="2:3" x14ac:dyDescent="0.3">
      <c r="B1603" s="30">
        <v>43606</v>
      </c>
      <c r="C1603" s="10">
        <v>121766.77</v>
      </c>
    </row>
    <row r="1604" spans="2:3" x14ac:dyDescent="0.3">
      <c r="B1604" s="30">
        <v>43607</v>
      </c>
      <c r="C1604" s="10">
        <v>122015.59</v>
      </c>
    </row>
    <row r="1605" spans="2:3" x14ac:dyDescent="0.3">
      <c r="B1605" s="30">
        <v>43608</v>
      </c>
      <c r="C1605" s="10">
        <v>119118.11</v>
      </c>
    </row>
    <row r="1606" spans="2:3" x14ac:dyDescent="0.3">
      <c r="B1606" s="30">
        <v>43609</v>
      </c>
      <c r="C1606" s="10">
        <v>118924.765</v>
      </c>
    </row>
    <row r="1607" spans="2:3" x14ac:dyDescent="0.3">
      <c r="B1607" s="30">
        <v>43610</v>
      </c>
      <c r="C1607" s="10">
        <v>104949.95</v>
      </c>
    </row>
    <row r="1608" spans="2:3" x14ac:dyDescent="0.3">
      <c r="B1608" s="30">
        <v>43611</v>
      </c>
      <c r="C1608" s="10">
        <v>106153.43</v>
      </c>
    </row>
    <row r="1609" spans="2:3" x14ac:dyDescent="0.3">
      <c r="B1609" s="30">
        <v>43612</v>
      </c>
      <c r="C1609" s="10">
        <v>130229.295</v>
      </c>
    </row>
    <row r="1610" spans="2:3" x14ac:dyDescent="0.3">
      <c r="B1610" s="30">
        <v>43613</v>
      </c>
      <c r="C1610" s="10">
        <v>133799.655</v>
      </c>
    </row>
    <row r="1611" spans="2:3" x14ac:dyDescent="0.3">
      <c r="B1611" s="30">
        <v>43614</v>
      </c>
      <c r="C1611" s="10">
        <v>136301.49</v>
      </c>
    </row>
    <row r="1612" spans="2:3" x14ac:dyDescent="0.3">
      <c r="B1612" s="30">
        <v>43615</v>
      </c>
      <c r="C1612" s="10">
        <v>138857.13500000001</v>
      </c>
    </row>
    <row r="1613" spans="2:3" x14ac:dyDescent="0.3">
      <c r="B1613" s="30">
        <v>43616</v>
      </c>
      <c r="C1613" s="10">
        <v>133869.14000000001</v>
      </c>
    </row>
    <row r="1614" spans="2:3" x14ac:dyDescent="0.3">
      <c r="B1614" s="30">
        <v>43617</v>
      </c>
      <c r="C1614" s="10">
        <v>120653.435</v>
      </c>
    </row>
    <row r="1615" spans="2:3" x14ac:dyDescent="0.3">
      <c r="B1615" s="30">
        <v>43618</v>
      </c>
      <c r="C1615" s="10">
        <v>118086.93</v>
      </c>
    </row>
    <row r="1616" spans="2:3" x14ac:dyDescent="0.3">
      <c r="B1616" s="30">
        <v>43619</v>
      </c>
      <c r="C1616" s="10">
        <v>135437.85</v>
      </c>
    </row>
    <row r="1617" spans="2:3" x14ac:dyDescent="0.3">
      <c r="B1617" s="30">
        <v>43620</v>
      </c>
      <c r="C1617" s="10">
        <v>136149.125</v>
      </c>
    </row>
    <row r="1618" spans="2:3" x14ac:dyDescent="0.3">
      <c r="B1618" s="30">
        <v>43621</v>
      </c>
      <c r="C1618" s="10">
        <v>137844.815</v>
      </c>
    </row>
    <row r="1619" spans="2:3" x14ac:dyDescent="0.3">
      <c r="B1619" s="30">
        <v>43622</v>
      </c>
      <c r="C1619" s="10">
        <v>134971.77499999999</v>
      </c>
    </row>
    <row r="1620" spans="2:3" x14ac:dyDescent="0.3">
      <c r="B1620" s="30">
        <v>43623</v>
      </c>
      <c r="C1620" s="10">
        <v>132003.44</v>
      </c>
    </row>
    <row r="1621" spans="2:3" x14ac:dyDescent="0.3">
      <c r="B1621" s="30">
        <v>43624</v>
      </c>
      <c r="C1621" s="10">
        <v>117243.63</v>
      </c>
    </row>
    <row r="1622" spans="2:3" x14ac:dyDescent="0.3">
      <c r="B1622" s="30">
        <v>43625</v>
      </c>
      <c r="C1622" s="10">
        <v>110669.42</v>
      </c>
    </row>
    <row r="1623" spans="2:3" x14ac:dyDescent="0.3">
      <c r="B1623" s="30">
        <v>43626</v>
      </c>
      <c r="C1623" s="10">
        <v>108133.03</v>
      </c>
    </row>
    <row r="1624" spans="2:3" x14ac:dyDescent="0.3">
      <c r="B1624" s="30">
        <v>43627</v>
      </c>
      <c r="C1624" s="10">
        <v>122760.92</v>
      </c>
    </row>
    <row r="1625" spans="2:3" x14ac:dyDescent="0.3">
      <c r="B1625" s="30">
        <v>43628</v>
      </c>
      <c r="C1625" s="10">
        <v>128127.75</v>
      </c>
    </row>
    <row r="1626" spans="2:3" x14ac:dyDescent="0.3">
      <c r="B1626" s="30">
        <v>43629</v>
      </c>
      <c r="C1626" s="10">
        <v>128535.19</v>
      </c>
    </row>
    <row r="1627" spans="2:3" x14ac:dyDescent="0.3">
      <c r="B1627" s="30">
        <v>43630</v>
      </c>
      <c r="C1627" s="10">
        <v>128153.19500000001</v>
      </c>
    </row>
    <row r="1628" spans="2:3" x14ac:dyDescent="0.3">
      <c r="B1628" s="30">
        <v>43631</v>
      </c>
      <c r="C1628" s="10">
        <v>121097.845</v>
      </c>
    </row>
    <row r="1629" spans="2:3" x14ac:dyDescent="0.3">
      <c r="B1629" s="30">
        <v>43632</v>
      </c>
      <c r="C1629" s="10">
        <v>116811.39</v>
      </c>
    </row>
    <row r="1630" spans="2:3" x14ac:dyDescent="0.3">
      <c r="B1630" s="30">
        <v>43633</v>
      </c>
      <c r="C1630" s="10">
        <v>129972.91499999999</v>
      </c>
    </row>
    <row r="1631" spans="2:3" x14ac:dyDescent="0.3">
      <c r="B1631" s="30">
        <v>43634</v>
      </c>
      <c r="C1631" s="10">
        <v>137922.22</v>
      </c>
    </row>
    <row r="1632" spans="2:3" x14ac:dyDescent="0.3">
      <c r="B1632" s="30">
        <v>43635</v>
      </c>
      <c r="C1632" s="10">
        <v>144737.12</v>
      </c>
    </row>
    <row r="1633" spans="2:3" x14ac:dyDescent="0.3">
      <c r="B1633" s="30">
        <v>43636</v>
      </c>
      <c r="C1633" s="10">
        <v>148609.595</v>
      </c>
    </row>
    <row r="1634" spans="2:3" x14ac:dyDescent="0.3">
      <c r="B1634" s="30">
        <v>43637</v>
      </c>
      <c r="C1634" s="10">
        <v>144504.32999999999</v>
      </c>
    </row>
    <row r="1635" spans="2:3" x14ac:dyDescent="0.3">
      <c r="B1635" s="30">
        <v>43638</v>
      </c>
      <c r="C1635" s="10">
        <v>132829.29</v>
      </c>
    </row>
    <row r="1636" spans="2:3" x14ac:dyDescent="0.3">
      <c r="B1636" s="30">
        <v>43639</v>
      </c>
      <c r="C1636" s="10">
        <v>133525.32</v>
      </c>
    </row>
    <row r="1637" spans="2:3" x14ac:dyDescent="0.3">
      <c r="B1637" s="30">
        <v>43640</v>
      </c>
      <c r="C1637" s="10">
        <v>146856.79999999999</v>
      </c>
    </row>
    <row r="1638" spans="2:3" x14ac:dyDescent="0.3">
      <c r="B1638" s="30">
        <v>43641</v>
      </c>
      <c r="C1638" s="10">
        <v>145807.25</v>
      </c>
    </row>
    <row r="1639" spans="2:3" x14ac:dyDescent="0.3">
      <c r="B1639" s="30">
        <v>43642</v>
      </c>
      <c r="C1639" s="10">
        <v>139351.56</v>
      </c>
    </row>
    <row r="1640" spans="2:3" x14ac:dyDescent="0.3">
      <c r="B1640" s="30">
        <v>43643</v>
      </c>
      <c r="C1640" s="10">
        <v>131023.66</v>
      </c>
    </row>
    <row r="1641" spans="2:3" x14ac:dyDescent="0.3">
      <c r="B1641" s="30">
        <v>43644</v>
      </c>
      <c r="C1641" s="10">
        <v>123546.62</v>
      </c>
    </row>
    <row r="1642" spans="2:3" x14ac:dyDescent="0.3">
      <c r="B1642" s="30">
        <v>43645</v>
      </c>
      <c r="C1642" s="10">
        <v>117924.13</v>
      </c>
    </row>
    <row r="1643" spans="2:3" x14ac:dyDescent="0.3">
      <c r="B1643" s="30">
        <v>43646</v>
      </c>
      <c r="C1643" s="10">
        <v>116150.91499999999</v>
      </c>
    </row>
    <row r="1644" spans="2:3" x14ac:dyDescent="0.3">
      <c r="B1644" s="30">
        <v>43647</v>
      </c>
      <c r="C1644" s="10">
        <v>130565.58</v>
      </c>
    </row>
    <row r="1645" spans="2:3" x14ac:dyDescent="0.3">
      <c r="B1645" s="30">
        <v>43648</v>
      </c>
      <c r="C1645" s="10">
        <v>135866.75</v>
      </c>
    </row>
    <row r="1646" spans="2:3" x14ac:dyDescent="0.3">
      <c r="B1646" s="30">
        <v>43649</v>
      </c>
      <c r="C1646" s="10">
        <v>137327.70000000001</v>
      </c>
    </row>
    <row r="1647" spans="2:3" x14ac:dyDescent="0.3">
      <c r="B1647" s="30">
        <v>43650</v>
      </c>
      <c r="C1647" s="10">
        <v>135182.72500000001</v>
      </c>
    </row>
    <row r="1648" spans="2:3" x14ac:dyDescent="0.3">
      <c r="B1648" s="30">
        <v>43651</v>
      </c>
      <c r="C1648" s="10">
        <v>132774.29500000001</v>
      </c>
    </row>
    <row r="1649" spans="2:3" x14ac:dyDescent="0.3">
      <c r="B1649" s="30">
        <v>43652</v>
      </c>
      <c r="C1649" s="10">
        <v>114660.9</v>
      </c>
    </row>
    <row r="1650" spans="2:3" x14ac:dyDescent="0.3">
      <c r="B1650" s="30">
        <v>43653</v>
      </c>
      <c r="C1650" s="10">
        <v>114469.88</v>
      </c>
    </row>
    <row r="1651" spans="2:3" x14ac:dyDescent="0.3">
      <c r="B1651" s="30">
        <v>43654</v>
      </c>
      <c r="C1651" s="10">
        <v>127307.26</v>
      </c>
    </row>
    <row r="1652" spans="2:3" x14ac:dyDescent="0.3">
      <c r="B1652" s="30">
        <v>43655</v>
      </c>
      <c r="C1652" s="10">
        <v>133803.98499999999</v>
      </c>
    </row>
    <row r="1653" spans="2:3" x14ac:dyDescent="0.3">
      <c r="B1653" s="30">
        <v>43656</v>
      </c>
      <c r="C1653" s="10">
        <v>127092.715</v>
      </c>
    </row>
    <row r="1654" spans="2:3" x14ac:dyDescent="0.3">
      <c r="B1654" s="30">
        <v>43657</v>
      </c>
      <c r="C1654" s="10">
        <v>133131.51999999999</v>
      </c>
    </row>
    <row r="1655" spans="2:3" x14ac:dyDescent="0.3">
      <c r="B1655" s="30">
        <v>43658</v>
      </c>
      <c r="C1655" s="10">
        <v>128384.14</v>
      </c>
    </row>
    <row r="1656" spans="2:3" x14ac:dyDescent="0.3">
      <c r="B1656" s="30">
        <v>43659</v>
      </c>
      <c r="C1656" s="10">
        <v>123954.31</v>
      </c>
    </row>
    <row r="1657" spans="2:3" x14ac:dyDescent="0.3">
      <c r="B1657" s="30">
        <v>43660</v>
      </c>
      <c r="C1657" s="10">
        <v>123740.265</v>
      </c>
    </row>
    <row r="1658" spans="2:3" x14ac:dyDescent="0.3">
      <c r="B1658" s="30">
        <v>43661</v>
      </c>
      <c r="C1658" s="10">
        <v>131739.20000000001</v>
      </c>
    </row>
    <row r="1659" spans="2:3" x14ac:dyDescent="0.3">
      <c r="B1659" s="30">
        <v>43662</v>
      </c>
      <c r="C1659" s="10">
        <v>132941.76999999999</v>
      </c>
    </row>
    <row r="1660" spans="2:3" x14ac:dyDescent="0.3">
      <c r="B1660" s="30">
        <v>43663</v>
      </c>
      <c r="C1660" s="10">
        <v>135339.82</v>
      </c>
    </row>
    <row r="1661" spans="2:3" x14ac:dyDescent="0.3">
      <c r="B1661" s="30">
        <v>43664</v>
      </c>
      <c r="C1661" s="10">
        <v>134119.14000000001</v>
      </c>
    </row>
    <row r="1662" spans="2:3" x14ac:dyDescent="0.3">
      <c r="B1662" s="30">
        <v>43665</v>
      </c>
      <c r="C1662" s="10">
        <v>132101.85999999999</v>
      </c>
    </row>
    <row r="1663" spans="2:3" x14ac:dyDescent="0.3">
      <c r="B1663" s="30">
        <v>43666</v>
      </c>
      <c r="C1663" s="10">
        <v>111288.905</v>
      </c>
    </row>
    <row r="1664" spans="2:3" x14ac:dyDescent="0.3">
      <c r="B1664" s="30">
        <v>43667</v>
      </c>
      <c r="C1664" s="10">
        <v>111293.15</v>
      </c>
    </row>
    <row r="1665" spans="2:3" x14ac:dyDescent="0.3">
      <c r="B1665" s="30">
        <v>43668</v>
      </c>
      <c r="C1665" s="10">
        <v>123618.42</v>
      </c>
    </row>
    <row r="1666" spans="2:3" x14ac:dyDescent="0.3">
      <c r="B1666" s="30">
        <v>43669</v>
      </c>
      <c r="C1666" s="10">
        <v>129008.62</v>
      </c>
    </row>
    <row r="1667" spans="2:3" x14ac:dyDescent="0.3">
      <c r="B1667" s="30">
        <v>43670</v>
      </c>
      <c r="C1667" s="10">
        <v>135782.54500000001</v>
      </c>
    </row>
    <row r="1668" spans="2:3" x14ac:dyDescent="0.3">
      <c r="B1668" s="30">
        <v>43671</v>
      </c>
      <c r="C1668" s="10">
        <v>132940.63</v>
      </c>
    </row>
    <row r="1669" spans="2:3" x14ac:dyDescent="0.3">
      <c r="B1669" s="30">
        <v>43672</v>
      </c>
      <c r="C1669" s="10">
        <v>136493.13</v>
      </c>
    </row>
    <row r="1670" spans="2:3" x14ac:dyDescent="0.3">
      <c r="B1670" s="30">
        <v>43673</v>
      </c>
      <c r="C1670" s="10">
        <v>121958.69</v>
      </c>
    </row>
    <row r="1671" spans="2:3" x14ac:dyDescent="0.3">
      <c r="B1671" s="30">
        <v>43674</v>
      </c>
      <c r="C1671" s="10">
        <v>118413.13499999999</v>
      </c>
    </row>
    <row r="1672" spans="2:3" x14ac:dyDescent="0.3">
      <c r="B1672" s="30">
        <v>43675</v>
      </c>
      <c r="C1672" s="10">
        <v>133205.18</v>
      </c>
    </row>
    <row r="1673" spans="2:3" x14ac:dyDescent="0.3">
      <c r="B1673" s="30">
        <v>43676</v>
      </c>
      <c r="C1673" s="10">
        <v>138858.04500000001</v>
      </c>
    </row>
    <row r="1674" spans="2:3" x14ac:dyDescent="0.3">
      <c r="B1674" s="30">
        <v>43677</v>
      </c>
      <c r="C1674" s="10">
        <v>140275.82999999999</v>
      </c>
    </row>
    <row r="1675" spans="2:3" x14ac:dyDescent="0.3">
      <c r="B1675" s="30">
        <v>43678</v>
      </c>
      <c r="C1675" s="10">
        <v>137651.13500000001</v>
      </c>
    </row>
    <row r="1676" spans="2:3" x14ac:dyDescent="0.3">
      <c r="B1676" s="30">
        <v>43679</v>
      </c>
      <c r="C1676" s="10">
        <v>135633.89000000001</v>
      </c>
    </row>
    <row r="1677" spans="2:3" x14ac:dyDescent="0.3">
      <c r="B1677" s="30">
        <v>43680</v>
      </c>
      <c r="C1677" s="10">
        <v>119933.7</v>
      </c>
    </row>
    <row r="1678" spans="2:3" x14ac:dyDescent="0.3">
      <c r="B1678" s="30">
        <v>43681</v>
      </c>
      <c r="C1678" s="10">
        <v>120350.215</v>
      </c>
    </row>
    <row r="1679" spans="2:3" x14ac:dyDescent="0.3">
      <c r="B1679" s="30">
        <v>43682</v>
      </c>
      <c r="C1679" s="10">
        <v>125652.05499999999</v>
      </c>
    </row>
    <row r="1680" spans="2:3" x14ac:dyDescent="0.3">
      <c r="B1680" s="30">
        <v>43683</v>
      </c>
      <c r="C1680" s="10">
        <v>132120.39000000001</v>
      </c>
    </row>
    <row r="1681" spans="2:3" x14ac:dyDescent="0.3">
      <c r="B1681" s="30">
        <v>43684</v>
      </c>
      <c r="C1681" s="10">
        <v>136315.38</v>
      </c>
    </row>
    <row r="1682" spans="2:3" x14ac:dyDescent="0.3">
      <c r="B1682" s="30">
        <v>43685</v>
      </c>
      <c r="C1682" s="10">
        <v>133004.73000000001</v>
      </c>
    </row>
    <row r="1683" spans="2:3" x14ac:dyDescent="0.3">
      <c r="B1683" s="30">
        <v>43686</v>
      </c>
      <c r="C1683" s="10">
        <v>142555.10500000001</v>
      </c>
    </row>
    <row r="1684" spans="2:3" x14ac:dyDescent="0.3">
      <c r="B1684" s="30">
        <v>43687</v>
      </c>
      <c r="C1684" s="10">
        <v>128554.605</v>
      </c>
    </row>
    <row r="1685" spans="2:3" x14ac:dyDescent="0.3">
      <c r="B1685" s="30">
        <v>43688</v>
      </c>
      <c r="C1685" s="10">
        <v>121028.325</v>
      </c>
    </row>
    <row r="1686" spans="2:3" x14ac:dyDescent="0.3">
      <c r="B1686" s="30">
        <v>43689</v>
      </c>
      <c r="C1686" s="10">
        <v>136683.4</v>
      </c>
    </row>
    <row r="1687" spans="2:3" x14ac:dyDescent="0.3">
      <c r="B1687" s="30">
        <v>43690</v>
      </c>
      <c r="C1687" s="10">
        <v>141474.26500000001</v>
      </c>
    </row>
    <row r="1688" spans="2:3" x14ac:dyDescent="0.3">
      <c r="B1688" s="30">
        <v>43691</v>
      </c>
      <c r="C1688" s="10">
        <v>134681.435</v>
      </c>
    </row>
    <row r="1689" spans="2:3" x14ac:dyDescent="0.3">
      <c r="B1689" s="30">
        <v>43692</v>
      </c>
      <c r="C1689" s="10">
        <v>128119.715</v>
      </c>
    </row>
    <row r="1690" spans="2:3" x14ac:dyDescent="0.3">
      <c r="B1690" s="30">
        <v>43693</v>
      </c>
      <c r="C1690" s="10">
        <v>129781.155</v>
      </c>
    </row>
    <row r="1691" spans="2:3" x14ac:dyDescent="0.3">
      <c r="B1691" s="30">
        <v>43694</v>
      </c>
      <c r="C1691" s="10">
        <v>115460.6</v>
      </c>
    </row>
    <row r="1692" spans="2:3" x14ac:dyDescent="0.3">
      <c r="B1692" s="30">
        <v>43695</v>
      </c>
      <c r="C1692" s="10">
        <v>110816.375</v>
      </c>
    </row>
    <row r="1693" spans="2:3" x14ac:dyDescent="0.3">
      <c r="B1693" s="30">
        <v>43696</v>
      </c>
      <c r="C1693" s="10">
        <v>131067.25</v>
      </c>
    </row>
    <row r="1694" spans="2:3" x14ac:dyDescent="0.3">
      <c r="B1694" s="30">
        <v>43697</v>
      </c>
      <c r="C1694" s="10">
        <v>131438.54999999999</v>
      </c>
    </row>
    <row r="1695" spans="2:3" x14ac:dyDescent="0.3">
      <c r="B1695" s="30">
        <v>43698</v>
      </c>
      <c r="C1695" s="10">
        <v>120747.08</v>
      </c>
    </row>
    <row r="1696" spans="2:3" x14ac:dyDescent="0.3">
      <c r="B1696" s="30">
        <v>43699</v>
      </c>
      <c r="C1696" s="10">
        <v>127697.99</v>
      </c>
    </row>
    <row r="1697" spans="2:3" x14ac:dyDescent="0.3">
      <c r="B1697" s="30">
        <v>43700</v>
      </c>
      <c r="C1697" s="10">
        <v>126763.36500000001</v>
      </c>
    </row>
    <row r="1698" spans="2:3" x14ac:dyDescent="0.3">
      <c r="B1698" s="30">
        <v>43701</v>
      </c>
      <c r="C1698" s="10">
        <v>107303.47500000001</v>
      </c>
    </row>
    <row r="1699" spans="2:3" x14ac:dyDescent="0.3">
      <c r="B1699" s="30">
        <v>43702</v>
      </c>
      <c r="C1699" s="10">
        <v>113980.3</v>
      </c>
    </row>
    <row r="1700" spans="2:3" x14ac:dyDescent="0.3">
      <c r="B1700" s="30">
        <v>43703</v>
      </c>
      <c r="C1700" s="10">
        <v>132704.36499999999</v>
      </c>
    </row>
    <row r="1701" spans="2:3" x14ac:dyDescent="0.3">
      <c r="B1701" s="30">
        <v>43704</v>
      </c>
      <c r="C1701" s="10">
        <v>130964.88499999999</v>
      </c>
    </row>
    <row r="1702" spans="2:3" x14ac:dyDescent="0.3">
      <c r="B1702" s="30">
        <v>43705</v>
      </c>
      <c r="C1702" s="10">
        <v>137660.94</v>
      </c>
    </row>
    <row r="1703" spans="2:3" x14ac:dyDescent="0.3">
      <c r="B1703" s="30">
        <v>43706</v>
      </c>
      <c r="C1703" s="10">
        <v>134233.345</v>
      </c>
    </row>
    <row r="1704" spans="2:3" x14ac:dyDescent="0.3">
      <c r="B1704" s="30">
        <v>43707</v>
      </c>
      <c r="C1704" s="10">
        <v>131871.07999999999</v>
      </c>
    </row>
    <row r="1705" spans="2:3" x14ac:dyDescent="0.3">
      <c r="B1705" s="30">
        <v>43708</v>
      </c>
      <c r="C1705" s="10">
        <v>107616.03</v>
      </c>
    </row>
    <row r="1706" spans="2:3" x14ac:dyDescent="0.3">
      <c r="B1706" s="30">
        <v>43709</v>
      </c>
      <c r="C1706" s="10">
        <v>106779.47500000001</v>
      </c>
    </row>
    <row r="1707" spans="2:3" x14ac:dyDescent="0.3">
      <c r="B1707" s="30">
        <v>43710</v>
      </c>
      <c r="C1707" s="10">
        <v>121697.38</v>
      </c>
    </row>
    <row r="1708" spans="2:3" x14ac:dyDescent="0.3">
      <c r="B1708" s="30">
        <v>43711</v>
      </c>
      <c r="C1708" s="10">
        <v>118871.215</v>
      </c>
    </row>
    <row r="1709" spans="2:3" x14ac:dyDescent="0.3">
      <c r="B1709" s="30">
        <v>43712</v>
      </c>
      <c r="C1709" s="10">
        <v>122652.81</v>
      </c>
    </row>
    <row r="1710" spans="2:3" x14ac:dyDescent="0.3">
      <c r="B1710" s="30">
        <v>43713</v>
      </c>
      <c r="C1710" s="10">
        <v>120223.175</v>
      </c>
    </row>
    <row r="1711" spans="2:3" x14ac:dyDescent="0.3">
      <c r="B1711" s="30">
        <v>43714</v>
      </c>
      <c r="C1711" s="10">
        <v>122222.69</v>
      </c>
    </row>
    <row r="1712" spans="2:3" x14ac:dyDescent="0.3">
      <c r="B1712" s="30">
        <v>43715</v>
      </c>
      <c r="C1712" s="10">
        <v>115200.19</v>
      </c>
    </row>
    <row r="1713" spans="2:3" x14ac:dyDescent="0.3">
      <c r="B1713" s="30">
        <v>43716</v>
      </c>
      <c r="C1713" s="10">
        <v>116999.07</v>
      </c>
    </row>
    <row r="1714" spans="2:3" x14ac:dyDescent="0.3">
      <c r="B1714" s="30">
        <v>43717</v>
      </c>
      <c r="C1714" s="10">
        <v>130448.11500000001</v>
      </c>
    </row>
    <row r="1715" spans="2:3" x14ac:dyDescent="0.3">
      <c r="B1715" s="30">
        <v>43718</v>
      </c>
      <c r="C1715" s="10">
        <v>131665.01500000001</v>
      </c>
    </row>
    <row r="1716" spans="2:3" x14ac:dyDescent="0.3">
      <c r="B1716" s="30">
        <v>43719</v>
      </c>
      <c r="C1716" s="10">
        <v>121100.045</v>
      </c>
    </row>
    <row r="1717" spans="2:3" x14ac:dyDescent="0.3">
      <c r="B1717" s="30">
        <v>43720</v>
      </c>
      <c r="C1717" s="10">
        <v>118723.07</v>
      </c>
    </row>
    <row r="1718" spans="2:3" x14ac:dyDescent="0.3">
      <c r="B1718" s="30">
        <v>43721</v>
      </c>
      <c r="C1718" s="10">
        <v>120349.015</v>
      </c>
    </row>
    <row r="1719" spans="2:3" x14ac:dyDescent="0.3">
      <c r="B1719" s="30">
        <v>43722</v>
      </c>
      <c r="C1719" s="10">
        <v>103500.955</v>
      </c>
    </row>
    <row r="1720" spans="2:3" x14ac:dyDescent="0.3">
      <c r="B1720" s="30">
        <v>43723</v>
      </c>
      <c r="C1720" s="10">
        <v>105149.02</v>
      </c>
    </row>
    <row r="1721" spans="2:3" x14ac:dyDescent="0.3">
      <c r="B1721" s="30">
        <v>43724</v>
      </c>
      <c r="C1721" s="10">
        <v>119362.235</v>
      </c>
    </row>
    <row r="1722" spans="2:3" x14ac:dyDescent="0.3">
      <c r="B1722" s="30">
        <v>43725</v>
      </c>
      <c r="C1722" s="10">
        <v>124129.44</v>
      </c>
    </row>
    <row r="1723" spans="2:3" x14ac:dyDescent="0.3">
      <c r="B1723" s="30">
        <v>43726</v>
      </c>
      <c r="C1723" s="10">
        <v>119715.705</v>
      </c>
    </row>
    <row r="1724" spans="2:3" x14ac:dyDescent="0.3">
      <c r="B1724" s="30">
        <v>43727</v>
      </c>
      <c r="C1724" s="10">
        <v>108102.56</v>
      </c>
    </row>
    <row r="1725" spans="2:3" x14ac:dyDescent="0.3">
      <c r="B1725" s="30">
        <v>43728</v>
      </c>
      <c r="C1725" s="10">
        <v>107222.345</v>
      </c>
    </row>
    <row r="1726" spans="2:3" x14ac:dyDescent="0.3">
      <c r="B1726" s="30">
        <v>43729</v>
      </c>
      <c r="C1726" s="10">
        <v>101348.35</v>
      </c>
    </row>
    <row r="1727" spans="2:3" x14ac:dyDescent="0.3">
      <c r="B1727" s="30">
        <v>43730</v>
      </c>
      <c r="C1727" s="10">
        <v>102386.52499999999</v>
      </c>
    </row>
    <row r="1728" spans="2:3" x14ac:dyDescent="0.3">
      <c r="B1728" s="30">
        <v>43731</v>
      </c>
      <c r="C1728" s="10">
        <v>121862.88499999999</v>
      </c>
    </row>
    <row r="1729" spans="2:3" x14ac:dyDescent="0.3">
      <c r="B1729" s="30">
        <v>43732</v>
      </c>
      <c r="C1729" s="10">
        <v>125787.33</v>
      </c>
    </row>
    <row r="1730" spans="2:3" x14ac:dyDescent="0.3">
      <c r="B1730" s="30">
        <v>43733</v>
      </c>
      <c r="C1730" s="10">
        <v>124302.93</v>
      </c>
    </row>
    <row r="1731" spans="2:3" x14ac:dyDescent="0.3">
      <c r="B1731" s="30">
        <v>43734</v>
      </c>
      <c r="C1731" s="10">
        <v>117320.175</v>
      </c>
    </row>
    <row r="1732" spans="2:3" x14ac:dyDescent="0.3">
      <c r="B1732" s="30">
        <v>43735</v>
      </c>
      <c r="C1732" s="10">
        <v>106043.02</v>
      </c>
    </row>
    <row r="1733" spans="2:3" x14ac:dyDescent="0.3">
      <c r="B1733" s="30">
        <v>43736</v>
      </c>
      <c r="C1733" s="10">
        <v>108762.31</v>
      </c>
    </row>
    <row r="1734" spans="2:3" x14ac:dyDescent="0.3">
      <c r="B1734" s="30">
        <v>43737</v>
      </c>
      <c r="C1734" s="10">
        <v>104804.09</v>
      </c>
    </row>
    <row r="1735" spans="2:3" x14ac:dyDescent="0.3">
      <c r="B1735" s="30">
        <v>43738</v>
      </c>
      <c r="C1735" s="10">
        <v>121770.82</v>
      </c>
    </row>
    <row r="1736" spans="2:3" x14ac:dyDescent="0.3">
      <c r="B1736" s="30">
        <v>43739</v>
      </c>
      <c r="C1736" s="10">
        <v>117265.27499999999</v>
      </c>
    </row>
    <row r="1737" spans="2:3" x14ac:dyDescent="0.3">
      <c r="B1737" s="30">
        <v>43740</v>
      </c>
      <c r="C1737" s="10">
        <v>110760.825</v>
      </c>
    </row>
    <row r="1738" spans="2:3" x14ac:dyDescent="0.3">
      <c r="B1738" s="30">
        <v>43741</v>
      </c>
      <c r="C1738" s="10">
        <v>109312.85</v>
      </c>
    </row>
    <row r="1739" spans="2:3" x14ac:dyDescent="0.3">
      <c r="B1739" s="30">
        <v>43742</v>
      </c>
      <c r="C1739" s="10">
        <v>117512.56</v>
      </c>
    </row>
    <row r="1740" spans="2:3" x14ac:dyDescent="0.3">
      <c r="B1740" s="30">
        <v>43743</v>
      </c>
      <c r="C1740" s="10">
        <v>101386.01</v>
      </c>
    </row>
    <row r="1741" spans="2:3" x14ac:dyDescent="0.3">
      <c r="B1741" s="30">
        <v>43744</v>
      </c>
      <c r="C1741" s="10">
        <v>93011.345000000001</v>
      </c>
    </row>
    <row r="1742" spans="2:3" x14ac:dyDescent="0.3">
      <c r="B1742" s="30">
        <v>43745</v>
      </c>
      <c r="C1742" s="10">
        <v>113296.31</v>
      </c>
    </row>
    <row r="1743" spans="2:3" x14ac:dyDescent="0.3">
      <c r="B1743" s="30">
        <v>43746</v>
      </c>
      <c r="C1743" s="10">
        <v>117504.77499999999</v>
      </c>
    </row>
    <row r="1744" spans="2:3" x14ac:dyDescent="0.3">
      <c r="B1744" s="30">
        <v>43747</v>
      </c>
      <c r="C1744" s="10">
        <v>122771.82</v>
      </c>
    </row>
    <row r="1745" spans="2:3" x14ac:dyDescent="0.3">
      <c r="B1745" s="30">
        <v>43748</v>
      </c>
      <c r="C1745" s="10">
        <v>123692.08</v>
      </c>
    </row>
    <row r="1746" spans="2:3" x14ac:dyDescent="0.3">
      <c r="B1746" s="30">
        <v>43749</v>
      </c>
      <c r="C1746" s="10">
        <v>115250.505</v>
      </c>
    </row>
    <row r="1747" spans="2:3" x14ac:dyDescent="0.3">
      <c r="B1747" s="30">
        <v>43750</v>
      </c>
      <c r="C1747" s="10">
        <v>101053.36500000001</v>
      </c>
    </row>
    <row r="1748" spans="2:3" x14ac:dyDescent="0.3">
      <c r="B1748" s="30">
        <v>43751</v>
      </c>
      <c r="C1748" s="10">
        <v>94744.7</v>
      </c>
    </row>
    <row r="1749" spans="2:3" x14ac:dyDescent="0.3">
      <c r="B1749" s="30">
        <v>43752</v>
      </c>
      <c r="C1749" s="10">
        <v>110290.12</v>
      </c>
    </row>
    <row r="1750" spans="2:3" x14ac:dyDescent="0.3">
      <c r="B1750" s="30">
        <v>43753</v>
      </c>
      <c r="C1750" s="10">
        <v>112052.12</v>
      </c>
    </row>
    <row r="1751" spans="2:3" x14ac:dyDescent="0.3">
      <c r="B1751" s="30">
        <v>43754</v>
      </c>
      <c r="C1751" s="10">
        <v>117533.72</v>
      </c>
    </row>
    <row r="1752" spans="2:3" x14ac:dyDescent="0.3">
      <c r="B1752" s="30">
        <v>43755</v>
      </c>
      <c r="C1752" s="10">
        <v>116690.04</v>
      </c>
    </row>
    <row r="1753" spans="2:3" x14ac:dyDescent="0.3">
      <c r="B1753" s="30">
        <v>43756</v>
      </c>
      <c r="C1753" s="10">
        <v>109857.485</v>
      </c>
    </row>
    <row r="1754" spans="2:3" x14ac:dyDescent="0.3">
      <c r="B1754" s="30">
        <v>43757</v>
      </c>
      <c r="C1754" s="10">
        <v>102032.495</v>
      </c>
    </row>
    <row r="1755" spans="2:3" x14ac:dyDescent="0.3">
      <c r="B1755" s="30">
        <v>43758</v>
      </c>
      <c r="C1755" s="10">
        <v>102684.515</v>
      </c>
    </row>
    <row r="1756" spans="2:3" x14ac:dyDescent="0.3">
      <c r="B1756" s="30">
        <v>43759</v>
      </c>
      <c r="C1756" s="10">
        <v>114502.07</v>
      </c>
    </row>
    <row r="1757" spans="2:3" x14ac:dyDescent="0.3">
      <c r="B1757" s="30">
        <v>43760</v>
      </c>
      <c r="C1757" s="10">
        <v>114108.545</v>
      </c>
    </row>
    <row r="1758" spans="2:3" x14ac:dyDescent="0.3">
      <c r="B1758" s="30">
        <v>43761</v>
      </c>
      <c r="C1758" s="10">
        <v>114281.61500000001</v>
      </c>
    </row>
    <row r="1759" spans="2:3" x14ac:dyDescent="0.3">
      <c r="B1759" s="30">
        <v>43762</v>
      </c>
      <c r="C1759" s="10">
        <v>115442.655</v>
      </c>
    </row>
    <row r="1760" spans="2:3" x14ac:dyDescent="0.3">
      <c r="B1760" s="30">
        <v>43763</v>
      </c>
      <c r="C1760" s="10">
        <v>109130.77</v>
      </c>
    </row>
    <row r="1761" spans="2:3" x14ac:dyDescent="0.3">
      <c r="B1761" s="30">
        <v>43764</v>
      </c>
      <c r="C1761" s="10">
        <v>96698.285000000003</v>
      </c>
    </row>
    <row r="1762" spans="2:3" x14ac:dyDescent="0.3">
      <c r="B1762" s="30">
        <v>43765</v>
      </c>
      <c r="C1762" s="10">
        <v>102830.55499999999</v>
      </c>
    </row>
    <row r="1763" spans="2:3" x14ac:dyDescent="0.3">
      <c r="B1763" s="30">
        <v>43766</v>
      </c>
      <c r="C1763" s="10">
        <v>112634.63499999999</v>
      </c>
    </row>
    <row r="1764" spans="2:3" x14ac:dyDescent="0.3">
      <c r="B1764" s="30">
        <v>43767</v>
      </c>
      <c r="C1764" s="10">
        <v>111887.405</v>
      </c>
    </row>
    <row r="1765" spans="2:3" x14ac:dyDescent="0.3">
      <c r="B1765" s="30">
        <v>43768</v>
      </c>
      <c r="C1765" s="10">
        <v>117375.73</v>
      </c>
    </row>
    <row r="1766" spans="2:3" x14ac:dyDescent="0.3">
      <c r="B1766" s="30">
        <v>43769</v>
      </c>
      <c r="C1766" s="10">
        <v>121752.875</v>
      </c>
    </row>
    <row r="1767" spans="2:3" x14ac:dyDescent="0.3">
      <c r="B1767" s="30">
        <v>43770</v>
      </c>
      <c r="C1767" s="10">
        <v>130510.905</v>
      </c>
    </row>
    <row r="1768" spans="2:3" x14ac:dyDescent="0.3">
      <c r="B1768" s="30">
        <v>43771</v>
      </c>
      <c r="C1768" s="10">
        <v>105806.825</v>
      </c>
    </row>
    <row r="1769" spans="2:3" x14ac:dyDescent="0.3">
      <c r="B1769" s="30">
        <v>43772</v>
      </c>
      <c r="C1769" s="10">
        <v>96867.014999999999</v>
      </c>
    </row>
    <row r="1770" spans="2:3" x14ac:dyDescent="0.3">
      <c r="B1770" s="30">
        <v>43773</v>
      </c>
      <c r="C1770" s="10">
        <v>107279.84</v>
      </c>
    </row>
    <row r="1771" spans="2:3" x14ac:dyDescent="0.3">
      <c r="B1771" s="30">
        <v>43774</v>
      </c>
      <c r="C1771" s="10">
        <v>96817</v>
      </c>
    </row>
    <row r="1772" spans="2:3" x14ac:dyDescent="0.3">
      <c r="B1772" s="30">
        <v>43775</v>
      </c>
      <c r="C1772" s="10">
        <v>104381.38</v>
      </c>
    </row>
    <row r="1773" spans="2:3" x14ac:dyDescent="0.3">
      <c r="B1773" s="30">
        <v>43776</v>
      </c>
      <c r="C1773" s="10">
        <v>115132.64</v>
      </c>
    </row>
    <row r="1774" spans="2:3" x14ac:dyDescent="0.3">
      <c r="B1774" s="30">
        <v>43777</v>
      </c>
      <c r="C1774" s="10">
        <v>113954.78</v>
      </c>
    </row>
    <row r="1775" spans="2:3" x14ac:dyDescent="0.3">
      <c r="B1775" s="30">
        <v>43778</v>
      </c>
      <c r="C1775" s="10">
        <v>108924.79</v>
      </c>
    </row>
    <row r="1776" spans="2:3" x14ac:dyDescent="0.3">
      <c r="B1776" s="30">
        <v>43779</v>
      </c>
      <c r="C1776" s="10">
        <v>101550.045</v>
      </c>
    </row>
    <row r="1777" spans="2:3" x14ac:dyDescent="0.3">
      <c r="B1777" s="30">
        <v>43780</v>
      </c>
      <c r="C1777" s="10">
        <v>106758.95</v>
      </c>
    </row>
    <row r="1778" spans="2:3" x14ac:dyDescent="0.3">
      <c r="B1778" s="30">
        <v>43781</v>
      </c>
      <c r="C1778" s="10">
        <v>104303.46</v>
      </c>
    </row>
    <row r="1779" spans="2:3" x14ac:dyDescent="0.3">
      <c r="B1779" s="30">
        <v>43782</v>
      </c>
      <c r="C1779" s="10">
        <v>112573.54</v>
      </c>
    </row>
    <row r="1780" spans="2:3" x14ac:dyDescent="0.3">
      <c r="B1780" s="30">
        <v>43783</v>
      </c>
      <c r="C1780" s="10">
        <v>109828.93</v>
      </c>
    </row>
    <row r="1781" spans="2:3" x14ac:dyDescent="0.3">
      <c r="B1781" s="30">
        <v>43784</v>
      </c>
      <c r="C1781" s="10">
        <v>110954.755</v>
      </c>
    </row>
    <row r="1782" spans="2:3" x14ac:dyDescent="0.3">
      <c r="B1782" s="30">
        <v>43785</v>
      </c>
      <c r="C1782" s="10">
        <v>97646.12</v>
      </c>
    </row>
    <row r="1783" spans="2:3" x14ac:dyDescent="0.3">
      <c r="B1783" s="30">
        <v>43786</v>
      </c>
      <c r="C1783" s="10">
        <v>96742.49</v>
      </c>
    </row>
    <row r="1784" spans="2:3" x14ac:dyDescent="0.3">
      <c r="B1784" s="30">
        <v>43787</v>
      </c>
      <c r="C1784" s="10">
        <v>109148.25</v>
      </c>
    </row>
    <row r="1785" spans="2:3" x14ac:dyDescent="0.3">
      <c r="B1785" s="30">
        <v>43788</v>
      </c>
      <c r="C1785" s="10">
        <v>112033.87</v>
      </c>
    </row>
    <row r="1786" spans="2:3" x14ac:dyDescent="0.3">
      <c r="B1786" s="30">
        <v>43789</v>
      </c>
      <c r="C1786" s="10">
        <v>119736.125</v>
      </c>
    </row>
    <row r="1787" spans="2:3" x14ac:dyDescent="0.3">
      <c r="B1787" s="30">
        <v>43790</v>
      </c>
      <c r="C1787" s="10">
        <v>131312</v>
      </c>
    </row>
    <row r="1788" spans="2:3" x14ac:dyDescent="0.3">
      <c r="B1788" s="30">
        <v>43791</v>
      </c>
      <c r="C1788" s="10">
        <v>109049.36500000001</v>
      </c>
    </row>
    <row r="1789" spans="2:3" x14ac:dyDescent="0.3">
      <c r="B1789" s="30">
        <v>43792</v>
      </c>
      <c r="C1789" s="10">
        <v>97245.764999999999</v>
      </c>
    </row>
    <row r="1790" spans="2:3" x14ac:dyDescent="0.3">
      <c r="B1790" s="30">
        <v>43793</v>
      </c>
      <c r="C1790" s="10">
        <v>96778.25</v>
      </c>
    </row>
    <row r="1791" spans="2:3" x14ac:dyDescent="0.3">
      <c r="B1791" s="30">
        <v>43794</v>
      </c>
      <c r="C1791" s="10">
        <v>113899.3</v>
      </c>
    </row>
    <row r="1792" spans="2:3" x14ac:dyDescent="0.3">
      <c r="B1792" s="30">
        <v>43795</v>
      </c>
      <c r="C1792" s="10">
        <v>107629.16</v>
      </c>
    </row>
    <row r="1793" spans="2:3" x14ac:dyDescent="0.3">
      <c r="B1793" s="30">
        <v>43796</v>
      </c>
      <c r="C1793" s="10">
        <v>108417.69500000001</v>
      </c>
    </row>
    <row r="1794" spans="2:3" x14ac:dyDescent="0.3">
      <c r="B1794" s="30">
        <v>43797</v>
      </c>
      <c r="C1794" s="10">
        <v>112735.875</v>
      </c>
    </row>
    <row r="1795" spans="2:3" x14ac:dyDescent="0.3">
      <c r="B1795" s="30">
        <v>43798</v>
      </c>
      <c r="C1795" s="10">
        <v>114799.91</v>
      </c>
    </row>
    <row r="1796" spans="2:3" x14ac:dyDescent="0.3">
      <c r="B1796" s="30">
        <v>43799</v>
      </c>
      <c r="C1796" s="10">
        <v>98959.56</v>
      </c>
    </row>
    <row r="1797" spans="2:3" x14ac:dyDescent="0.3">
      <c r="B1797" s="30">
        <v>43800</v>
      </c>
      <c r="C1797" s="10">
        <v>100233.98</v>
      </c>
    </row>
    <row r="1798" spans="2:3" x14ac:dyDescent="0.3">
      <c r="B1798" s="30">
        <v>43801</v>
      </c>
      <c r="C1798" s="10">
        <v>110609.4</v>
      </c>
    </row>
    <row r="1799" spans="2:3" x14ac:dyDescent="0.3">
      <c r="B1799" s="30">
        <v>43802</v>
      </c>
      <c r="C1799" s="10">
        <v>109094.04</v>
      </c>
    </row>
    <row r="1800" spans="2:3" x14ac:dyDescent="0.3">
      <c r="B1800" s="30">
        <v>43803</v>
      </c>
      <c r="C1800" s="10">
        <v>107400.705</v>
      </c>
    </row>
    <row r="1801" spans="2:3" x14ac:dyDescent="0.3">
      <c r="B1801" s="30">
        <v>43804</v>
      </c>
      <c r="C1801" s="10">
        <v>107891.69</v>
      </c>
    </row>
    <row r="1802" spans="2:3" x14ac:dyDescent="0.3">
      <c r="B1802" s="30">
        <v>43805</v>
      </c>
      <c r="C1802" s="10">
        <v>105028.985</v>
      </c>
    </row>
    <row r="1803" spans="2:3" x14ac:dyDescent="0.3">
      <c r="B1803" s="30">
        <v>43806</v>
      </c>
      <c r="C1803" s="10">
        <v>95436.3</v>
      </c>
    </row>
    <row r="1804" spans="2:3" x14ac:dyDescent="0.3">
      <c r="B1804" s="30">
        <v>43807</v>
      </c>
      <c r="C1804" s="10">
        <v>97577.414999999994</v>
      </c>
    </row>
    <row r="1805" spans="2:3" x14ac:dyDescent="0.3">
      <c r="B1805" s="30">
        <v>43808</v>
      </c>
      <c r="C1805" s="10">
        <v>127910.83500000001</v>
      </c>
    </row>
    <row r="1806" spans="2:3" x14ac:dyDescent="0.3">
      <c r="B1806" s="30">
        <v>43809</v>
      </c>
      <c r="C1806" s="10">
        <v>109548.62</v>
      </c>
    </row>
    <row r="1807" spans="2:3" x14ac:dyDescent="0.3">
      <c r="B1807" s="30">
        <v>43810</v>
      </c>
      <c r="C1807" s="10">
        <v>109060.375</v>
      </c>
    </row>
    <row r="1808" spans="2:3" x14ac:dyDescent="0.3">
      <c r="B1808" s="30">
        <v>43811</v>
      </c>
      <c r="C1808" s="10">
        <v>108599.065</v>
      </c>
    </row>
    <row r="1809" spans="2:3" x14ac:dyDescent="0.3">
      <c r="B1809" s="30">
        <v>43812</v>
      </c>
      <c r="C1809" s="10">
        <v>107070.61</v>
      </c>
    </row>
    <row r="1810" spans="2:3" x14ac:dyDescent="0.3">
      <c r="B1810" s="30">
        <v>43813</v>
      </c>
      <c r="C1810" s="10">
        <v>101239.235</v>
      </c>
    </row>
    <row r="1811" spans="2:3" x14ac:dyDescent="0.3">
      <c r="B1811" s="30">
        <v>43814</v>
      </c>
      <c r="C1811" s="10">
        <v>98723.45</v>
      </c>
    </row>
    <row r="1812" spans="2:3" x14ac:dyDescent="0.3">
      <c r="B1812" s="30">
        <v>43815</v>
      </c>
      <c r="C1812" s="10">
        <v>114400.065</v>
      </c>
    </row>
    <row r="1813" spans="2:3" x14ac:dyDescent="0.3">
      <c r="B1813" s="30">
        <v>43816</v>
      </c>
      <c r="C1813" s="10">
        <v>123999.07</v>
      </c>
    </row>
    <row r="1814" spans="2:3" x14ac:dyDescent="0.3">
      <c r="B1814" s="30">
        <v>43817</v>
      </c>
      <c r="C1814" s="10">
        <v>146990.89000000001</v>
      </c>
    </row>
    <row r="1815" spans="2:3" x14ac:dyDescent="0.3">
      <c r="B1815" s="30">
        <v>43818</v>
      </c>
      <c r="C1815" s="10">
        <v>125050.61</v>
      </c>
    </row>
    <row r="1816" spans="2:3" x14ac:dyDescent="0.3">
      <c r="B1816" s="30">
        <v>43819</v>
      </c>
      <c r="C1816" s="10">
        <v>150553.4</v>
      </c>
    </row>
    <row r="1817" spans="2:3" x14ac:dyDescent="0.3">
      <c r="B1817" s="30">
        <v>43820</v>
      </c>
      <c r="C1817" s="10">
        <v>100632.47500000001</v>
      </c>
    </row>
    <row r="1818" spans="2:3" x14ac:dyDescent="0.3">
      <c r="B1818" s="30">
        <v>43821</v>
      </c>
      <c r="C1818" s="10">
        <v>90145.615000000005</v>
      </c>
    </row>
    <row r="1819" spans="2:3" x14ac:dyDescent="0.3">
      <c r="B1819" s="30">
        <v>43822</v>
      </c>
      <c r="C1819" s="10">
        <v>101818.02499999999</v>
      </c>
    </row>
    <row r="1820" spans="2:3" x14ac:dyDescent="0.3">
      <c r="B1820" s="30">
        <v>43823</v>
      </c>
      <c r="C1820" s="10">
        <v>102168.93</v>
      </c>
    </row>
    <row r="1821" spans="2:3" x14ac:dyDescent="0.3">
      <c r="B1821" s="30">
        <v>43824</v>
      </c>
      <c r="C1821" s="10">
        <v>98312.744999999995</v>
      </c>
    </row>
    <row r="1822" spans="2:3" x14ac:dyDescent="0.3">
      <c r="B1822" s="30">
        <v>43825</v>
      </c>
      <c r="C1822" s="10">
        <v>96120.524999999994</v>
      </c>
    </row>
    <row r="1823" spans="2:3" x14ac:dyDescent="0.3">
      <c r="B1823" s="30">
        <v>43826</v>
      </c>
      <c r="C1823" s="10">
        <v>107256.065</v>
      </c>
    </row>
    <row r="1824" spans="2:3" x14ac:dyDescent="0.3">
      <c r="B1824" s="30">
        <v>43827</v>
      </c>
      <c r="C1824" s="10">
        <v>113521.685</v>
      </c>
    </row>
    <row r="1825" spans="2:3" x14ac:dyDescent="0.3">
      <c r="B1825" s="30">
        <v>43828</v>
      </c>
      <c r="C1825" s="10">
        <v>118293.52499999999</v>
      </c>
    </row>
    <row r="1826" spans="2:3" x14ac:dyDescent="0.3">
      <c r="B1826" s="30">
        <v>43829</v>
      </c>
      <c r="C1826" s="10">
        <v>140410.125</v>
      </c>
    </row>
    <row r="1827" spans="2:3" x14ac:dyDescent="0.3">
      <c r="B1827" s="30">
        <v>43830</v>
      </c>
      <c r="C1827" s="10">
        <v>95410.39</v>
      </c>
    </row>
    <row r="1828" spans="2:3" x14ac:dyDescent="0.3">
      <c r="B1828" s="30">
        <v>43831</v>
      </c>
      <c r="C1828" s="10">
        <v>89077.854999999996</v>
      </c>
    </row>
    <row r="1829" spans="2:3" x14ac:dyDescent="0.3">
      <c r="B1829" s="30">
        <v>43832</v>
      </c>
      <c r="C1829" s="10">
        <v>102988.185</v>
      </c>
    </row>
    <row r="1830" spans="2:3" x14ac:dyDescent="0.3">
      <c r="B1830" s="30">
        <v>43833</v>
      </c>
      <c r="C1830" s="10">
        <v>118922.215</v>
      </c>
    </row>
    <row r="1831" spans="2:3" x14ac:dyDescent="0.3">
      <c r="B1831" s="30">
        <v>43834</v>
      </c>
      <c r="C1831" s="10">
        <v>102245.61</v>
      </c>
    </row>
    <row r="1832" spans="2:3" x14ac:dyDescent="0.3">
      <c r="B1832" s="30">
        <v>43835</v>
      </c>
      <c r="C1832" s="10">
        <v>95671.2</v>
      </c>
    </row>
    <row r="1833" spans="2:3" x14ac:dyDescent="0.3">
      <c r="B1833" s="30">
        <v>43836</v>
      </c>
      <c r="C1833" s="10">
        <v>110253.59</v>
      </c>
    </row>
    <row r="1834" spans="2:3" x14ac:dyDescent="0.3">
      <c r="B1834" s="30">
        <v>43837</v>
      </c>
      <c r="C1834" s="10">
        <v>109336.56</v>
      </c>
    </row>
    <row r="1835" spans="2:3" x14ac:dyDescent="0.3">
      <c r="B1835" s="30">
        <v>43838</v>
      </c>
      <c r="C1835" s="10">
        <v>110038.625</v>
      </c>
    </row>
    <row r="1836" spans="2:3" x14ac:dyDescent="0.3">
      <c r="B1836" s="30">
        <v>43839</v>
      </c>
      <c r="C1836" s="10">
        <v>127365.59</v>
      </c>
    </row>
    <row r="1837" spans="2:3" x14ac:dyDescent="0.3">
      <c r="B1837" s="30">
        <v>43840</v>
      </c>
      <c r="C1837" s="10">
        <v>122533.88</v>
      </c>
    </row>
    <row r="1838" spans="2:3" x14ac:dyDescent="0.3">
      <c r="B1838" s="30">
        <v>43841</v>
      </c>
      <c r="C1838" s="10">
        <v>91886.604999999996</v>
      </c>
    </row>
    <row r="1839" spans="2:3" x14ac:dyDescent="0.3">
      <c r="B1839" s="30">
        <v>43842</v>
      </c>
      <c r="C1839" s="10">
        <v>91797.595000000001</v>
      </c>
    </row>
    <row r="1840" spans="2:3" x14ac:dyDescent="0.3">
      <c r="B1840" s="30">
        <v>43843</v>
      </c>
      <c r="C1840" s="10">
        <v>119653.94500000001</v>
      </c>
    </row>
    <row r="1841" spans="2:3" x14ac:dyDescent="0.3">
      <c r="B1841" s="30">
        <v>43844</v>
      </c>
      <c r="C1841" s="10">
        <v>137302.60500000001</v>
      </c>
    </row>
    <row r="1842" spans="2:3" x14ac:dyDescent="0.3">
      <c r="B1842" s="30">
        <v>43845</v>
      </c>
      <c r="C1842" s="10">
        <v>137408.22500000001</v>
      </c>
    </row>
    <row r="1843" spans="2:3" x14ac:dyDescent="0.3">
      <c r="B1843" s="30">
        <v>43846</v>
      </c>
      <c r="C1843" s="10">
        <v>109669.645</v>
      </c>
    </row>
    <row r="1844" spans="2:3" x14ac:dyDescent="0.3">
      <c r="B1844" s="30">
        <v>43847</v>
      </c>
      <c r="C1844" s="10">
        <v>108108.175</v>
      </c>
    </row>
    <row r="1845" spans="2:3" x14ac:dyDescent="0.3">
      <c r="B1845" s="30">
        <v>43848</v>
      </c>
      <c r="C1845" s="10">
        <v>105946.34</v>
      </c>
    </row>
    <row r="1846" spans="2:3" x14ac:dyDescent="0.3">
      <c r="B1846" s="30">
        <v>43849</v>
      </c>
      <c r="C1846" s="10">
        <v>106921.55499999999</v>
      </c>
    </row>
    <row r="1847" spans="2:3" x14ac:dyDescent="0.3">
      <c r="B1847" s="30">
        <v>43850</v>
      </c>
      <c r="C1847" s="10">
        <v>116291.535</v>
      </c>
    </row>
    <row r="1848" spans="2:3" x14ac:dyDescent="0.3">
      <c r="B1848" s="30">
        <v>43851</v>
      </c>
      <c r="C1848" s="10">
        <v>112128.19500000001</v>
      </c>
    </row>
    <row r="1849" spans="2:3" x14ac:dyDescent="0.3">
      <c r="B1849" s="30">
        <v>43852</v>
      </c>
      <c r="C1849" s="10">
        <v>119287.15</v>
      </c>
    </row>
    <row r="1850" spans="2:3" x14ac:dyDescent="0.3">
      <c r="B1850" s="30">
        <v>43853</v>
      </c>
      <c r="C1850" s="10">
        <v>112254.83</v>
      </c>
    </row>
    <row r="1851" spans="2:3" x14ac:dyDescent="0.3">
      <c r="B1851" s="30">
        <v>43854</v>
      </c>
      <c r="C1851" s="10">
        <v>109316.375</v>
      </c>
    </row>
    <row r="1852" spans="2:3" x14ac:dyDescent="0.3">
      <c r="B1852" s="30">
        <v>43855</v>
      </c>
      <c r="C1852" s="10">
        <v>102445.88</v>
      </c>
    </row>
    <row r="1853" spans="2:3" x14ac:dyDescent="0.3">
      <c r="B1853" s="30">
        <v>43856</v>
      </c>
      <c r="C1853" s="10">
        <v>101233.205</v>
      </c>
    </row>
    <row r="1854" spans="2:3" x14ac:dyDescent="0.3">
      <c r="B1854" s="30">
        <v>43857</v>
      </c>
      <c r="C1854" s="10">
        <v>103134.46</v>
      </c>
    </row>
    <row r="1855" spans="2:3" x14ac:dyDescent="0.3">
      <c r="B1855" s="30">
        <v>43858</v>
      </c>
      <c r="C1855" s="10">
        <v>116190.55499999999</v>
      </c>
    </row>
    <row r="1856" spans="2:3" x14ac:dyDescent="0.3">
      <c r="B1856" s="30">
        <v>43859</v>
      </c>
      <c r="C1856" s="10">
        <v>129812.91499999999</v>
      </c>
    </row>
    <row r="1857" spans="2:3" x14ac:dyDescent="0.3">
      <c r="B1857" s="30">
        <v>43860</v>
      </c>
      <c r="C1857" s="10">
        <v>154816.49</v>
      </c>
    </row>
    <row r="1858" spans="2:3" x14ac:dyDescent="0.3">
      <c r="B1858" s="30">
        <v>43861</v>
      </c>
      <c r="C1858" s="10">
        <v>170653.84</v>
      </c>
    </row>
    <row r="1859" spans="2:3" x14ac:dyDescent="0.3">
      <c r="B1859" s="30">
        <v>43862</v>
      </c>
      <c r="C1859" s="10">
        <v>131856.315</v>
      </c>
    </row>
    <row r="1860" spans="2:3" x14ac:dyDescent="0.3">
      <c r="B1860" s="30">
        <v>43863</v>
      </c>
      <c r="C1860" s="10">
        <v>97609.06</v>
      </c>
    </row>
    <row r="1861" spans="2:3" x14ac:dyDescent="0.3">
      <c r="B1861" s="30">
        <v>43864</v>
      </c>
      <c r="C1861" s="10">
        <v>105004.91</v>
      </c>
    </row>
    <row r="1862" spans="2:3" x14ac:dyDescent="0.3">
      <c r="B1862" s="30">
        <v>43865</v>
      </c>
      <c r="C1862" s="10">
        <v>107034.065</v>
      </c>
    </row>
    <row r="1863" spans="2:3" x14ac:dyDescent="0.3">
      <c r="B1863" s="30">
        <v>43866</v>
      </c>
      <c r="C1863" s="10">
        <v>108988.44</v>
      </c>
    </row>
    <row r="1864" spans="2:3" x14ac:dyDescent="0.3">
      <c r="B1864" s="30">
        <v>43867</v>
      </c>
      <c r="C1864" s="10">
        <v>120569.46</v>
      </c>
    </row>
    <row r="1865" spans="2:3" x14ac:dyDescent="0.3">
      <c r="B1865" s="30">
        <v>43868</v>
      </c>
      <c r="C1865" s="10">
        <v>120734.85</v>
      </c>
    </row>
    <row r="1866" spans="2:3" x14ac:dyDescent="0.3">
      <c r="B1866" s="30">
        <v>43869</v>
      </c>
      <c r="C1866" s="10">
        <v>107864.44500000001</v>
      </c>
    </row>
    <row r="1867" spans="2:3" x14ac:dyDescent="0.3">
      <c r="B1867" s="30">
        <v>43870</v>
      </c>
      <c r="C1867" s="10">
        <v>103857.11</v>
      </c>
    </row>
    <row r="1868" spans="2:3" x14ac:dyDescent="0.3">
      <c r="B1868" s="30">
        <v>43871</v>
      </c>
      <c r="C1868" s="10">
        <v>122975.46</v>
      </c>
    </row>
    <row r="1869" spans="2:3" x14ac:dyDescent="0.3">
      <c r="B1869" s="30">
        <v>43872</v>
      </c>
      <c r="C1869" s="10">
        <v>127110.58</v>
      </c>
    </row>
    <row r="1870" spans="2:3" x14ac:dyDescent="0.3">
      <c r="B1870" s="30">
        <v>43873</v>
      </c>
      <c r="C1870" s="10">
        <v>124618.565</v>
      </c>
    </row>
    <row r="1871" spans="2:3" x14ac:dyDescent="0.3">
      <c r="B1871" s="30">
        <v>43874</v>
      </c>
      <c r="C1871" s="10">
        <v>139137.185</v>
      </c>
    </row>
    <row r="1872" spans="2:3" x14ac:dyDescent="0.3">
      <c r="B1872" s="30">
        <v>43875</v>
      </c>
      <c r="C1872" s="10">
        <v>139855.63</v>
      </c>
    </row>
    <row r="1873" spans="2:3" x14ac:dyDescent="0.3">
      <c r="B1873" s="30">
        <v>43876</v>
      </c>
      <c r="C1873" s="10">
        <v>108300.63499999999</v>
      </c>
    </row>
    <row r="1874" spans="2:3" x14ac:dyDescent="0.3">
      <c r="B1874" s="30">
        <v>43877</v>
      </c>
      <c r="C1874" s="10">
        <v>100904.27</v>
      </c>
    </row>
    <row r="1875" spans="2:3" x14ac:dyDescent="0.3">
      <c r="B1875" s="30">
        <v>43878</v>
      </c>
      <c r="C1875" s="10">
        <v>123351.845</v>
      </c>
    </row>
    <row r="1876" spans="2:3" x14ac:dyDescent="0.3">
      <c r="B1876" s="30">
        <v>43879</v>
      </c>
      <c r="C1876" s="10">
        <v>119178.12</v>
      </c>
    </row>
    <row r="1877" spans="2:3" x14ac:dyDescent="0.3">
      <c r="B1877" s="30">
        <v>43880</v>
      </c>
      <c r="C1877" s="10">
        <v>109375.215</v>
      </c>
    </row>
    <row r="1878" spans="2:3" x14ac:dyDescent="0.3">
      <c r="B1878" s="30">
        <v>43881</v>
      </c>
      <c r="C1878" s="10">
        <v>112202.145</v>
      </c>
    </row>
    <row r="1879" spans="2:3" x14ac:dyDescent="0.3">
      <c r="B1879" s="30">
        <v>43882</v>
      </c>
      <c r="C1879" s="10">
        <v>108949.05499999999</v>
      </c>
    </row>
    <row r="1880" spans="2:3" x14ac:dyDescent="0.3">
      <c r="B1880" s="30">
        <v>43883</v>
      </c>
      <c r="C1880" s="10">
        <v>96922.02</v>
      </c>
    </row>
    <row r="1881" spans="2:3" x14ac:dyDescent="0.3">
      <c r="B1881" s="30">
        <v>43884</v>
      </c>
      <c r="C1881" s="10">
        <v>106129.66499999999</v>
      </c>
    </row>
    <row r="1882" spans="2:3" x14ac:dyDescent="0.3">
      <c r="B1882" s="30">
        <v>43885</v>
      </c>
      <c r="C1882" s="10">
        <v>122619.05499999999</v>
      </c>
    </row>
    <row r="1883" spans="2:3" x14ac:dyDescent="0.3">
      <c r="B1883" s="30">
        <v>43886</v>
      </c>
      <c r="C1883" s="10">
        <v>123558.425</v>
      </c>
    </row>
    <row r="1884" spans="2:3" x14ac:dyDescent="0.3">
      <c r="B1884" s="30">
        <v>43887</v>
      </c>
      <c r="C1884" s="10">
        <v>108371.125</v>
      </c>
    </row>
    <row r="1885" spans="2:3" x14ac:dyDescent="0.3">
      <c r="B1885" s="30">
        <v>43888</v>
      </c>
      <c r="C1885" s="10">
        <v>108675.4</v>
      </c>
    </row>
    <row r="1886" spans="2:3" x14ac:dyDescent="0.3">
      <c r="B1886" s="30">
        <v>43889</v>
      </c>
      <c r="C1886" s="10">
        <v>110006.97</v>
      </c>
    </row>
    <row r="1887" spans="2:3" x14ac:dyDescent="0.3">
      <c r="B1887" s="30">
        <v>43890</v>
      </c>
      <c r="C1887" s="10">
        <v>100380.94</v>
      </c>
    </row>
    <row r="1888" spans="2:3" x14ac:dyDescent="0.3">
      <c r="B1888" s="30">
        <v>43891</v>
      </c>
      <c r="C1888" s="10">
        <v>101413.145</v>
      </c>
    </row>
    <row r="1889" spans="2:3" x14ac:dyDescent="0.3">
      <c r="B1889" s="30">
        <v>43892</v>
      </c>
      <c r="C1889" s="10">
        <v>106359.955</v>
      </c>
    </row>
    <row r="1890" spans="2:3" x14ac:dyDescent="0.3">
      <c r="B1890" s="30">
        <v>43893</v>
      </c>
      <c r="C1890" s="10">
        <v>108746.37</v>
      </c>
    </row>
    <row r="1891" spans="2:3" x14ac:dyDescent="0.3">
      <c r="B1891" s="30">
        <v>43894</v>
      </c>
      <c r="C1891" s="10">
        <v>117505.625</v>
      </c>
    </row>
    <row r="1892" spans="2:3" x14ac:dyDescent="0.3">
      <c r="B1892" s="30">
        <v>43895</v>
      </c>
      <c r="C1892" s="10">
        <v>119734.63499999999</v>
      </c>
    </row>
    <row r="1893" spans="2:3" x14ac:dyDescent="0.3">
      <c r="B1893" s="30">
        <v>43896</v>
      </c>
      <c r="C1893" s="10">
        <v>111322.325</v>
      </c>
    </row>
    <row r="1894" spans="2:3" x14ac:dyDescent="0.3">
      <c r="B1894" s="30">
        <v>43897</v>
      </c>
      <c r="C1894" s="10">
        <v>96850.78</v>
      </c>
    </row>
    <row r="1895" spans="2:3" x14ac:dyDescent="0.3">
      <c r="B1895" s="30">
        <v>43898</v>
      </c>
      <c r="C1895" s="10">
        <v>92553.29</v>
      </c>
    </row>
    <row r="1896" spans="2:3" x14ac:dyDescent="0.3">
      <c r="B1896" s="30">
        <v>43899</v>
      </c>
      <c r="C1896" s="10">
        <v>94641.7</v>
      </c>
    </row>
    <row r="1897" spans="2:3" x14ac:dyDescent="0.3">
      <c r="B1897" s="30">
        <v>43900</v>
      </c>
      <c r="C1897" s="10">
        <v>112142.54</v>
      </c>
    </row>
    <row r="1898" spans="2:3" x14ac:dyDescent="0.3">
      <c r="B1898" s="30">
        <v>43901</v>
      </c>
      <c r="C1898" s="10">
        <v>118830.14</v>
      </c>
    </row>
    <row r="1899" spans="2:3" x14ac:dyDescent="0.3">
      <c r="B1899" s="30">
        <v>43902</v>
      </c>
      <c r="C1899" s="10">
        <v>120272.77499999999</v>
      </c>
    </row>
    <row r="1900" spans="2:3" x14ac:dyDescent="0.3">
      <c r="B1900" s="30">
        <v>43903</v>
      </c>
      <c r="C1900" s="10">
        <v>115075.81</v>
      </c>
    </row>
    <row r="1901" spans="2:3" x14ac:dyDescent="0.3">
      <c r="B1901" s="30">
        <v>43904</v>
      </c>
      <c r="C1901" s="10">
        <v>96016.19</v>
      </c>
    </row>
    <row r="1902" spans="2:3" x14ac:dyDescent="0.3">
      <c r="B1902" s="30">
        <v>43905</v>
      </c>
      <c r="C1902" s="10">
        <v>97664.934999999998</v>
      </c>
    </row>
    <row r="1903" spans="2:3" x14ac:dyDescent="0.3">
      <c r="B1903" s="30">
        <v>43906</v>
      </c>
      <c r="C1903" s="10">
        <v>110586.815</v>
      </c>
    </row>
    <row r="1904" spans="2:3" x14ac:dyDescent="0.3">
      <c r="B1904" s="30">
        <v>43907</v>
      </c>
      <c r="C1904" s="10">
        <v>115254.185</v>
      </c>
    </row>
    <row r="1905" spans="2:3" x14ac:dyDescent="0.3">
      <c r="B1905" s="30">
        <v>43908</v>
      </c>
      <c r="C1905" s="10">
        <v>121127.145</v>
      </c>
    </row>
    <row r="1906" spans="2:3" x14ac:dyDescent="0.3">
      <c r="B1906" s="30">
        <v>43909</v>
      </c>
      <c r="C1906" s="10">
        <v>127266.86</v>
      </c>
    </row>
    <row r="1907" spans="2:3" x14ac:dyDescent="0.3">
      <c r="B1907" s="30">
        <v>43910</v>
      </c>
      <c r="C1907" s="10">
        <v>111547.605</v>
      </c>
    </row>
    <row r="1908" spans="2:3" x14ac:dyDescent="0.3">
      <c r="B1908" s="30">
        <v>43911</v>
      </c>
      <c r="C1908" s="10">
        <v>103999.33500000001</v>
      </c>
    </row>
    <row r="1909" spans="2:3" x14ac:dyDescent="0.3">
      <c r="B1909" s="30">
        <v>43912</v>
      </c>
      <c r="C1909" s="10">
        <v>97449.684999999998</v>
      </c>
    </row>
    <row r="1910" spans="2:3" x14ac:dyDescent="0.3">
      <c r="B1910" s="30">
        <v>43913</v>
      </c>
      <c r="C1910" s="10">
        <v>112906.94500000001</v>
      </c>
    </row>
    <row r="1911" spans="2:3" x14ac:dyDescent="0.3">
      <c r="B1911" s="30">
        <v>43914</v>
      </c>
      <c r="C1911" s="10">
        <v>114935.545</v>
      </c>
    </row>
    <row r="1912" spans="2:3" x14ac:dyDescent="0.3">
      <c r="B1912" s="30">
        <v>43915</v>
      </c>
      <c r="C1912" s="10">
        <v>113147.815</v>
      </c>
    </row>
    <row r="1913" spans="2:3" x14ac:dyDescent="0.3">
      <c r="B1913" s="30">
        <v>43916</v>
      </c>
      <c r="C1913" s="10">
        <v>110088.01</v>
      </c>
    </row>
    <row r="1914" spans="2:3" x14ac:dyDescent="0.3">
      <c r="B1914" s="30">
        <v>43917</v>
      </c>
      <c r="C1914" s="10">
        <v>111958.245</v>
      </c>
    </row>
    <row r="1915" spans="2:3" x14ac:dyDescent="0.3">
      <c r="B1915" s="30">
        <v>43918</v>
      </c>
      <c r="C1915" s="10">
        <v>97923.714999999997</v>
      </c>
    </row>
    <row r="1916" spans="2:3" x14ac:dyDescent="0.3">
      <c r="B1916" s="30">
        <v>43919</v>
      </c>
      <c r="C1916" s="10">
        <v>95953.205000000002</v>
      </c>
    </row>
    <row r="1917" spans="2:3" x14ac:dyDescent="0.3">
      <c r="B1917" s="30">
        <v>43920</v>
      </c>
      <c r="C1917" s="10">
        <v>107687.51</v>
      </c>
    </row>
    <row r="1918" spans="2:3" x14ac:dyDescent="0.3">
      <c r="B1918" s="30">
        <v>43921</v>
      </c>
      <c r="C1918" s="10">
        <v>109043.86500000001</v>
      </c>
    </row>
    <row r="1919" spans="2:3" x14ac:dyDescent="0.3">
      <c r="B1919" s="30">
        <v>43922</v>
      </c>
      <c r="C1919" s="10">
        <v>110991.625</v>
      </c>
    </row>
    <row r="1920" spans="2:3" x14ac:dyDescent="0.3">
      <c r="B1920" s="30">
        <v>43923</v>
      </c>
      <c r="C1920" s="10">
        <v>116302.66499999999</v>
      </c>
    </row>
    <row r="1921" spans="2:3" x14ac:dyDescent="0.3">
      <c r="B1921" s="30">
        <v>43924</v>
      </c>
      <c r="C1921" s="10">
        <v>104294.57</v>
      </c>
    </row>
    <row r="1922" spans="2:3" x14ac:dyDescent="0.3">
      <c r="B1922" s="30">
        <v>43925</v>
      </c>
      <c r="C1922" s="10">
        <v>101854.155</v>
      </c>
    </row>
    <row r="1923" spans="2:3" x14ac:dyDescent="0.3">
      <c r="B1923" s="30">
        <v>43926</v>
      </c>
      <c r="C1923" s="10">
        <v>105098.02499999999</v>
      </c>
    </row>
    <row r="1924" spans="2:3" x14ac:dyDescent="0.3">
      <c r="B1924" s="30">
        <v>43927</v>
      </c>
      <c r="C1924" s="10">
        <v>118074.565</v>
      </c>
    </row>
    <row r="1925" spans="2:3" x14ac:dyDescent="0.3">
      <c r="B1925" s="30">
        <v>43928</v>
      </c>
      <c r="C1925" s="10">
        <v>118404.455</v>
      </c>
    </row>
    <row r="1926" spans="2:3" x14ac:dyDescent="0.3">
      <c r="B1926" s="30">
        <v>43929</v>
      </c>
      <c r="C1926" s="10">
        <v>108404.01</v>
      </c>
    </row>
    <row r="1927" spans="2:3" x14ac:dyDescent="0.3">
      <c r="B1927" s="30">
        <v>43930</v>
      </c>
      <c r="C1927" s="10">
        <v>108587.52</v>
      </c>
    </row>
    <row r="1928" spans="2:3" x14ac:dyDescent="0.3">
      <c r="B1928" s="30">
        <v>43931</v>
      </c>
      <c r="C1928" s="10">
        <v>94831.23</v>
      </c>
    </row>
    <row r="1929" spans="2:3" x14ac:dyDescent="0.3">
      <c r="B1929" s="30">
        <v>43932</v>
      </c>
      <c r="C1929" s="10">
        <v>92097.07</v>
      </c>
    </row>
    <row r="1930" spans="2:3" x14ac:dyDescent="0.3">
      <c r="B1930" s="30">
        <v>43933</v>
      </c>
      <c r="C1930" s="10">
        <v>101760.09</v>
      </c>
    </row>
    <row r="1931" spans="2:3" x14ac:dyDescent="0.3">
      <c r="B1931" s="30">
        <v>43934</v>
      </c>
      <c r="C1931" s="10">
        <v>100025.9</v>
      </c>
    </row>
    <row r="1932" spans="2:3" x14ac:dyDescent="0.3">
      <c r="B1932" s="30">
        <v>43935</v>
      </c>
      <c r="C1932" s="10">
        <v>107849.83</v>
      </c>
    </row>
    <row r="1933" spans="2:3" x14ac:dyDescent="0.3">
      <c r="B1933" s="30">
        <v>43936</v>
      </c>
      <c r="C1933" s="10">
        <v>104547.34</v>
      </c>
    </row>
    <row r="1934" spans="2:3" x14ac:dyDescent="0.3">
      <c r="B1934" s="30">
        <v>43937</v>
      </c>
      <c r="C1934" s="10">
        <v>106527.94500000001</v>
      </c>
    </row>
    <row r="1935" spans="2:3" x14ac:dyDescent="0.3">
      <c r="B1935" s="30">
        <v>43938</v>
      </c>
      <c r="C1935" s="10">
        <v>106943.49</v>
      </c>
    </row>
    <row r="1936" spans="2:3" x14ac:dyDescent="0.3">
      <c r="B1936" s="30">
        <v>43939</v>
      </c>
      <c r="C1936" s="10">
        <v>106888.545</v>
      </c>
    </row>
    <row r="1937" spans="2:3" x14ac:dyDescent="0.3">
      <c r="B1937" s="30">
        <v>43940</v>
      </c>
      <c r="C1937" s="10">
        <v>100737.83500000001</v>
      </c>
    </row>
    <row r="1938" spans="2:3" x14ac:dyDescent="0.3">
      <c r="B1938" s="30">
        <v>43941</v>
      </c>
      <c r="C1938" s="10">
        <v>109168.595</v>
      </c>
    </row>
    <row r="1939" spans="2:3" x14ac:dyDescent="0.3">
      <c r="B1939" s="30">
        <v>43942</v>
      </c>
      <c r="C1939" s="10">
        <v>111417.63</v>
      </c>
    </row>
    <row r="1940" spans="2:3" x14ac:dyDescent="0.3">
      <c r="B1940" s="30">
        <v>43943</v>
      </c>
      <c r="C1940" s="10">
        <v>113506.01</v>
      </c>
    </row>
    <row r="1941" spans="2:3" x14ac:dyDescent="0.3">
      <c r="B1941" s="30">
        <v>43944</v>
      </c>
      <c r="C1941" s="10">
        <v>112872.88</v>
      </c>
    </row>
    <row r="1942" spans="2:3" x14ac:dyDescent="0.3">
      <c r="B1942" s="30">
        <v>43945</v>
      </c>
      <c r="C1942" s="10">
        <v>106565.295</v>
      </c>
    </row>
    <row r="1943" spans="2:3" x14ac:dyDescent="0.3">
      <c r="B1943" s="30">
        <v>43946</v>
      </c>
      <c r="C1943" s="10">
        <v>96845.119999999995</v>
      </c>
    </row>
    <row r="1944" spans="2:3" x14ac:dyDescent="0.3">
      <c r="B1944" s="30">
        <v>43947</v>
      </c>
      <c r="C1944" s="10">
        <v>96572.934999999998</v>
      </c>
    </row>
    <row r="1945" spans="2:3" x14ac:dyDescent="0.3">
      <c r="B1945" s="30">
        <v>43948</v>
      </c>
      <c r="C1945" s="10">
        <v>113471.83</v>
      </c>
    </row>
    <row r="1946" spans="2:3" x14ac:dyDescent="0.3">
      <c r="B1946" s="30">
        <v>43949</v>
      </c>
      <c r="C1946" s="10">
        <v>112124.06</v>
      </c>
    </row>
    <row r="1947" spans="2:3" x14ac:dyDescent="0.3">
      <c r="B1947" s="30">
        <v>43950</v>
      </c>
      <c r="C1947" s="10">
        <v>121307.84</v>
      </c>
    </row>
    <row r="1948" spans="2:3" x14ac:dyDescent="0.3">
      <c r="B1948" s="30">
        <v>43951</v>
      </c>
      <c r="C1948" s="10">
        <v>121353.33</v>
      </c>
    </row>
    <row r="1949" spans="2:3" x14ac:dyDescent="0.3">
      <c r="B1949" s="30">
        <v>43952</v>
      </c>
      <c r="C1949" s="10">
        <v>127238.875</v>
      </c>
    </row>
    <row r="1950" spans="2:3" x14ac:dyDescent="0.3">
      <c r="B1950" s="30">
        <v>43953</v>
      </c>
      <c r="C1950" s="10">
        <v>111665.72500000001</v>
      </c>
    </row>
    <row r="1951" spans="2:3" x14ac:dyDescent="0.3">
      <c r="B1951" s="30">
        <v>43954</v>
      </c>
      <c r="C1951" s="10">
        <v>109669.355</v>
      </c>
    </row>
    <row r="1952" spans="2:3" x14ac:dyDescent="0.3">
      <c r="B1952" s="30">
        <v>43955</v>
      </c>
      <c r="C1952" s="10">
        <v>126892.26</v>
      </c>
    </row>
    <row r="1953" spans="2:3" x14ac:dyDescent="0.3">
      <c r="B1953" s="30">
        <v>43956</v>
      </c>
      <c r="C1953" s="10">
        <v>118839.095</v>
      </c>
    </row>
    <row r="1954" spans="2:3" x14ac:dyDescent="0.3">
      <c r="B1954" s="30">
        <v>43957</v>
      </c>
      <c r="C1954" s="10">
        <v>113214.27</v>
      </c>
    </row>
    <row r="1955" spans="2:3" x14ac:dyDescent="0.3">
      <c r="B1955" s="30">
        <v>43958</v>
      </c>
      <c r="C1955" s="10">
        <v>109642.755</v>
      </c>
    </row>
    <row r="1956" spans="2:3" x14ac:dyDescent="0.3">
      <c r="B1956" s="30">
        <v>43959</v>
      </c>
      <c r="C1956" s="10">
        <v>107914.05499999999</v>
      </c>
    </row>
    <row r="1957" spans="2:3" x14ac:dyDescent="0.3">
      <c r="B1957" s="30">
        <v>43960</v>
      </c>
      <c r="C1957" s="10">
        <v>107786.255</v>
      </c>
    </row>
    <row r="1958" spans="2:3" x14ac:dyDescent="0.3">
      <c r="B1958" s="30">
        <v>43961</v>
      </c>
      <c r="C1958" s="10">
        <v>107555.19</v>
      </c>
    </row>
    <row r="1959" spans="2:3" x14ac:dyDescent="0.3">
      <c r="B1959" s="30">
        <v>43962</v>
      </c>
      <c r="C1959" s="10">
        <v>122550.94500000001</v>
      </c>
    </row>
    <row r="1960" spans="2:3" x14ac:dyDescent="0.3">
      <c r="B1960" s="30">
        <v>43963</v>
      </c>
      <c r="C1960" s="10">
        <v>120767.795</v>
      </c>
    </row>
    <row r="1961" spans="2:3" x14ac:dyDescent="0.3">
      <c r="B1961" s="30">
        <v>43964</v>
      </c>
      <c r="C1961" s="10">
        <v>127145.14</v>
      </c>
    </row>
    <row r="1962" spans="2:3" x14ac:dyDescent="0.3">
      <c r="B1962" s="30">
        <v>43965</v>
      </c>
      <c r="C1962" s="10">
        <v>129285.09</v>
      </c>
    </row>
    <row r="1963" spans="2:3" x14ac:dyDescent="0.3">
      <c r="B1963" s="30">
        <v>43966</v>
      </c>
      <c r="C1963" s="10">
        <v>129112.45</v>
      </c>
    </row>
    <row r="1964" spans="2:3" x14ac:dyDescent="0.3">
      <c r="B1964" s="30">
        <v>43967</v>
      </c>
      <c r="C1964" s="10">
        <v>110420.89</v>
      </c>
    </row>
    <row r="1965" spans="2:3" x14ac:dyDescent="0.3">
      <c r="B1965" s="30">
        <v>43968</v>
      </c>
      <c r="C1965" s="10">
        <v>109774.425</v>
      </c>
    </row>
    <row r="1966" spans="2:3" x14ac:dyDescent="0.3">
      <c r="B1966" s="30">
        <v>43969</v>
      </c>
      <c r="C1966" s="10">
        <v>120076.645</v>
      </c>
    </row>
    <row r="1967" spans="2:3" x14ac:dyDescent="0.3">
      <c r="B1967" s="30">
        <v>43970</v>
      </c>
      <c r="C1967" s="10">
        <v>119789.97</v>
      </c>
    </row>
    <row r="1968" spans="2:3" x14ac:dyDescent="0.3">
      <c r="B1968" s="30">
        <v>43971</v>
      </c>
      <c r="C1968" s="10">
        <v>119803.985</v>
      </c>
    </row>
    <row r="1969" spans="2:3" x14ac:dyDescent="0.3">
      <c r="B1969" s="30">
        <v>43972</v>
      </c>
      <c r="C1969" s="10">
        <v>127563.61</v>
      </c>
    </row>
    <row r="1970" spans="2:3" x14ac:dyDescent="0.3">
      <c r="B1970" s="30">
        <v>43973</v>
      </c>
      <c r="C1970" s="10">
        <v>130472.2</v>
      </c>
    </row>
    <row r="1971" spans="2:3" x14ac:dyDescent="0.3">
      <c r="B1971" s="30">
        <v>43974</v>
      </c>
      <c r="C1971" s="10">
        <v>115234.32</v>
      </c>
    </row>
    <row r="1972" spans="2:3" x14ac:dyDescent="0.3">
      <c r="B1972" s="30">
        <v>43975</v>
      </c>
      <c r="C1972" s="10">
        <v>109579.82</v>
      </c>
    </row>
    <row r="1973" spans="2:3" x14ac:dyDescent="0.3">
      <c r="B1973" s="30">
        <v>43976</v>
      </c>
      <c r="C1973" s="10">
        <v>125532.575</v>
      </c>
    </row>
    <row r="1974" spans="2:3" x14ac:dyDescent="0.3">
      <c r="B1974" s="30">
        <v>43977</v>
      </c>
      <c r="C1974" s="10">
        <v>126788.83500000001</v>
      </c>
    </row>
    <row r="1975" spans="2:3" x14ac:dyDescent="0.3">
      <c r="B1975" s="30">
        <v>43978</v>
      </c>
      <c r="C1975" s="10">
        <v>124189.8</v>
      </c>
    </row>
    <row r="1976" spans="2:3" x14ac:dyDescent="0.3">
      <c r="B1976" s="30">
        <v>43979</v>
      </c>
      <c r="C1976" s="10">
        <v>124062.485</v>
      </c>
    </row>
    <row r="1977" spans="2:3" x14ac:dyDescent="0.3">
      <c r="B1977" s="30">
        <v>43980</v>
      </c>
      <c r="C1977" s="10">
        <v>120072.09</v>
      </c>
    </row>
    <row r="1978" spans="2:3" x14ac:dyDescent="0.3">
      <c r="B1978" s="30">
        <v>43981</v>
      </c>
      <c r="C1978" s="10">
        <v>102231.77</v>
      </c>
    </row>
    <row r="1979" spans="2:3" x14ac:dyDescent="0.3">
      <c r="B1979" s="30">
        <v>43982</v>
      </c>
      <c r="C1979" s="10">
        <v>102684.59</v>
      </c>
    </row>
    <row r="1980" spans="2:3" x14ac:dyDescent="0.3">
      <c r="B1980" s="30">
        <v>43983</v>
      </c>
      <c r="C1980" s="10">
        <v>132039.70499999999</v>
      </c>
    </row>
    <row r="1981" spans="2:3" x14ac:dyDescent="0.3">
      <c r="B1981" s="30">
        <v>43984</v>
      </c>
      <c r="C1981" s="10">
        <v>132710.35999999999</v>
      </c>
    </row>
    <row r="1982" spans="2:3" x14ac:dyDescent="0.3">
      <c r="B1982" s="30">
        <v>43985</v>
      </c>
      <c r="C1982" s="10">
        <v>130801.825</v>
      </c>
    </row>
    <row r="1983" spans="2:3" x14ac:dyDescent="0.3">
      <c r="B1983" s="30">
        <v>43986</v>
      </c>
      <c r="C1983" s="10">
        <v>133322.02499999999</v>
      </c>
    </row>
    <row r="1984" spans="2:3" x14ac:dyDescent="0.3">
      <c r="B1984" s="30">
        <v>43987</v>
      </c>
      <c r="C1984" s="10">
        <v>137368.465</v>
      </c>
    </row>
    <row r="1985" spans="2:3" x14ac:dyDescent="0.3">
      <c r="B1985" s="30">
        <v>43988</v>
      </c>
      <c r="C1985" s="10">
        <v>126427.92</v>
      </c>
    </row>
    <row r="1986" spans="2:3" x14ac:dyDescent="0.3">
      <c r="B1986" s="30">
        <v>43989</v>
      </c>
      <c r="C1986" s="10">
        <v>119524.41</v>
      </c>
    </row>
    <row r="1987" spans="2:3" x14ac:dyDescent="0.3">
      <c r="B1987" s="30">
        <v>43990</v>
      </c>
      <c r="C1987" s="10">
        <v>124792.97500000001</v>
      </c>
    </row>
    <row r="1988" spans="2:3" x14ac:dyDescent="0.3">
      <c r="B1988" s="30">
        <v>43991</v>
      </c>
      <c r="C1988" s="10">
        <v>141571.29500000001</v>
      </c>
    </row>
    <row r="1989" spans="2:3" x14ac:dyDescent="0.3">
      <c r="B1989" s="30">
        <v>43992</v>
      </c>
      <c r="C1989" s="10">
        <v>137795.79500000001</v>
      </c>
    </row>
    <row r="1990" spans="2:3" x14ac:dyDescent="0.3">
      <c r="B1990" s="30">
        <v>43993</v>
      </c>
      <c r="C1990" s="10">
        <v>141444.44500000001</v>
      </c>
    </row>
    <row r="1991" spans="2:3" x14ac:dyDescent="0.3">
      <c r="B1991" s="30">
        <v>43994</v>
      </c>
      <c r="C1991" s="10">
        <v>134684.58499999999</v>
      </c>
    </row>
    <row r="1992" spans="2:3" x14ac:dyDescent="0.3">
      <c r="B1992" s="30">
        <v>43995</v>
      </c>
      <c r="C1992" s="10">
        <v>117394.455</v>
      </c>
    </row>
    <row r="1993" spans="2:3" x14ac:dyDescent="0.3">
      <c r="B1993" s="30">
        <v>43996</v>
      </c>
      <c r="C1993" s="10">
        <v>107553.005</v>
      </c>
    </row>
    <row r="1994" spans="2:3" x14ac:dyDescent="0.3">
      <c r="B1994" s="30">
        <v>43997</v>
      </c>
      <c r="C1994" s="10">
        <v>121221.455</v>
      </c>
    </row>
    <row r="1995" spans="2:3" x14ac:dyDescent="0.3">
      <c r="B1995" s="30">
        <v>43998</v>
      </c>
      <c r="C1995" s="10">
        <v>124473.67</v>
      </c>
    </row>
    <row r="1996" spans="2:3" x14ac:dyDescent="0.3">
      <c r="B1996" s="30">
        <v>43999</v>
      </c>
      <c r="C1996" s="10">
        <v>133969.69</v>
      </c>
    </row>
    <row r="1997" spans="2:3" x14ac:dyDescent="0.3">
      <c r="B1997" s="30">
        <v>44000</v>
      </c>
      <c r="C1997" s="10">
        <v>130437.325</v>
      </c>
    </row>
    <row r="1998" spans="2:3" x14ac:dyDescent="0.3">
      <c r="B1998" s="30">
        <v>44001</v>
      </c>
      <c r="C1998" s="10">
        <v>120149.435</v>
      </c>
    </row>
    <row r="1999" spans="2:3" x14ac:dyDescent="0.3">
      <c r="B1999" s="30">
        <v>44002</v>
      </c>
      <c r="C1999" s="10">
        <v>109644.69500000001</v>
      </c>
    </row>
    <row r="2000" spans="2:3" x14ac:dyDescent="0.3">
      <c r="B2000" s="30">
        <v>44003</v>
      </c>
      <c r="C2000" s="10">
        <v>121528.375</v>
      </c>
    </row>
    <row r="2001" spans="2:3" x14ac:dyDescent="0.3">
      <c r="B2001" s="30">
        <v>44004</v>
      </c>
      <c r="C2001" s="10">
        <v>136373.435</v>
      </c>
    </row>
    <row r="2002" spans="2:3" x14ac:dyDescent="0.3">
      <c r="B2002" s="30">
        <v>44005</v>
      </c>
      <c r="C2002" s="10">
        <v>131904.745</v>
      </c>
    </row>
    <row r="2003" spans="2:3" x14ac:dyDescent="0.3">
      <c r="B2003" s="30">
        <v>44006</v>
      </c>
      <c r="C2003" s="10">
        <v>133100.905</v>
      </c>
    </row>
    <row r="2004" spans="2:3" x14ac:dyDescent="0.3">
      <c r="B2004" s="30">
        <v>44007</v>
      </c>
      <c r="C2004" s="10">
        <v>131466.23999999999</v>
      </c>
    </row>
    <row r="2005" spans="2:3" x14ac:dyDescent="0.3">
      <c r="B2005" s="30">
        <v>44008</v>
      </c>
      <c r="C2005" s="10">
        <v>136872.56</v>
      </c>
    </row>
    <row r="2006" spans="2:3" x14ac:dyDescent="0.3">
      <c r="B2006" s="30">
        <v>44009</v>
      </c>
      <c r="C2006" s="10">
        <v>126938.54</v>
      </c>
    </row>
    <row r="2007" spans="2:3" x14ac:dyDescent="0.3">
      <c r="B2007" s="30">
        <v>44010</v>
      </c>
      <c r="C2007" s="10">
        <v>125830.75</v>
      </c>
    </row>
    <row r="2008" spans="2:3" x14ac:dyDescent="0.3">
      <c r="B2008" s="30">
        <v>44011</v>
      </c>
      <c r="C2008" s="10">
        <v>141431.99</v>
      </c>
    </row>
    <row r="2009" spans="2:3" x14ac:dyDescent="0.3">
      <c r="B2009" s="30">
        <v>44012</v>
      </c>
      <c r="C2009" s="10">
        <v>137644.86499999999</v>
      </c>
    </row>
    <row r="2010" spans="2:3" x14ac:dyDescent="0.3">
      <c r="B2010" s="30">
        <v>44013</v>
      </c>
      <c r="C2010" s="10">
        <v>126614.72</v>
      </c>
    </row>
    <row r="2011" spans="2:3" x14ac:dyDescent="0.3">
      <c r="B2011" s="30">
        <v>44014</v>
      </c>
      <c r="C2011" s="10">
        <v>131372.71</v>
      </c>
    </row>
    <row r="2012" spans="2:3" x14ac:dyDescent="0.3">
      <c r="B2012" s="30">
        <v>44015</v>
      </c>
      <c r="C2012" s="10">
        <v>143010.26999999999</v>
      </c>
    </row>
    <row r="2013" spans="2:3" x14ac:dyDescent="0.3">
      <c r="B2013" s="30">
        <v>44016</v>
      </c>
      <c r="C2013" s="10">
        <v>125400.27</v>
      </c>
    </row>
    <row r="2014" spans="2:3" x14ac:dyDescent="0.3">
      <c r="B2014" s="30">
        <v>44017</v>
      </c>
      <c r="C2014" s="10">
        <v>118507.76</v>
      </c>
    </row>
    <row r="2015" spans="2:3" x14ac:dyDescent="0.3">
      <c r="B2015" s="30">
        <v>44018</v>
      </c>
      <c r="C2015" s="10">
        <v>136255.33499999999</v>
      </c>
    </row>
    <row r="2016" spans="2:3" x14ac:dyDescent="0.3">
      <c r="B2016" s="30">
        <v>44019</v>
      </c>
      <c r="C2016" s="10">
        <v>140264.51999999999</v>
      </c>
    </row>
    <row r="2017" spans="2:3" x14ac:dyDescent="0.3">
      <c r="B2017" s="30">
        <v>44020</v>
      </c>
      <c r="C2017" s="10">
        <v>138627.10999999999</v>
      </c>
    </row>
    <row r="2018" spans="2:3" x14ac:dyDescent="0.3">
      <c r="B2018" s="30">
        <v>44021</v>
      </c>
      <c r="C2018" s="10">
        <v>135266.16500000001</v>
      </c>
    </row>
    <row r="2019" spans="2:3" x14ac:dyDescent="0.3">
      <c r="B2019" s="30">
        <v>44022</v>
      </c>
      <c r="C2019" s="10">
        <v>134041.23000000001</v>
      </c>
    </row>
    <row r="2020" spans="2:3" x14ac:dyDescent="0.3">
      <c r="B2020" s="30">
        <v>44023</v>
      </c>
      <c r="C2020" s="10">
        <v>130088.95</v>
      </c>
    </row>
    <row r="2021" spans="2:3" x14ac:dyDescent="0.3">
      <c r="B2021" s="30">
        <v>44024</v>
      </c>
      <c r="C2021" s="10">
        <v>118837.05</v>
      </c>
    </row>
    <row r="2022" spans="2:3" x14ac:dyDescent="0.3">
      <c r="B2022" s="30">
        <v>44025</v>
      </c>
      <c r="C2022" s="10">
        <v>130119.41</v>
      </c>
    </row>
    <row r="2023" spans="2:3" x14ac:dyDescent="0.3">
      <c r="B2023" s="30">
        <v>44026</v>
      </c>
      <c r="C2023" s="10">
        <v>133668.935</v>
      </c>
    </row>
    <row r="2024" spans="2:3" x14ac:dyDescent="0.3">
      <c r="B2024" s="30">
        <v>44027</v>
      </c>
      <c r="C2024" s="10">
        <v>135296.79999999999</v>
      </c>
    </row>
    <row r="2025" spans="2:3" x14ac:dyDescent="0.3">
      <c r="B2025" s="30">
        <v>44028</v>
      </c>
      <c r="C2025" s="10">
        <v>143158.89000000001</v>
      </c>
    </row>
    <row r="2026" spans="2:3" x14ac:dyDescent="0.3">
      <c r="B2026" s="30">
        <v>44029</v>
      </c>
      <c r="C2026" s="10">
        <v>143109.35500000001</v>
      </c>
    </row>
    <row r="2027" spans="2:3" x14ac:dyDescent="0.3">
      <c r="B2027" s="30">
        <v>44030</v>
      </c>
      <c r="C2027" s="10">
        <v>125303.88499999999</v>
      </c>
    </row>
    <row r="2028" spans="2:3" x14ac:dyDescent="0.3">
      <c r="B2028" s="30">
        <v>44031</v>
      </c>
      <c r="C2028" s="10">
        <v>114065.32</v>
      </c>
    </row>
    <row r="2029" spans="2:3" x14ac:dyDescent="0.3">
      <c r="B2029" s="30">
        <v>44032</v>
      </c>
      <c r="C2029" s="10">
        <v>132894.41</v>
      </c>
    </row>
    <row r="2030" spans="2:3" x14ac:dyDescent="0.3">
      <c r="B2030" s="30">
        <v>44033</v>
      </c>
      <c r="C2030" s="10">
        <v>140086.10500000001</v>
      </c>
    </row>
    <row r="2031" spans="2:3" x14ac:dyDescent="0.3">
      <c r="B2031" s="30">
        <v>44034</v>
      </c>
      <c r="C2031" s="10">
        <v>138666.10500000001</v>
      </c>
    </row>
    <row r="2032" spans="2:3" x14ac:dyDescent="0.3">
      <c r="B2032" s="30">
        <v>44035</v>
      </c>
      <c r="C2032" s="10">
        <v>142476.36499999999</v>
      </c>
    </row>
    <row r="2033" spans="2:3" x14ac:dyDescent="0.3">
      <c r="B2033" s="30">
        <v>44036</v>
      </c>
      <c r="C2033" s="10">
        <v>133822.70000000001</v>
      </c>
    </row>
    <row r="2034" spans="2:3" x14ac:dyDescent="0.3">
      <c r="B2034" s="30">
        <v>44037</v>
      </c>
      <c r="C2034" s="10">
        <v>128417.22</v>
      </c>
    </row>
    <row r="2035" spans="2:3" x14ac:dyDescent="0.3">
      <c r="B2035" s="30">
        <v>44038</v>
      </c>
      <c r="C2035" s="10">
        <v>123014.55499999999</v>
      </c>
    </row>
    <row r="2036" spans="2:3" x14ac:dyDescent="0.3">
      <c r="B2036" s="30">
        <v>44039</v>
      </c>
      <c r="C2036" s="10">
        <v>132571.32999999999</v>
      </c>
    </row>
    <row r="2037" spans="2:3" x14ac:dyDescent="0.3">
      <c r="B2037" s="30">
        <v>44040</v>
      </c>
      <c r="C2037" s="10">
        <v>132720.39499999999</v>
      </c>
    </row>
    <row r="2038" spans="2:3" x14ac:dyDescent="0.3">
      <c r="B2038" s="30">
        <v>44041</v>
      </c>
      <c r="C2038" s="10">
        <v>130547.735</v>
      </c>
    </row>
    <row r="2039" spans="2:3" x14ac:dyDescent="0.3">
      <c r="B2039" s="30">
        <v>44042</v>
      </c>
      <c r="C2039" s="10">
        <v>132583.64000000001</v>
      </c>
    </row>
    <row r="2040" spans="2:3" x14ac:dyDescent="0.3">
      <c r="B2040" s="30">
        <v>44043</v>
      </c>
      <c r="C2040" s="10">
        <v>132105.75</v>
      </c>
    </row>
    <row r="2041" spans="2:3" x14ac:dyDescent="0.3">
      <c r="B2041" s="30">
        <v>44044</v>
      </c>
      <c r="C2041" s="10">
        <v>111590.65</v>
      </c>
    </row>
    <row r="2042" spans="2:3" x14ac:dyDescent="0.3">
      <c r="B2042" s="30">
        <v>44045</v>
      </c>
      <c r="C2042" s="10">
        <v>109935.33500000001</v>
      </c>
    </row>
    <row r="2043" spans="2:3" x14ac:dyDescent="0.3">
      <c r="B2043" s="30">
        <v>44046</v>
      </c>
      <c r="C2043" s="10">
        <v>127930.355</v>
      </c>
    </row>
    <row r="2044" spans="2:3" x14ac:dyDescent="0.3">
      <c r="B2044" s="30">
        <v>44047</v>
      </c>
      <c r="C2044" s="10">
        <v>140042.14499999999</v>
      </c>
    </row>
    <row r="2045" spans="2:3" x14ac:dyDescent="0.3">
      <c r="B2045" s="30">
        <v>44048</v>
      </c>
      <c r="C2045" s="10">
        <v>140205.29500000001</v>
      </c>
    </row>
    <row r="2046" spans="2:3" x14ac:dyDescent="0.3">
      <c r="B2046" s="30">
        <v>44049</v>
      </c>
      <c r="C2046" s="10">
        <v>140835.17499999999</v>
      </c>
    </row>
    <row r="2047" spans="2:3" x14ac:dyDescent="0.3">
      <c r="B2047" s="30">
        <v>44050</v>
      </c>
      <c r="C2047" s="10">
        <v>144062.60999999999</v>
      </c>
    </row>
    <row r="2048" spans="2:3" x14ac:dyDescent="0.3">
      <c r="B2048" s="30">
        <v>44051</v>
      </c>
      <c r="C2048" s="10">
        <v>121119.265</v>
      </c>
    </row>
    <row r="2049" spans="2:3" x14ac:dyDescent="0.3">
      <c r="B2049" s="30">
        <v>44052</v>
      </c>
      <c r="C2049" s="10">
        <v>111165.955</v>
      </c>
    </row>
    <row r="2050" spans="2:3" x14ac:dyDescent="0.3">
      <c r="B2050" s="30">
        <v>44053</v>
      </c>
      <c r="C2050" s="10">
        <v>125959.75</v>
      </c>
    </row>
    <row r="2051" spans="2:3" x14ac:dyDescent="0.3">
      <c r="B2051" s="30">
        <v>44054</v>
      </c>
      <c r="C2051" s="10">
        <v>130141.22500000001</v>
      </c>
    </row>
    <row r="2052" spans="2:3" x14ac:dyDescent="0.3">
      <c r="B2052" s="30">
        <v>44055</v>
      </c>
      <c r="C2052" s="10">
        <v>127945.31</v>
      </c>
    </row>
    <row r="2053" spans="2:3" x14ac:dyDescent="0.3">
      <c r="B2053" s="30">
        <v>44056</v>
      </c>
      <c r="C2053" s="10">
        <v>121914.44</v>
      </c>
    </row>
    <row r="2054" spans="2:3" x14ac:dyDescent="0.3">
      <c r="B2054" s="30">
        <v>44057</v>
      </c>
      <c r="C2054" s="10">
        <v>124640.09</v>
      </c>
    </row>
    <row r="2055" spans="2:3" x14ac:dyDescent="0.3">
      <c r="B2055" s="30">
        <v>44058</v>
      </c>
      <c r="C2055" s="10">
        <v>113755.18</v>
      </c>
    </row>
    <row r="2056" spans="2:3" x14ac:dyDescent="0.3">
      <c r="B2056" s="30">
        <v>44059</v>
      </c>
      <c r="C2056" s="10">
        <v>111034.745</v>
      </c>
    </row>
    <row r="2057" spans="2:3" x14ac:dyDescent="0.3">
      <c r="B2057" s="30">
        <v>44060</v>
      </c>
      <c r="C2057" s="10">
        <v>121520.57</v>
      </c>
    </row>
    <row r="2058" spans="2:3" x14ac:dyDescent="0.3">
      <c r="B2058" s="30">
        <v>44061</v>
      </c>
      <c r="C2058" s="10">
        <v>119321.855</v>
      </c>
    </row>
    <row r="2059" spans="2:3" x14ac:dyDescent="0.3">
      <c r="B2059" s="30">
        <v>44062</v>
      </c>
      <c r="C2059" s="10">
        <v>129884.75</v>
      </c>
    </row>
    <row r="2060" spans="2:3" x14ac:dyDescent="0.3">
      <c r="B2060" s="30">
        <v>44063</v>
      </c>
      <c r="C2060" s="10">
        <v>123490.855</v>
      </c>
    </row>
    <row r="2061" spans="2:3" x14ac:dyDescent="0.3">
      <c r="B2061" s="30">
        <v>44064</v>
      </c>
      <c r="C2061" s="10">
        <v>125707.04</v>
      </c>
    </row>
    <row r="2062" spans="2:3" x14ac:dyDescent="0.3">
      <c r="B2062" s="30">
        <v>44065</v>
      </c>
      <c r="C2062" s="10">
        <v>127131.37</v>
      </c>
    </row>
    <row r="2063" spans="2:3" x14ac:dyDescent="0.3">
      <c r="B2063" s="30">
        <v>44066</v>
      </c>
      <c r="C2063" s="10">
        <v>117125.065</v>
      </c>
    </row>
    <row r="2064" spans="2:3" x14ac:dyDescent="0.3">
      <c r="B2064" s="30">
        <v>44067</v>
      </c>
      <c r="C2064" s="10">
        <v>134984.79</v>
      </c>
    </row>
    <row r="2065" spans="2:3" x14ac:dyDescent="0.3">
      <c r="B2065" s="30">
        <v>44068</v>
      </c>
      <c r="C2065" s="10">
        <v>138437.85500000001</v>
      </c>
    </row>
    <row r="2066" spans="2:3" x14ac:dyDescent="0.3">
      <c r="B2066" s="30">
        <v>44069</v>
      </c>
      <c r="C2066" s="10">
        <v>129322.31</v>
      </c>
    </row>
    <row r="2067" spans="2:3" x14ac:dyDescent="0.3">
      <c r="B2067" s="30">
        <v>44070</v>
      </c>
      <c r="C2067" s="10">
        <v>119044.425</v>
      </c>
    </row>
    <row r="2068" spans="2:3" x14ac:dyDescent="0.3">
      <c r="B2068" s="30">
        <v>44071</v>
      </c>
      <c r="C2068" s="10">
        <v>118809.08</v>
      </c>
    </row>
    <row r="2069" spans="2:3" x14ac:dyDescent="0.3">
      <c r="B2069" s="30">
        <v>44072</v>
      </c>
      <c r="C2069" s="10">
        <v>100166.88499999999</v>
      </c>
    </row>
    <row r="2070" spans="2:3" x14ac:dyDescent="0.3">
      <c r="B2070" s="30">
        <v>44073</v>
      </c>
      <c r="C2070" s="10">
        <v>98917.175000000003</v>
      </c>
    </row>
    <row r="2071" spans="2:3" x14ac:dyDescent="0.3">
      <c r="B2071" s="30">
        <v>44074</v>
      </c>
      <c r="C2071" s="10">
        <v>121605.395</v>
      </c>
    </row>
    <row r="2072" spans="2:3" x14ac:dyDescent="0.3">
      <c r="B2072" s="30">
        <v>44075</v>
      </c>
      <c r="C2072" s="10">
        <v>119645.18</v>
      </c>
    </row>
    <row r="2073" spans="2:3" x14ac:dyDescent="0.3">
      <c r="B2073" s="30">
        <v>44076</v>
      </c>
      <c r="C2073" s="10">
        <v>113547.67</v>
      </c>
    </row>
    <row r="2074" spans="2:3" x14ac:dyDescent="0.3">
      <c r="B2074" s="30">
        <v>44077</v>
      </c>
      <c r="C2074" s="10">
        <v>109327.46</v>
      </c>
    </row>
    <row r="2075" spans="2:3" x14ac:dyDescent="0.3">
      <c r="B2075" s="30">
        <v>44078</v>
      </c>
      <c r="C2075" s="10">
        <v>114865.645</v>
      </c>
    </row>
    <row r="2076" spans="2:3" x14ac:dyDescent="0.3">
      <c r="B2076" s="30">
        <v>44079</v>
      </c>
      <c r="C2076" s="10">
        <v>105534.01</v>
      </c>
    </row>
    <row r="2077" spans="2:3" x14ac:dyDescent="0.3">
      <c r="B2077" s="30">
        <v>44080</v>
      </c>
      <c r="C2077" s="10">
        <v>95865.14</v>
      </c>
    </row>
    <row r="2078" spans="2:3" x14ac:dyDescent="0.3">
      <c r="B2078" s="30">
        <v>44081</v>
      </c>
      <c r="C2078" s="10">
        <v>99778.2</v>
      </c>
    </row>
    <row r="2079" spans="2:3" x14ac:dyDescent="0.3">
      <c r="B2079" s="30">
        <v>44082</v>
      </c>
      <c r="C2079" s="10">
        <v>112421.09</v>
      </c>
    </row>
    <row r="2080" spans="2:3" x14ac:dyDescent="0.3">
      <c r="B2080" s="30">
        <v>44083</v>
      </c>
      <c r="C2080" s="10">
        <v>112140.47</v>
      </c>
    </row>
    <row r="2081" spans="2:3" x14ac:dyDescent="0.3">
      <c r="B2081" s="30">
        <v>44084</v>
      </c>
      <c r="C2081" s="10">
        <v>109328.33500000001</v>
      </c>
    </row>
    <row r="2082" spans="2:3" x14ac:dyDescent="0.3">
      <c r="B2082" s="30">
        <v>44085</v>
      </c>
      <c r="C2082" s="10">
        <v>106643.05</v>
      </c>
    </row>
    <row r="2083" spans="2:3" x14ac:dyDescent="0.3">
      <c r="B2083" s="30">
        <v>44086</v>
      </c>
      <c r="C2083" s="10">
        <v>111644.6</v>
      </c>
    </row>
    <row r="2084" spans="2:3" x14ac:dyDescent="0.3">
      <c r="B2084" s="30">
        <v>44087</v>
      </c>
      <c r="C2084" s="10">
        <v>96225.91</v>
      </c>
    </row>
    <row r="2085" spans="2:3" x14ac:dyDescent="0.3">
      <c r="B2085" s="30">
        <v>44088</v>
      </c>
      <c r="C2085" s="10">
        <v>107196.61</v>
      </c>
    </row>
    <row r="2086" spans="2:3" x14ac:dyDescent="0.3">
      <c r="B2086" s="30">
        <v>44089</v>
      </c>
      <c r="C2086" s="10">
        <v>113008.77</v>
      </c>
    </row>
    <row r="2087" spans="2:3" x14ac:dyDescent="0.3">
      <c r="B2087" s="30">
        <v>44090</v>
      </c>
      <c r="C2087" s="10">
        <v>110807.72</v>
      </c>
    </row>
    <row r="2088" spans="2:3" x14ac:dyDescent="0.3">
      <c r="B2088" s="30">
        <v>44091</v>
      </c>
      <c r="C2088" s="10">
        <v>115643.44</v>
      </c>
    </row>
    <row r="2089" spans="2:3" x14ac:dyDescent="0.3">
      <c r="B2089" s="30">
        <v>44092</v>
      </c>
      <c r="C2089" s="10">
        <v>112335.7</v>
      </c>
    </row>
    <row r="2090" spans="2:3" x14ac:dyDescent="0.3">
      <c r="B2090" s="30">
        <v>44093</v>
      </c>
      <c r="C2090" s="10">
        <v>93384</v>
      </c>
    </row>
    <row r="2091" spans="2:3" x14ac:dyDescent="0.3">
      <c r="B2091" s="30">
        <v>44094</v>
      </c>
      <c r="C2091" s="10">
        <v>86891.23</v>
      </c>
    </row>
    <row r="2092" spans="2:3" x14ac:dyDescent="0.3">
      <c r="B2092" s="30">
        <v>44095</v>
      </c>
      <c r="C2092" s="10">
        <v>100977.95</v>
      </c>
    </row>
    <row r="2093" spans="2:3" x14ac:dyDescent="0.3">
      <c r="B2093" s="30">
        <v>44096</v>
      </c>
      <c r="C2093" s="10">
        <v>103200.64</v>
      </c>
    </row>
    <row r="2094" spans="2:3" x14ac:dyDescent="0.3">
      <c r="B2094" s="30">
        <v>44097</v>
      </c>
      <c r="C2094" s="10">
        <v>112412.44500000001</v>
      </c>
    </row>
    <row r="2095" spans="2:3" x14ac:dyDescent="0.3">
      <c r="B2095" s="30">
        <v>44098</v>
      </c>
      <c r="C2095" s="10">
        <v>117535.715</v>
      </c>
    </row>
    <row r="2096" spans="2:3" x14ac:dyDescent="0.3">
      <c r="B2096" s="30">
        <v>44099</v>
      </c>
      <c r="C2096" s="10">
        <v>126354.68</v>
      </c>
    </row>
    <row r="2097" spans="2:3" x14ac:dyDescent="0.3">
      <c r="B2097" s="30">
        <v>44100</v>
      </c>
      <c r="C2097" s="10">
        <v>106694.965</v>
      </c>
    </row>
    <row r="2098" spans="2:3" x14ac:dyDescent="0.3">
      <c r="B2098" s="30">
        <v>44101</v>
      </c>
      <c r="C2098" s="10">
        <v>101703.49</v>
      </c>
    </row>
    <row r="2099" spans="2:3" x14ac:dyDescent="0.3">
      <c r="B2099" s="30">
        <v>44102</v>
      </c>
      <c r="C2099" s="10">
        <v>114651.14</v>
      </c>
    </row>
    <row r="2100" spans="2:3" x14ac:dyDescent="0.3">
      <c r="B2100" s="30">
        <v>44103</v>
      </c>
      <c r="C2100" s="10">
        <v>112076.46</v>
      </c>
    </row>
    <row r="2101" spans="2:3" x14ac:dyDescent="0.3">
      <c r="B2101" s="30">
        <v>44104</v>
      </c>
      <c r="C2101" s="10">
        <v>113620.21</v>
      </c>
    </row>
    <row r="2102" spans="2:3" x14ac:dyDescent="0.3">
      <c r="B2102" s="30">
        <v>44105</v>
      </c>
      <c r="C2102" s="10">
        <v>106641.79</v>
      </c>
    </row>
    <row r="2103" spans="2:3" x14ac:dyDescent="0.3">
      <c r="B2103" s="30">
        <v>44106</v>
      </c>
      <c r="C2103" s="10">
        <v>99585.835000000006</v>
      </c>
    </row>
    <row r="2104" spans="2:3" x14ac:dyDescent="0.3">
      <c r="B2104" s="30">
        <v>44107</v>
      </c>
      <c r="C2104" s="10">
        <v>92277.024999999994</v>
      </c>
    </row>
    <row r="2105" spans="2:3" x14ac:dyDescent="0.3">
      <c r="B2105" s="30">
        <v>44108</v>
      </c>
      <c r="C2105" s="10">
        <v>94081.565000000002</v>
      </c>
    </row>
    <row r="2106" spans="2:3" x14ac:dyDescent="0.3">
      <c r="B2106" s="30">
        <v>44109</v>
      </c>
      <c r="C2106" s="10">
        <v>113610.03</v>
      </c>
    </row>
    <row r="2107" spans="2:3" x14ac:dyDescent="0.3">
      <c r="B2107" s="30">
        <v>44110</v>
      </c>
      <c r="C2107" s="10">
        <v>122607.56</v>
      </c>
    </row>
  </sheetData>
  <conditionalFormatting sqref="C1 C2108:C1048576">
    <cfRule type="aboveAverage" dxfId="56" priority="10"/>
    <cfRule type="aboveAverage" dxfId="55" priority="11" aboveAverage="0"/>
  </conditionalFormatting>
  <conditionalFormatting sqref="C2:C2107">
    <cfRule type="colorScale" priority="9">
      <colorScale>
        <cfvo type="min"/>
        <cfvo type="percentile" val="50"/>
        <cfvo type="max"/>
        <color rgb="FF63BE7B"/>
        <color rgb="FFFCFCFF"/>
        <color rgb="FFF8696B"/>
      </colorScale>
    </cfRule>
  </conditionalFormatting>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8BFD3-635B-45B3-900A-6A2EE2DC20DA}">
  <sheetPr>
    <pageSetUpPr fitToPage="1"/>
  </sheetPr>
  <dimension ref="B2:N80"/>
  <sheetViews>
    <sheetView topLeftCell="A51" workbookViewId="0">
      <selection activeCell="O15" sqref="O15"/>
    </sheetView>
  </sheetViews>
  <sheetFormatPr defaultRowHeight="14.4" x14ac:dyDescent="0.3"/>
  <cols>
    <col min="13" max="13" width="8.88671875" customWidth="1"/>
  </cols>
  <sheetData>
    <row r="2" spans="2:2" ht="18" x14ac:dyDescent="0.35">
      <c r="B2" s="24" t="s">
        <v>68</v>
      </c>
    </row>
    <row r="25" spans="2:14" ht="47.4" customHeight="1" x14ac:dyDescent="0.3">
      <c r="B25" s="58" t="s">
        <v>85</v>
      </c>
      <c r="C25" s="58"/>
      <c r="D25" s="58"/>
      <c r="E25" s="58"/>
      <c r="F25" s="58"/>
      <c r="G25" s="58"/>
      <c r="H25" s="58"/>
      <c r="I25" s="58"/>
      <c r="J25" s="58"/>
      <c r="K25" s="58"/>
      <c r="L25" s="58"/>
      <c r="M25" s="58"/>
      <c r="N25" s="54"/>
    </row>
    <row r="26" spans="2:14" x14ac:dyDescent="0.3">
      <c r="B26" s="54"/>
      <c r="C26" s="54"/>
      <c r="D26" s="54"/>
      <c r="E26" s="54"/>
      <c r="F26" s="54"/>
      <c r="G26" s="54"/>
      <c r="H26" s="54"/>
      <c r="I26" s="54"/>
      <c r="J26" s="54"/>
      <c r="K26" s="54"/>
      <c r="L26" s="54"/>
      <c r="M26" s="54"/>
    </row>
    <row r="27" spans="2:14" x14ac:dyDescent="0.3">
      <c r="B27" s="54"/>
      <c r="C27" s="54"/>
      <c r="D27" s="54"/>
      <c r="E27" s="54"/>
      <c r="F27" s="54"/>
      <c r="G27" s="54"/>
      <c r="H27" s="54"/>
      <c r="I27" s="54"/>
      <c r="J27" s="54"/>
      <c r="K27" s="54"/>
      <c r="L27" s="54"/>
      <c r="M27" s="54"/>
    </row>
    <row r="51" spans="2:13" ht="63.6" customHeight="1" x14ac:dyDescent="0.3">
      <c r="B51" s="58" t="s">
        <v>86</v>
      </c>
      <c r="C51" s="58"/>
      <c r="D51" s="58"/>
      <c r="E51" s="58"/>
      <c r="F51" s="58"/>
      <c r="G51" s="58"/>
      <c r="H51" s="58"/>
      <c r="I51" s="58"/>
      <c r="J51" s="58"/>
      <c r="K51" s="58"/>
      <c r="L51" s="58"/>
      <c r="M51" s="58"/>
    </row>
    <row r="52" spans="2:13" x14ac:dyDescent="0.3">
      <c r="B52" s="54"/>
      <c r="C52" s="54"/>
      <c r="D52" s="54"/>
      <c r="E52" s="54"/>
      <c r="F52" s="54"/>
      <c r="G52" s="54"/>
      <c r="H52" s="54"/>
      <c r="I52" s="54"/>
      <c r="J52" s="54"/>
      <c r="K52" s="54"/>
      <c r="L52" s="54"/>
      <c r="M52" s="54"/>
    </row>
    <row r="53" spans="2:13" x14ac:dyDescent="0.3">
      <c r="B53" s="54"/>
      <c r="C53" s="54"/>
      <c r="D53" s="54"/>
      <c r="E53" s="54"/>
      <c r="F53" s="54"/>
      <c r="G53" s="54"/>
      <c r="H53" s="54"/>
      <c r="I53" s="54"/>
      <c r="J53" s="54"/>
      <c r="K53" s="54"/>
      <c r="L53" s="54"/>
      <c r="M53" s="54"/>
    </row>
    <row r="54" spans="2:13" x14ac:dyDescent="0.3">
      <c r="B54" s="54"/>
      <c r="C54" s="54"/>
      <c r="D54" s="54"/>
      <c r="E54" s="54"/>
      <c r="F54" s="54"/>
      <c r="G54" s="54"/>
      <c r="H54" s="54"/>
      <c r="I54" s="54"/>
      <c r="J54" s="54"/>
      <c r="K54" s="54"/>
      <c r="L54" s="54"/>
      <c r="M54" s="54"/>
    </row>
    <row r="77" spans="2:13" ht="59.4" customHeight="1" x14ac:dyDescent="0.3">
      <c r="B77" s="58" t="s">
        <v>43</v>
      </c>
      <c r="C77" s="58"/>
      <c r="D77" s="58"/>
      <c r="E77" s="58"/>
      <c r="F77" s="58"/>
      <c r="G77" s="58"/>
      <c r="H77" s="58"/>
      <c r="I77" s="58"/>
      <c r="J77" s="58"/>
      <c r="K77" s="58"/>
      <c r="L77" s="58"/>
      <c r="M77" s="58"/>
    </row>
    <row r="78" spans="2:13" x14ac:dyDescent="0.3">
      <c r="B78" s="54"/>
      <c r="C78" s="54"/>
      <c r="D78" s="54"/>
      <c r="E78" s="54"/>
      <c r="F78" s="54"/>
      <c r="G78" s="54"/>
      <c r="H78" s="54"/>
      <c r="I78" s="54"/>
      <c r="J78" s="54"/>
      <c r="K78" s="54"/>
      <c r="L78" s="54"/>
      <c r="M78" s="54"/>
    </row>
    <row r="79" spans="2:13" x14ac:dyDescent="0.3">
      <c r="B79" s="54"/>
      <c r="C79" s="54"/>
      <c r="D79" s="54"/>
      <c r="E79" s="54"/>
      <c r="F79" s="54"/>
      <c r="G79" s="54"/>
      <c r="H79" s="54"/>
      <c r="I79" s="54"/>
      <c r="J79" s="54"/>
      <c r="K79" s="54"/>
      <c r="L79" s="54"/>
      <c r="M79" s="54"/>
    </row>
    <row r="80" spans="2:13" x14ac:dyDescent="0.3">
      <c r="B80" s="54"/>
      <c r="C80" s="54"/>
      <c r="D80" s="54"/>
      <c r="E80" s="54"/>
      <c r="F80" s="54"/>
      <c r="G80" s="54"/>
      <c r="H80" s="54"/>
      <c r="I80" s="54"/>
      <c r="J80" s="54"/>
      <c r="K80" s="54"/>
      <c r="L80" s="54"/>
      <c r="M80" s="54"/>
    </row>
  </sheetData>
  <mergeCells count="3">
    <mergeCell ref="B51:M51"/>
    <mergeCell ref="B25:M25"/>
    <mergeCell ref="B77:M77"/>
  </mergeCells>
  <pageMargins left="0.70866141732283472" right="0.70866141732283472" top="0.74803149606299213" bottom="0.74803149606299213" header="0.31496062992125984" footer="0.31496062992125984"/>
  <pageSetup paperSize="9" scale="81" firstPageNumber="58" fitToHeight="0" orientation="portrait" useFirstPageNumber="1" r:id="rId1"/>
  <headerFooter>
    <oddFooter>Page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DECF7-E861-49CB-9BD0-62F763CF49CC}">
  <sheetPr>
    <pageSetUpPr fitToPage="1"/>
  </sheetPr>
  <dimension ref="B2:M52"/>
  <sheetViews>
    <sheetView topLeftCell="A29" zoomScaleNormal="100" workbookViewId="0">
      <selection activeCell="Q32" sqref="Q32"/>
    </sheetView>
  </sheetViews>
  <sheetFormatPr defaultRowHeight="14.4" x14ac:dyDescent="0.3"/>
  <sheetData>
    <row r="2" spans="2:11" ht="18" x14ac:dyDescent="0.35">
      <c r="B2" s="24" t="s">
        <v>67</v>
      </c>
    </row>
    <row r="9" spans="2:11" x14ac:dyDescent="0.3">
      <c r="K9" s="34"/>
    </row>
    <row r="25" spans="2:13" ht="81.599999999999994" customHeight="1" x14ac:dyDescent="0.3">
      <c r="B25" s="59" t="s">
        <v>45</v>
      </c>
      <c r="C25" s="59"/>
      <c r="D25" s="59"/>
      <c r="E25" s="59"/>
      <c r="F25" s="59"/>
      <c r="G25" s="59"/>
      <c r="H25" s="59"/>
      <c r="I25" s="59"/>
      <c r="J25" s="59"/>
      <c r="K25" s="59"/>
      <c r="L25" s="59"/>
      <c r="M25" s="59"/>
    </row>
    <row r="26" spans="2:13" x14ac:dyDescent="0.3">
      <c r="B26" s="53"/>
      <c r="C26" s="53"/>
      <c r="D26" s="53"/>
      <c r="E26" s="53"/>
      <c r="F26" s="53"/>
      <c r="G26" s="53"/>
      <c r="H26" s="53"/>
      <c r="I26" s="53"/>
      <c r="J26" s="53"/>
      <c r="K26" s="53"/>
      <c r="L26" s="53"/>
      <c r="M26" s="53"/>
    </row>
    <row r="27" spans="2:13" x14ac:dyDescent="0.3">
      <c r="B27" s="53"/>
      <c r="C27" s="53"/>
      <c r="D27" s="53"/>
      <c r="E27" s="53"/>
      <c r="F27" s="53"/>
      <c r="G27" s="53"/>
      <c r="H27" s="53"/>
      <c r="I27" s="53"/>
      <c r="J27" s="53"/>
      <c r="K27" s="53"/>
      <c r="L27" s="53"/>
      <c r="M27" s="53"/>
    </row>
    <row r="28" spans="2:13" x14ac:dyDescent="0.3">
      <c r="B28" s="53"/>
      <c r="C28" s="53"/>
      <c r="D28" s="53"/>
      <c r="E28" s="53"/>
      <c r="F28" s="53"/>
      <c r="G28" s="53"/>
      <c r="H28" s="53"/>
      <c r="I28" s="53"/>
      <c r="J28" s="53"/>
      <c r="K28" s="53"/>
      <c r="L28" s="53"/>
      <c r="M28" s="53"/>
    </row>
    <row r="29" spans="2:13" x14ac:dyDescent="0.3">
      <c r="B29" s="53"/>
      <c r="C29" s="53"/>
      <c r="D29" s="53"/>
      <c r="E29" s="53"/>
      <c r="F29" s="53"/>
      <c r="G29" s="53"/>
      <c r="H29" s="53"/>
      <c r="I29" s="53"/>
      <c r="J29" s="53"/>
      <c r="K29" s="53"/>
      <c r="L29" s="53"/>
      <c r="M29" s="53"/>
    </row>
    <row r="30" spans="2:13" x14ac:dyDescent="0.3">
      <c r="B30" s="33"/>
      <c r="C30" s="33"/>
      <c r="D30" s="33"/>
      <c r="E30" s="33"/>
      <c r="F30" s="33"/>
      <c r="G30" s="33"/>
      <c r="H30" s="33"/>
      <c r="I30" s="33"/>
      <c r="J30" s="33"/>
      <c r="K30" s="33"/>
      <c r="L30" s="33"/>
      <c r="M30" s="33"/>
    </row>
    <row r="49" spans="2:13" ht="67.8" customHeight="1" x14ac:dyDescent="0.3">
      <c r="B49" s="59" t="s">
        <v>44</v>
      </c>
      <c r="C49" s="59"/>
      <c r="D49" s="59"/>
      <c r="E49" s="59"/>
      <c r="F49" s="59"/>
      <c r="G49" s="59"/>
      <c r="H49" s="59"/>
      <c r="I49" s="59"/>
      <c r="J49" s="59"/>
      <c r="K49" s="59"/>
      <c r="L49" s="59"/>
      <c r="M49" s="59"/>
    </row>
    <row r="50" spans="2:13" x14ac:dyDescent="0.3">
      <c r="B50" s="53"/>
      <c r="C50" s="53"/>
      <c r="D50" s="53"/>
      <c r="E50" s="53"/>
      <c r="F50" s="53"/>
      <c r="G50" s="53"/>
      <c r="H50" s="53"/>
      <c r="I50" s="53"/>
      <c r="J50" s="53"/>
      <c r="K50" s="53"/>
      <c r="L50" s="53"/>
      <c r="M50" s="53"/>
    </row>
    <row r="51" spans="2:13" x14ac:dyDescent="0.3">
      <c r="B51" s="53"/>
      <c r="C51" s="53"/>
      <c r="D51" s="53"/>
      <c r="E51" s="53"/>
      <c r="F51" s="53"/>
      <c r="G51" s="53"/>
      <c r="H51" s="53"/>
      <c r="I51" s="53"/>
      <c r="J51" s="53"/>
      <c r="K51" s="53"/>
      <c r="L51" s="53"/>
      <c r="M51" s="53"/>
    </row>
    <row r="52" spans="2:13" x14ac:dyDescent="0.3">
      <c r="B52" s="53"/>
      <c r="C52" s="53"/>
      <c r="D52" s="53"/>
      <c r="E52" s="53"/>
      <c r="F52" s="53"/>
      <c r="G52" s="53"/>
      <c r="H52" s="53"/>
      <c r="I52" s="53"/>
      <c r="J52" s="53"/>
      <c r="K52" s="53"/>
      <c r="L52" s="53"/>
      <c r="M52" s="53"/>
    </row>
  </sheetData>
  <mergeCells count="2">
    <mergeCell ref="B25:M25"/>
    <mergeCell ref="B49:M49"/>
  </mergeCells>
  <pageMargins left="0.70866141732283472" right="0.70866141732283472" top="0.74803149606299213" bottom="0.74803149606299213" header="0.31496062992125984" footer="0.31496062992125984"/>
  <pageSetup paperSize="9" scale="81" firstPageNumber="60" fitToHeight="0" orientation="portrait" useFirstPageNumber="1" r:id="rId1"/>
  <headerFooter>
    <oddFooter>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43993-2E59-4AEC-9D89-429F9A598E2C}">
  <sheetPr>
    <pageSetUpPr fitToPage="1"/>
  </sheetPr>
  <dimension ref="B2:K46"/>
  <sheetViews>
    <sheetView workbookViewId="0">
      <selection activeCell="N42" sqref="N42"/>
    </sheetView>
  </sheetViews>
  <sheetFormatPr defaultRowHeight="14.4" x14ac:dyDescent="0.3"/>
  <cols>
    <col min="2" max="2" width="14.6640625" bestFit="1" customWidth="1"/>
    <col min="3" max="9" width="12" bestFit="1" customWidth="1"/>
    <col min="10" max="10" width="7.88671875" customWidth="1"/>
    <col min="11" max="11" width="10.21875" bestFit="1" customWidth="1"/>
    <col min="12" max="12" width="7.77734375" bestFit="1" customWidth="1"/>
    <col min="13" max="13" width="9.88671875" bestFit="1" customWidth="1"/>
    <col min="14" max="14" width="9.5546875" bestFit="1" customWidth="1"/>
    <col min="15" max="15" width="9.6640625" bestFit="1" customWidth="1"/>
    <col min="16" max="16" width="7.5546875" bestFit="1" customWidth="1"/>
    <col min="17" max="17" width="8.44140625" bestFit="1" customWidth="1"/>
    <col min="18" max="18" width="6.44140625" bestFit="1" customWidth="1"/>
    <col min="19" max="19" width="4.88671875" bestFit="1" customWidth="1"/>
    <col min="20" max="20" width="4.77734375" bestFit="1" customWidth="1"/>
    <col min="21" max="21" width="4.88671875" bestFit="1" customWidth="1"/>
    <col min="22" max="22" width="4.21875" bestFit="1" customWidth="1"/>
    <col min="23" max="23" width="6.88671875" bestFit="1" customWidth="1"/>
    <col min="24" max="24" width="10.21875" bestFit="1" customWidth="1"/>
    <col min="25" max="25" width="7.77734375" bestFit="1" customWidth="1"/>
    <col min="26" max="26" width="9.88671875" bestFit="1" customWidth="1"/>
    <col min="27" max="27" width="9.5546875" bestFit="1" customWidth="1"/>
    <col min="28" max="28" width="9.6640625" bestFit="1" customWidth="1"/>
    <col min="29" max="29" width="7.5546875" bestFit="1" customWidth="1"/>
    <col min="30" max="30" width="8.44140625" bestFit="1" customWidth="1"/>
    <col min="31" max="31" width="6.44140625" bestFit="1" customWidth="1"/>
    <col min="32" max="32" width="4.88671875" bestFit="1" customWidth="1"/>
    <col min="33" max="33" width="4.77734375" bestFit="1" customWidth="1"/>
    <col min="34" max="34" width="4.88671875" bestFit="1" customWidth="1"/>
    <col min="35" max="35" width="4.21875" bestFit="1" customWidth="1"/>
    <col min="36" max="36" width="6.88671875" bestFit="1" customWidth="1"/>
    <col min="37" max="37" width="10.21875" bestFit="1" customWidth="1"/>
    <col min="38" max="38" width="7.77734375" bestFit="1" customWidth="1"/>
    <col min="39" max="39" width="9.88671875" bestFit="1" customWidth="1"/>
    <col min="40" max="40" width="9.5546875" bestFit="1" customWidth="1"/>
    <col min="41" max="41" width="9.6640625" bestFit="1" customWidth="1"/>
    <col min="42" max="42" width="7.5546875" bestFit="1" customWidth="1"/>
    <col min="43" max="43" width="8.44140625" bestFit="1" customWidth="1"/>
    <col min="44" max="44" width="6.44140625" bestFit="1" customWidth="1"/>
    <col min="45" max="45" width="4.88671875" bestFit="1" customWidth="1"/>
    <col min="46" max="46" width="4.77734375" bestFit="1" customWidth="1"/>
    <col min="47" max="47" width="4.88671875" bestFit="1" customWidth="1"/>
    <col min="48" max="48" width="4.21875" bestFit="1" customWidth="1"/>
    <col min="49" max="49" width="6.88671875" bestFit="1" customWidth="1"/>
    <col min="50" max="50" width="10.21875" bestFit="1" customWidth="1"/>
    <col min="51" max="51" width="7.77734375" bestFit="1" customWidth="1"/>
    <col min="52" max="52" width="9.88671875" bestFit="1" customWidth="1"/>
    <col min="53" max="53" width="9.5546875" bestFit="1" customWidth="1"/>
    <col min="54" max="54" width="9.6640625" bestFit="1" customWidth="1"/>
    <col min="55" max="55" width="7.5546875" bestFit="1" customWidth="1"/>
    <col min="56" max="56" width="8.44140625" bestFit="1" customWidth="1"/>
    <col min="57" max="57" width="6.44140625" bestFit="1" customWidth="1"/>
    <col min="58" max="58" width="4.88671875" bestFit="1" customWidth="1"/>
    <col min="59" max="59" width="4.77734375" bestFit="1" customWidth="1"/>
    <col min="60" max="60" width="4.88671875" bestFit="1" customWidth="1"/>
    <col min="61" max="61" width="4.21875" bestFit="1" customWidth="1"/>
    <col min="62" max="62" width="6.88671875" bestFit="1" customWidth="1"/>
    <col min="63" max="63" width="10.21875" bestFit="1" customWidth="1"/>
    <col min="64" max="64" width="7.77734375" bestFit="1" customWidth="1"/>
    <col min="65" max="65" width="9.88671875" bestFit="1" customWidth="1"/>
    <col min="66" max="66" width="9.5546875" bestFit="1" customWidth="1"/>
    <col min="67" max="67" width="9.6640625" bestFit="1" customWidth="1"/>
    <col min="68" max="68" width="7.5546875" bestFit="1" customWidth="1"/>
    <col min="69" max="69" width="8.44140625" bestFit="1" customWidth="1"/>
    <col min="70" max="70" width="6.44140625" bestFit="1" customWidth="1"/>
    <col min="71" max="71" width="4.88671875" bestFit="1" customWidth="1"/>
    <col min="72" max="72" width="4.77734375" bestFit="1" customWidth="1"/>
    <col min="73" max="73" width="4.88671875" bestFit="1" customWidth="1"/>
    <col min="74" max="74" width="4.21875" bestFit="1" customWidth="1"/>
    <col min="75" max="75" width="6.88671875" bestFit="1" customWidth="1"/>
    <col min="76" max="76" width="10.21875" bestFit="1" customWidth="1"/>
    <col min="77" max="77" width="7.77734375" bestFit="1" customWidth="1"/>
    <col min="78" max="78" width="9.6640625" bestFit="1" customWidth="1"/>
    <col min="79" max="79" width="10.77734375" bestFit="1" customWidth="1"/>
  </cols>
  <sheetData>
    <row r="2" spans="2:9" ht="18" x14ac:dyDescent="0.35">
      <c r="B2" s="56" t="s">
        <v>57</v>
      </c>
      <c r="C2" s="56"/>
    </row>
    <row r="4" spans="2:9" x14ac:dyDescent="0.3">
      <c r="B4" s="32" t="s">
        <v>39</v>
      </c>
    </row>
    <row r="5" spans="2:9" x14ac:dyDescent="0.3">
      <c r="C5" t="s">
        <v>32</v>
      </c>
      <c r="D5" t="s">
        <v>34</v>
      </c>
      <c r="E5" t="s">
        <v>35</v>
      </c>
      <c r="F5" t="s">
        <v>36</v>
      </c>
      <c r="G5" t="s">
        <v>37</v>
      </c>
      <c r="H5" t="s">
        <v>38</v>
      </c>
      <c r="I5" t="s">
        <v>31</v>
      </c>
    </row>
    <row r="6" spans="2:9" x14ac:dyDescent="0.3">
      <c r="B6" s="13" t="s">
        <v>46</v>
      </c>
      <c r="C6">
        <v>3737882.67</v>
      </c>
      <c r="D6">
        <v>3729074.9650000008</v>
      </c>
      <c r="E6">
        <v>3497380.54</v>
      </c>
      <c r="F6">
        <v>3866763.4000000004</v>
      </c>
      <c r="G6">
        <v>3776159.5850000004</v>
      </c>
      <c r="H6">
        <v>3544693.4299999997</v>
      </c>
      <c r="I6">
        <v>22151954.59</v>
      </c>
    </row>
    <row r="7" spans="2:9" x14ac:dyDescent="0.3">
      <c r="B7" s="13" t="s">
        <v>47</v>
      </c>
      <c r="C7">
        <v>3605115.0149999992</v>
      </c>
      <c r="D7">
        <v>3618267.3600000003</v>
      </c>
      <c r="E7">
        <v>3209216.9300000006</v>
      </c>
      <c r="F7">
        <v>3373941.1350000002</v>
      </c>
      <c r="G7">
        <v>3251923.6100000003</v>
      </c>
      <c r="H7">
        <v>3316140.9600000004</v>
      </c>
      <c r="I7">
        <v>20374605.010000002</v>
      </c>
    </row>
    <row r="8" spans="2:9" x14ac:dyDescent="0.3">
      <c r="B8" s="13" t="s">
        <v>48</v>
      </c>
      <c r="C8">
        <v>3649651.8499999996</v>
      </c>
      <c r="D8">
        <v>3861047.5200000009</v>
      </c>
      <c r="E8">
        <v>3636668.4700000007</v>
      </c>
      <c r="F8">
        <v>3484437.9449999998</v>
      </c>
      <c r="G8">
        <v>3615227.2749999999</v>
      </c>
      <c r="H8">
        <v>3370006.6999999997</v>
      </c>
      <c r="I8">
        <v>21617039.760000002</v>
      </c>
    </row>
    <row r="9" spans="2:9" x14ac:dyDescent="0.3">
      <c r="B9" s="13" t="s">
        <v>49</v>
      </c>
      <c r="C9">
        <v>3588198.1050000004</v>
      </c>
      <c r="D9">
        <v>3501930.5550000002</v>
      </c>
      <c r="E9">
        <v>3231757.48</v>
      </c>
      <c r="F9">
        <v>3394011.8699999987</v>
      </c>
      <c r="G9">
        <v>3258794.2399999998</v>
      </c>
      <c r="H9">
        <v>3229426.39</v>
      </c>
      <c r="I9">
        <v>20204118.640000001</v>
      </c>
    </row>
    <row r="10" spans="2:9" x14ac:dyDescent="0.3">
      <c r="B10" s="13" t="s">
        <v>33</v>
      </c>
      <c r="C10">
        <v>3877235.1599999992</v>
      </c>
      <c r="D10">
        <v>3718467.0399999991</v>
      </c>
      <c r="E10">
        <v>3733908.0850000009</v>
      </c>
      <c r="F10">
        <v>3780826.8949999996</v>
      </c>
      <c r="G10">
        <v>3694770.0399999996</v>
      </c>
      <c r="H10">
        <v>3657557.2649999992</v>
      </c>
      <c r="I10">
        <v>22462764.484999999</v>
      </c>
    </row>
    <row r="11" spans="2:9" x14ac:dyDescent="0.3">
      <c r="B11" s="13" t="s">
        <v>50</v>
      </c>
      <c r="C11">
        <v>4024137.5349999997</v>
      </c>
      <c r="D11">
        <v>4011405.1999999997</v>
      </c>
      <c r="E11">
        <v>3942948.14</v>
      </c>
      <c r="F11">
        <v>3970824.3849999998</v>
      </c>
      <c r="G11">
        <v>3889441.4650000003</v>
      </c>
      <c r="H11">
        <v>3880419.9400000004</v>
      </c>
      <c r="I11">
        <v>23719176.665000003</v>
      </c>
    </row>
    <row r="12" spans="2:9" x14ac:dyDescent="0.3">
      <c r="B12" s="13" t="s">
        <v>51</v>
      </c>
      <c r="C12">
        <v>4273537.8099999996</v>
      </c>
      <c r="D12">
        <v>4080168.1800000006</v>
      </c>
      <c r="E12">
        <v>4023302.2899999996</v>
      </c>
      <c r="F12">
        <v>4037121.4999999991</v>
      </c>
      <c r="G12">
        <v>3997640.0949999993</v>
      </c>
      <c r="H12">
        <v>4102914.9950000006</v>
      </c>
      <c r="I12">
        <v>24514684.869999997</v>
      </c>
    </row>
    <row r="13" spans="2:9" x14ac:dyDescent="0.3">
      <c r="B13" s="13" t="s">
        <v>52</v>
      </c>
      <c r="C13">
        <v>4095526.355</v>
      </c>
      <c r="D13">
        <v>4066526.7599999993</v>
      </c>
      <c r="E13">
        <v>4016202.7150000003</v>
      </c>
      <c r="F13">
        <v>3942254.7350000008</v>
      </c>
      <c r="G13">
        <v>3963865.1300000004</v>
      </c>
      <c r="H13">
        <v>3827746.9449999998</v>
      </c>
      <c r="I13">
        <v>23912122.640000001</v>
      </c>
    </row>
    <row r="14" spans="2:9" x14ac:dyDescent="0.3">
      <c r="B14" s="13" t="s">
        <v>53</v>
      </c>
      <c r="C14">
        <v>3702816.2399999998</v>
      </c>
      <c r="D14">
        <v>3679700.4950000001</v>
      </c>
      <c r="E14">
        <v>3585331.6499999994</v>
      </c>
      <c r="F14">
        <v>3489468.1249999995</v>
      </c>
      <c r="G14">
        <v>3488501.96</v>
      </c>
      <c r="H14">
        <v>3255461.9250000003</v>
      </c>
      <c r="I14">
        <v>21201280.395</v>
      </c>
    </row>
    <row r="15" spans="2:9" x14ac:dyDescent="0.3">
      <c r="B15" s="13" t="s">
        <v>54</v>
      </c>
      <c r="C15">
        <v>3631205.93</v>
      </c>
      <c r="D15">
        <v>3565917.8600000008</v>
      </c>
      <c r="E15">
        <v>3444562.5150000006</v>
      </c>
      <c r="F15">
        <v>3358959.6250000005</v>
      </c>
      <c r="G15">
        <v>3439348.0550000002</v>
      </c>
      <c r="I15">
        <v>17439993.985000003</v>
      </c>
    </row>
    <row r="16" spans="2:9" x14ac:dyDescent="0.3">
      <c r="B16" s="13" t="s">
        <v>55</v>
      </c>
      <c r="C16">
        <v>3477837.34</v>
      </c>
      <c r="D16">
        <v>3457230.7249999996</v>
      </c>
      <c r="E16">
        <v>3585598.3150000004</v>
      </c>
      <c r="F16">
        <v>3213625.5049999999</v>
      </c>
      <c r="G16">
        <v>3251778.5900000003</v>
      </c>
      <c r="I16">
        <v>16986070.474999998</v>
      </c>
    </row>
    <row r="17" spans="2:9" x14ac:dyDescent="0.3">
      <c r="B17" s="13" t="s">
        <v>56</v>
      </c>
      <c r="C17">
        <v>3838547.9950000001</v>
      </c>
      <c r="D17">
        <v>3358434.5249999994</v>
      </c>
      <c r="E17">
        <v>3510985.6399999997</v>
      </c>
      <c r="F17">
        <v>3453621.1899999995</v>
      </c>
      <c r="G17">
        <v>3420508.8450000002</v>
      </c>
      <c r="I17">
        <v>17582098.195</v>
      </c>
    </row>
    <row r="18" spans="2:9" x14ac:dyDescent="0.3">
      <c r="B18" s="13" t="s">
        <v>31</v>
      </c>
      <c r="C18">
        <v>45501692.004999988</v>
      </c>
      <c r="D18">
        <v>44648171.184999995</v>
      </c>
      <c r="E18">
        <v>43417862.769999996</v>
      </c>
      <c r="F18">
        <v>43365856.309999995</v>
      </c>
      <c r="G18">
        <v>43047958.890000001</v>
      </c>
      <c r="H18">
        <v>32184368.550000004</v>
      </c>
      <c r="I18">
        <v>252165909.71000004</v>
      </c>
    </row>
    <row r="42" spans="2:11" ht="68.400000000000006" customHeight="1" x14ac:dyDescent="0.3">
      <c r="B42" s="59" t="s">
        <v>84</v>
      </c>
      <c r="C42" s="59"/>
      <c r="D42" s="59"/>
      <c r="E42" s="59"/>
      <c r="F42" s="59"/>
      <c r="G42" s="59"/>
      <c r="H42" s="59"/>
      <c r="I42" s="59"/>
      <c r="J42" s="59"/>
      <c r="K42" s="53"/>
    </row>
    <row r="43" spans="2:11" x14ac:dyDescent="0.3">
      <c r="B43" s="53"/>
      <c r="C43" s="53"/>
      <c r="D43" s="53"/>
      <c r="E43" s="53"/>
      <c r="F43" s="53"/>
      <c r="G43" s="53"/>
      <c r="H43" s="53"/>
      <c r="I43" s="53"/>
      <c r="J43" s="53"/>
      <c r="K43" s="53"/>
    </row>
    <row r="44" spans="2:11" x14ac:dyDescent="0.3">
      <c r="B44" s="53"/>
      <c r="C44" s="53"/>
      <c r="D44" s="53"/>
      <c r="E44" s="53"/>
      <c r="F44" s="53"/>
      <c r="G44" s="53"/>
      <c r="H44" s="53"/>
      <c r="I44" s="53"/>
      <c r="J44" s="53"/>
      <c r="K44" s="53"/>
    </row>
    <row r="45" spans="2:11" x14ac:dyDescent="0.3">
      <c r="B45" s="53"/>
      <c r="C45" s="53"/>
      <c r="D45" s="53"/>
      <c r="E45" s="53"/>
      <c r="F45" s="53"/>
      <c r="G45" s="53"/>
      <c r="H45" s="53"/>
      <c r="I45" s="53"/>
      <c r="J45" s="53"/>
      <c r="K45" s="53"/>
    </row>
    <row r="46" spans="2:11" x14ac:dyDescent="0.3">
      <c r="B46" s="53"/>
      <c r="C46" s="53"/>
      <c r="D46" s="53"/>
      <c r="E46" s="53"/>
      <c r="F46" s="53"/>
      <c r="G46" s="53"/>
      <c r="H46" s="53"/>
      <c r="I46" s="53"/>
      <c r="J46" s="53"/>
      <c r="K46" s="53"/>
    </row>
  </sheetData>
  <mergeCells count="2">
    <mergeCell ref="B2:C2"/>
    <mergeCell ref="B42:J42"/>
  </mergeCells>
  <pageMargins left="0.70866141732283472" right="0.70866141732283472" top="0.74803149606299213" bottom="0.74803149606299213" header="0.31496062992125984" footer="0.31496062992125984"/>
  <pageSetup paperSize="9" scale="75" firstPageNumber="61" fitToHeight="0" orientation="portrait" useFirstPageNumber="1" r:id="rId2"/>
  <headerFooter>
    <oddFooter>Page &amp;P</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D466D-62AE-491F-948C-04C1476BB139}">
  <dimension ref="B2:AS60"/>
  <sheetViews>
    <sheetView tabSelected="1" zoomScaleNormal="100" workbookViewId="0">
      <selection activeCell="E10" sqref="E10"/>
    </sheetView>
  </sheetViews>
  <sheetFormatPr defaultRowHeight="14.4" x14ac:dyDescent="0.3"/>
  <cols>
    <col min="1" max="1" width="8.88671875" style="3"/>
    <col min="2" max="2" width="14.44140625" style="7" customWidth="1"/>
    <col min="3" max="3" width="10.6640625" style="3" bestFit="1" customWidth="1"/>
    <col min="4" max="4" width="11.5546875" style="3" bestFit="1" customWidth="1"/>
    <col min="5" max="5" width="15.33203125" style="3" bestFit="1" customWidth="1"/>
    <col min="6" max="6" width="12.77734375" style="3" bestFit="1" customWidth="1"/>
    <col min="7" max="7" width="9" style="3" bestFit="1" customWidth="1"/>
    <col min="8" max="8" width="12" style="3" bestFit="1" customWidth="1"/>
    <col min="9" max="9" width="10.44140625" style="3" bestFit="1" customWidth="1"/>
    <col min="10" max="10" width="10.6640625" style="3" bestFit="1" customWidth="1"/>
    <col min="11" max="11" width="11.5546875" style="3" bestFit="1" customWidth="1"/>
    <col min="12" max="12" width="15.33203125" style="3" bestFit="1" customWidth="1"/>
    <col min="13" max="13" width="12.77734375" style="3" bestFit="1" customWidth="1"/>
    <col min="14" max="14" width="9" style="3" bestFit="1" customWidth="1"/>
    <col min="15" max="15" width="12" style="3" bestFit="1" customWidth="1"/>
    <col min="16" max="16" width="10.44140625" style="3" bestFit="1" customWidth="1"/>
    <col min="17" max="17" width="10.6640625" style="3" bestFit="1" customWidth="1"/>
    <col min="18" max="18" width="11.5546875" style="3" bestFit="1" customWidth="1"/>
    <col min="19" max="19" width="15.33203125" style="3" bestFit="1" customWidth="1"/>
    <col min="20" max="20" width="12.77734375" style="3" bestFit="1" customWidth="1"/>
    <col min="21" max="21" width="9" style="3" bestFit="1" customWidth="1"/>
    <col min="22" max="22" width="12" style="3" bestFit="1" customWidth="1"/>
    <col min="23" max="23" width="10.44140625" style="3" bestFit="1" customWidth="1"/>
    <col min="24" max="24" width="10.6640625" style="3" bestFit="1" customWidth="1"/>
    <col min="25" max="25" width="11.5546875" style="3" bestFit="1" customWidth="1"/>
    <col min="26" max="26" width="15.33203125" style="3" bestFit="1" customWidth="1"/>
    <col min="27" max="27" width="12.77734375" style="3" bestFit="1" customWidth="1"/>
    <col min="28" max="28" width="9" style="3" bestFit="1" customWidth="1"/>
    <col min="29" max="29" width="12" style="3" bestFit="1" customWidth="1"/>
    <col min="30" max="30" width="10.44140625" style="3" bestFit="1" customWidth="1"/>
    <col min="31" max="31" width="10.6640625" style="3" bestFit="1" customWidth="1"/>
    <col min="32" max="32" width="11.5546875" style="3" bestFit="1" customWidth="1"/>
    <col min="33" max="33" width="15.33203125" style="3" bestFit="1" customWidth="1"/>
    <col min="34" max="34" width="12.77734375" style="3" bestFit="1" customWidth="1"/>
    <col min="35" max="35" width="9" style="3" bestFit="1" customWidth="1"/>
    <col min="36" max="36" width="12" style="3" bestFit="1" customWidth="1"/>
    <col min="37" max="37" width="10.44140625" style="3" bestFit="1" customWidth="1"/>
    <col min="38" max="38" width="10.6640625" style="3" bestFit="1" customWidth="1"/>
    <col min="39" max="39" width="11.5546875" style="3" bestFit="1" customWidth="1"/>
    <col min="40" max="40" width="15.33203125" style="3" bestFit="1" customWidth="1"/>
    <col min="41" max="41" width="12.77734375" style="3" bestFit="1" customWidth="1"/>
    <col min="42" max="42" width="9" style="3" bestFit="1" customWidth="1"/>
    <col min="43" max="43" width="12" style="3" bestFit="1" customWidth="1"/>
    <col min="44" max="44" width="10.44140625" style="3" bestFit="1" customWidth="1"/>
    <col min="45" max="45" width="9.88671875" style="3" bestFit="1" customWidth="1"/>
    <col min="46" max="50" width="11" style="3" bestFit="1" customWidth="1"/>
    <col min="51" max="51" width="9" style="3" bestFit="1" customWidth="1"/>
    <col min="52" max="52" width="11.6640625" style="3" bestFit="1" customWidth="1"/>
    <col min="53" max="53" width="12" style="3" bestFit="1" customWidth="1"/>
    <col min="54" max="54" width="13.33203125" style="3" bestFit="1" customWidth="1"/>
    <col min="55" max="55" width="11" style="3" bestFit="1" customWidth="1"/>
    <col min="56" max="56" width="13.33203125" style="3" bestFit="1" customWidth="1"/>
    <col min="57" max="57" width="12" style="3" bestFit="1" customWidth="1"/>
    <col min="58" max="58" width="14.33203125" style="3" bestFit="1" customWidth="1"/>
    <col min="59" max="59" width="8.5546875" style="3" bestFit="1" customWidth="1"/>
    <col min="60" max="60" width="10.6640625" style="3" bestFit="1" customWidth="1"/>
    <col min="61" max="61" width="12" style="3" bestFit="1" customWidth="1"/>
    <col min="62" max="62" width="14.33203125" style="3" bestFit="1" customWidth="1"/>
    <col min="63" max="63" width="12" style="3" bestFit="1" customWidth="1"/>
    <col min="64" max="64" width="14.33203125" style="3" bestFit="1" customWidth="1"/>
    <col min="65" max="65" width="11" style="3" bestFit="1" customWidth="1"/>
    <col min="66" max="66" width="13.33203125" style="3" bestFit="1" customWidth="1"/>
    <col min="67" max="67" width="12" style="3" bestFit="1" customWidth="1"/>
    <col min="68" max="68" width="14.33203125" style="3" bestFit="1" customWidth="1"/>
    <col min="69" max="69" width="12" style="3" bestFit="1" customWidth="1"/>
    <col min="70" max="70" width="14.33203125" style="3" bestFit="1" customWidth="1"/>
    <col min="71" max="71" width="11" style="3" bestFit="1" customWidth="1"/>
    <col min="72" max="72" width="13.33203125" style="3" bestFit="1" customWidth="1"/>
    <col min="73" max="73" width="12" style="3" bestFit="1" customWidth="1"/>
    <col min="74" max="74" width="14.33203125" style="3" bestFit="1" customWidth="1"/>
    <col min="75" max="75" width="11" style="3" bestFit="1" customWidth="1"/>
    <col min="76" max="76" width="13.33203125" style="3" bestFit="1" customWidth="1"/>
    <col min="77" max="77" width="10" style="3" bestFit="1" customWidth="1"/>
    <col min="78" max="78" width="12.21875" style="3" bestFit="1" customWidth="1"/>
    <col min="79" max="79" width="10" style="3" bestFit="1" customWidth="1"/>
    <col min="80" max="80" width="12.21875" style="3" bestFit="1" customWidth="1"/>
    <col min="81" max="81" width="11" style="3" bestFit="1" customWidth="1"/>
    <col min="82" max="82" width="13.33203125" style="3" bestFit="1" customWidth="1"/>
    <col min="83" max="83" width="12" style="3" bestFit="1" customWidth="1"/>
    <col min="84" max="84" width="14.33203125" style="3" bestFit="1" customWidth="1"/>
    <col min="85" max="85" width="11" style="3" bestFit="1" customWidth="1"/>
    <col min="86" max="86" width="13.33203125" style="3" bestFit="1" customWidth="1"/>
    <col min="87" max="87" width="12" style="3" bestFit="1" customWidth="1"/>
    <col min="88" max="88" width="14.33203125" style="3" bestFit="1" customWidth="1"/>
    <col min="89" max="89" width="11" style="3" bestFit="1" customWidth="1"/>
    <col min="90" max="90" width="13.33203125" style="3" bestFit="1" customWidth="1"/>
    <col min="91" max="91" width="12" style="3" bestFit="1" customWidth="1"/>
    <col min="92" max="92" width="14.33203125" style="3" bestFit="1" customWidth="1"/>
    <col min="93" max="93" width="12" style="3" bestFit="1" customWidth="1"/>
    <col min="94" max="94" width="14.33203125" style="3" bestFit="1" customWidth="1"/>
    <col min="95" max="95" width="12" style="3" bestFit="1" customWidth="1"/>
    <col min="96" max="96" width="14.33203125" style="3" bestFit="1" customWidth="1"/>
    <col min="97" max="97" width="11" style="3" bestFit="1" customWidth="1"/>
    <col min="98" max="98" width="13.33203125" style="3" bestFit="1" customWidth="1"/>
    <col min="99" max="99" width="10" style="3" bestFit="1" customWidth="1"/>
    <col min="100" max="100" width="12.21875" style="3" bestFit="1" customWidth="1"/>
    <col min="101" max="101" width="11" style="3" bestFit="1" customWidth="1"/>
    <col min="102" max="102" width="13.33203125" style="3" bestFit="1" customWidth="1"/>
    <col min="103" max="103" width="12" style="3" bestFit="1" customWidth="1"/>
    <col min="104" max="104" width="14.33203125" style="3" bestFit="1" customWidth="1"/>
    <col min="105" max="105" width="11" style="3" bestFit="1" customWidth="1"/>
    <col min="106" max="106" width="13.33203125" style="3" bestFit="1" customWidth="1"/>
    <col min="107" max="107" width="11" style="3" bestFit="1" customWidth="1"/>
    <col min="108" max="108" width="13.33203125" style="3" bestFit="1" customWidth="1"/>
    <col min="109" max="109" width="10" style="3" bestFit="1" customWidth="1"/>
    <col min="110" max="110" width="12.21875" style="3" bestFit="1" customWidth="1"/>
    <col min="111" max="111" width="11" style="3" bestFit="1" customWidth="1"/>
    <col min="112" max="112" width="13.33203125" style="3" bestFit="1" customWidth="1"/>
    <col min="113" max="113" width="11" style="3" bestFit="1" customWidth="1"/>
    <col min="114" max="114" width="13.33203125" style="3" bestFit="1" customWidth="1"/>
    <col min="115" max="115" width="11" style="3" bestFit="1" customWidth="1"/>
    <col min="116" max="116" width="13.33203125" style="3" bestFit="1" customWidth="1"/>
    <col min="117" max="117" width="12" style="3" bestFit="1" customWidth="1"/>
    <col min="118" max="118" width="14.33203125" style="3" bestFit="1" customWidth="1"/>
    <col min="119" max="119" width="12" style="3" bestFit="1" customWidth="1"/>
    <col min="120" max="120" width="14.33203125" style="3" bestFit="1" customWidth="1"/>
    <col min="121" max="121" width="12" style="3" bestFit="1" customWidth="1"/>
    <col min="122" max="122" width="14.33203125" style="3" bestFit="1" customWidth="1"/>
    <col min="123" max="123" width="11" style="3" bestFit="1" customWidth="1"/>
    <col min="124" max="124" width="13.33203125" style="3" bestFit="1" customWidth="1"/>
    <col min="125" max="125" width="12" style="3" bestFit="1" customWidth="1"/>
    <col min="126" max="126" width="14.33203125" style="3" bestFit="1" customWidth="1"/>
    <col min="127" max="127" width="12" style="3" bestFit="1" customWidth="1"/>
    <col min="128" max="128" width="14.33203125" style="3" bestFit="1" customWidth="1"/>
    <col min="129" max="129" width="11" style="3" bestFit="1" customWidth="1"/>
    <col min="130" max="130" width="13.33203125" style="3" bestFit="1" customWidth="1"/>
    <col min="131" max="131" width="11" style="3" bestFit="1" customWidth="1"/>
    <col min="132" max="132" width="13.33203125" style="3" bestFit="1" customWidth="1"/>
    <col min="133" max="133" width="11" style="3" bestFit="1" customWidth="1"/>
    <col min="134" max="134" width="13.33203125" style="3" bestFit="1" customWidth="1"/>
    <col min="135" max="135" width="12" style="3" bestFit="1" customWidth="1"/>
    <col min="136" max="136" width="14.33203125" style="3" bestFit="1" customWidth="1"/>
    <col min="137" max="137" width="11" style="3" bestFit="1" customWidth="1"/>
    <col min="138" max="138" width="13.33203125" style="3" bestFit="1" customWidth="1"/>
    <col min="139" max="139" width="12" style="3" bestFit="1" customWidth="1"/>
    <col min="140" max="140" width="14.33203125" style="3" bestFit="1" customWidth="1"/>
    <col min="141" max="141" width="12" style="3" bestFit="1" customWidth="1"/>
    <col min="142" max="142" width="14.33203125" style="3" bestFit="1" customWidth="1"/>
    <col min="143" max="143" width="12" style="3" bestFit="1" customWidth="1"/>
    <col min="144" max="144" width="14.33203125" style="3" bestFit="1" customWidth="1"/>
    <col min="145" max="145" width="12" style="3" bestFit="1" customWidth="1"/>
    <col min="146" max="146" width="14.33203125" style="3" bestFit="1" customWidth="1"/>
    <col min="147" max="147" width="12" style="3" bestFit="1" customWidth="1"/>
    <col min="148" max="148" width="14.33203125" style="3" bestFit="1" customWidth="1"/>
    <col min="149" max="149" width="11" style="3" bestFit="1" customWidth="1"/>
    <col min="150" max="150" width="13.33203125" style="3" bestFit="1" customWidth="1"/>
    <col min="151" max="151" width="11" style="3" bestFit="1" customWidth="1"/>
    <col min="152" max="152" width="13.33203125" style="3" bestFit="1" customWidth="1"/>
    <col min="153" max="153" width="11" style="3" bestFit="1" customWidth="1"/>
    <col min="154" max="154" width="13.33203125" style="3" bestFit="1" customWidth="1"/>
    <col min="155" max="155" width="12" style="3" bestFit="1" customWidth="1"/>
    <col min="156" max="156" width="14.33203125" style="3" bestFit="1" customWidth="1"/>
    <col min="157" max="157" width="8" style="3" bestFit="1" customWidth="1"/>
    <col min="158" max="158" width="10.6640625" style="3" bestFit="1" customWidth="1"/>
    <col min="159" max="159" width="11" style="3" bestFit="1" customWidth="1"/>
    <col min="160" max="160" width="13.33203125" style="3" bestFit="1" customWidth="1"/>
    <col min="161" max="161" width="11" style="3" bestFit="1" customWidth="1"/>
    <col min="162" max="162" width="13.33203125" style="3" bestFit="1" customWidth="1"/>
    <col min="163" max="163" width="12" style="3" bestFit="1" customWidth="1"/>
    <col min="164" max="164" width="14.33203125" style="3" bestFit="1" customWidth="1"/>
    <col min="165" max="165" width="11" style="3" bestFit="1" customWidth="1"/>
    <col min="166" max="166" width="13.33203125" style="3" bestFit="1" customWidth="1"/>
    <col min="167" max="167" width="12" style="3" bestFit="1" customWidth="1"/>
    <col min="168" max="168" width="14.33203125" style="3" bestFit="1" customWidth="1"/>
    <col min="169" max="169" width="12" style="3" bestFit="1" customWidth="1"/>
    <col min="170" max="170" width="14.33203125" style="3" bestFit="1" customWidth="1"/>
    <col min="171" max="171" width="12" style="3" bestFit="1" customWidth="1"/>
    <col min="172" max="172" width="14.33203125" style="3" bestFit="1" customWidth="1"/>
    <col min="173" max="173" width="12" style="3" bestFit="1" customWidth="1"/>
    <col min="174" max="174" width="14.33203125" style="3" bestFit="1" customWidth="1"/>
    <col min="175" max="175" width="12" style="3" bestFit="1" customWidth="1"/>
    <col min="176" max="176" width="14.33203125" style="3" bestFit="1" customWidth="1"/>
    <col min="177" max="177" width="11" style="3" bestFit="1" customWidth="1"/>
    <col min="178" max="178" width="13.33203125" style="3" bestFit="1" customWidth="1"/>
    <col min="179" max="179" width="11" style="3" bestFit="1" customWidth="1"/>
    <col min="180" max="180" width="13.33203125" style="3" bestFit="1" customWidth="1"/>
    <col min="181" max="181" width="12" style="3" bestFit="1" customWidth="1"/>
    <col min="182" max="182" width="14.33203125" style="3" bestFit="1" customWidth="1"/>
    <col min="183" max="183" width="12" style="3" bestFit="1" customWidth="1"/>
    <col min="184" max="184" width="14.33203125" style="3" bestFit="1" customWidth="1"/>
    <col min="185" max="185" width="11" style="3" bestFit="1" customWidth="1"/>
    <col min="186" max="186" width="13.33203125" style="3" bestFit="1" customWidth="1"/>
    <col min="187" max="187" width="12" style="3" bestFit="1" customWidth="1"/>
    <col min="188" max="188" width="14.33203125" style="3" bestFit="1" customWidth="1"/>
    <col min="189" max="189" width="11" style="3" bestFit="1" customWidth="1"/>
    <col min="190" max="190" width="13.33203125" style="3" bestFit="1" customWidth="1"/>
    <col min="191" max="191" width="12" style="3" bestFit="1" customWidth="1"/>
    <col min="192" max="192" width="14.33203125" style="3" bestFit="1" customWidth="1"/>
    <col min="193" max="193" width="12" style="3" bestFit="1" customWidth="1"/>
    <col min="194" max="194" width="14.33203125" style="3" bestFit="1" customWidth="1"/>
    <col min="195" max="195" width="11" style="3" bestFit="1" customWidth="1"/>
    <col min="196" max="196" width="13.33203125" style="3" bestFit="1" customWidth="1"/>
    <col min="197" max="197" width="11" style="3" bestFit="1" customWidth="1"/>
    <col min="198" max="198" width="13.33203125" style="3" bestFit="1" customWidth="1"/>
    <col min="199" max="199" width="12" style="3" bestFit="1" customWidth="1"/>
    <col min="200" max="200" width="14.33203125" style="3" bestFit="1" customWidth="1"/>
    <col min="201" max="201" width="12" style="3" bestFit="1" customWidth="1"/>
    <col min="202" max="202" width="14.33203125" style="3" bestFit="1" customWidth="1"/>
    <col min="203" max="203" width="11" style="3" bestFit="1" customWidth="1"/>
    <col min="204" max="204" width="13.33203125" style="3" bestFit="1" customWidth="1"/>
    <col min="205" max="205" width="11" style="3" bestFit="1" customWidth="1"/>
    <col min="206" max="206" width="13.33203125" style="3" bestFit="1" customWidth="1"/>
    <col min="207" max="207" width="12" style="3" bestFit="1" customWidth="1"/>
    <col min="208" max="208" width="14.33203125" style="3" bestFit="1" customWidth="1"/>
    <col min="209" max="209" width="12" style="3" bestFit="1" customWidth="1"/>
    <col min="210" max="210" width="14.33203125" style="3" bestFit="1" customWidth="1"/>
    <col min="211" max="211" width="11" style="3" bestFit="1" customWidth="1"/>
    <col min="212" max="212" width="13.33203125" style="3" bestFit="1" customWidth="1"/>
    <col min="213" max="213" width="12" style="3" bestFit="1" customWidth="1"/>
    <col min="214" max="214" width="14.33203125" style="3" bestFit="1" customWidth="1"/>
    <col min="215" max="215" width="11" style="3" bestFit="1" customWidth="1"/>
    <col min="216" max="216" width="13.33203125" style="3" bestFit="1" customWidth="1"/>
    <col min="217" max="217" width="12" style="3" bestFit="1" customWidth="1"/>
    <col min="218" max="218" width="14.33203125" style="3" bestFit="1" customWidth="1"/>
    <col min="219" max="219" width="12" style="3" bestFit="1" customWidth="1"/>
    <col min="220" max="220" width="14.33203125" style="3" bestFit="1" customWidth="1"/>
    <col min="221" max="221" width="12" style="3" bestFit="1" customWidth="1"/>
    <col min="222" max="222" width="14.33203125" style="3" bestFit="1" customWidth="1"/>
    <col min="223" max="223" width="11" style="3" bestFit="1" customWidth="1"/>
    <col min="224" max="224" width="13.33203125" style="3" bestFit="1" customWidth="1"/>
    <col min="225" max="225" width="12" style="3" bestFit="1" customWidth="1"/>
    <col min="226" max="226" width="14.33203125" style="3" bestFit="1" customWidth="1"/>
    <col min="227" max="227" width="12" style="3" bestFit="1" customWidth="1"/>
    <col min="228" max="228" width="14.33203125" style="3" bestFit="1" customWidth="1"/>
    <col min="229" max="229" width="11" style="3" bestFit="1" customWidth="1"/>
    <col min="230" max="230" width="13.33203125" style="3" bestFit="1" customWidth="1"/>
    <col min="231" max="231" width="11" style="3" bestFit="1" customWidth="1"/>
    <col min="232" max="232" width="13.33203125" style="3" bestFit="1" customWidth="1"/>
    <col min="233" max="233" width="11" style="3" bestFit="1" customWidth="1"/>
    <col min="234" max="234" width="13.33203125" style="3" bestFit="1" customWidth="1"/>
    <col min="235" max="235" width="12" style="3" bestFit="1" customWidth="1"/>
    <col min="236" max="236" width="14.33203125" style="3" bestFit="1" customWidth="1"/>
    <col min="237" max="237" width="12" style="3" bestFit="1" customWidth="1"/>
    <col min="238" max="238" width="14.33203125" style="3" bestFit="1" customWidth="1"/>
    <col min="239" max="239" width="8" style="3" bestFit="1" customWidth="1"/>
    <col min="240" max="240" width="10.6640625" style="3" bestFit="1" customWidth="1"/>
    <col min="241" max="241" width="11" style="3" bestFit="1" customWidth="1"/>
    <col min="242" max="242" width="13.33203125" style="3" bestFit="1" customWidth="1"/>
    <col min="243" max="243" width="12" style="3" bestFit="1" customWidth="1"/>
    <col min="244" max="244" width="14.33203125" style="3" bestFit="1" customWidth="1"/>
    <col min="245" max="245" width="11" style="3" bestFit="1" customWidth="1"/>
    <col min="246" max="246" width="13.33203125" style="3" bestFit="1" customWidth="1"/>
    <col min="247" max="247" width="12" style="3" bestFit="1" customWidth="1"/>
    <col min="248" max="248" width="14.33203125" style="3" bestFit="1" customWidth="1"/>
    <col min="249" max="249" width="11" style="3" bestFit="1" customWidth="1"/>
    <col min="250" max="250" width="13.33203125" style="3" bestFit="1" customWidth="1"/>
    <col min="251" max="251" width="12" style="3" bestFit="1" customWidth="1"/>
    <col min="252" max="252" width="14.33203125" style="3" bestFit="1" customWidth="1"/>
    <col min="253" max="253" width="12" style="3" bestFit="1" customWidth="1"/>
    <col min="254" max="254" width="14.33203125" style="3" bestFit="1" customWidth="1"/>
    <col min="255" max="255" width="12" style="3" bestFit="1" customWidth="1"/>
    <col min="256" max="256" width="14.33203125" style="3" bestFit="1" customWidth="1"/>
    <col min="257" max="257" width="11" style="3" bestFit="1" customWidth="1"/>
    <col min="258" max="258" width="13.33203125" style="3" bestFit="1" customWidth="1"/>
    <col min="259" max="259" width="11" style="3" bestFit="1" customWidth="1"/>
    <col min="260" max="260" width="13.33203125" style="3" bestFit="1" customWidth="1"/>
    <col min="261" max="261" width="11" style="3" bestFit="1" customWidth="1"/>
    <col min="262" max="262" width="13.33203125" style="3" bestFit="1" customWidth="1"/>
    <col min="263" max="263" width="11" style="3" bestFit="1" customWidth="1"/>
    <col min="264" max="264" width="13.33203125" style="3" bestFit="1" customWidth="1"/>
    <col min="265" max="265" width="12" style="3" bestFit="1" customWidth="1"/>
    <col min="266" max="266" width="14.33203125" style="3" bestFit="1" customWidth="1"/>
    <col min="267" max="267" width="12" style="3" bestFit="1" customWidth="1"/>
    <col min="268" max="268" width="14.33203125" style="3" bestFit="1" customWidth="1"/>
    <col min="269" max="269" width="11" style="3" bestFit="1" customWidth="1"/>
    <col min="270" max="270" width="13.33203125" style="3" bestFit="1" customWidth="1"/>
    <col min="271" max="271" width="10" style="3" bestFit="1" customWidth="1"/>
    <col min="272" max="272" width="12.21875" style="3" bestFit="1" customWidth="1"/>
    <col min="273" max="273" width="12" style="3" bestFit="1" customWidth="1"/>
    <col min="274" max="274" width="14.33203125" style="3" bestFit="1" customWidth="1"/>
    <col min="275" max="275" width="11" style="3" bestFit="1" customWidth="1"/>
    <col min="276" max="276" width="13.33203125" style="3" bestFit="1" customWidth="1"/>
    <col min="277" max="277" width="12" style="3" bestFit="1" customWidth="1"/>
    <col min="278" max="278" width="14.33203125" style="3" bestFit="1" customWidth="1"/>
    <col min="279" max="279" width="11" style="3" bestFit="1" customWidth="1"/>
    <col min="280" max="280" width="13.33203125" style="3" bestFit="1" customWidth="1"/>
    <col min="281" max="281" width="12" style="3" bestFit="1" customWidth="1"/>
    <col min="282" max="282" width="14.33203125" style="3" bestFit="1" customWidth="1"/>
    <col min="283" max="283" width="11" style="3" bestFit="1" customWidth="1"/>
    <col min="284" max="284" width="13.33203125" style="3" bestFit="1" customWidth="1"/>
    <col min="285" max="285" width="11" style="3" bestFit="1" customWidth="1"/>
    <col min="286" max="286" width="13.33203125" style="3" bestFit="1" customWidth="1"/>
    <col min="287" max="287" width="11" style="3" bestFit="1" customWidth="1"/>
    <col min="288" max="288" width="13.33203125" style="3" bestFit="1" customWidth="1"/>
    <col min="289" max="289" width="11" style="3" bestFit="1" customWidth="1"/>
    <col min="290" max="290" width="13.33203125" style="3" bestFit="1" customWidth="1"/>
    <col min="291" max="291" width="11" style="3" bestFit="1" customWidth="1"/>
    <col min="292" max="292" width="13.33203125" style="3" bestFit="1" customWidth="1"/>
    <col min="293" max="293" width="11" style="3" bestFit="1" customWidth="1"/>
    <col min="294" max="294" width="13.33203125" style="3" bestFit="1" customWidth="1"/>
    <col min="295" max="295" width="10" style="3" bestFit="1" customWidth="1"/>
    <col min="296" max="296" width="12.21875" style="3" bestFit="1" customWidth="1"/>
    <col min="297" max="297" width="12" style="3" bestFit="1" customWidth="1"/>
    <col min="298" max="298" width="14.33203125" style="3" bestFit="1" customWidth="1"/>
    <col min="299" max="299" width="12" style="3" bestFit="1" customWidth="1"/>
    <col min="300" max="300" width="14.33203125" style="3" bestFit="1" customWidth="1"/>
    <col min="301" max="301" width="12" style="3" bestFit="1" customWidth="1"/>
    <col min="302" max="302" width="14.33203125" style="3" bestFit="1" customWidth="1"/>
    <col min="303" max="303" width="11" style="3" bestFit="1" customWidth="1"/>
    <col min="304" max="304" width="13.33203125" style="3" bestFit="1" customWidth="1"/>
    <col min="305" max="305" width="11" style="3" bestFit="1" customWidth="1"/>
    <col min="306" max="306" width="13.33203125" style="3" bestFit="1" customWidth="1"/>
    <col min="307" max="307" width="12" style="3" bestFit="1" customWidth="1"/>
    <col min="308" max="308" width="14.33203125" style="3" bestFit="1" customWidth="1"/>
    <col min="309" max="309" width="13" style="3" bestFit="1" customWidth="1"/>
    <col min="310" max="310" width="15.33203125" style="3" bestFit="1" customWidth="1"/>
    <col min="311" max="311" width="11" style="3" bestFit="1" customWidth="1"/>
    <col min="312" max="312" width="13.33203125" style="3" bestFit="1" customWidth="1"/>
    <col min="313" max="313" width="12" style="3" bestFit="1" customWidth="1"/>
    <col min="314" max="314" width="14.33203125" style="3" bestFit="1" customWidth="1"/>
    <col min="315" max="315" width="13" style="3" bestFit="1" customWidth="1"/>
    <col min="316" max="316" width="15.33203125" style="3" bestFit="1" customWidth="1"/>
    <col min="317" max="317" width="13" style="3" bestFit="1" customWidth="1"/>
    <col min="318" max="318" width="15.33203125" style="3" bestFit="1" customWidth="1"/>
    <col min="319" max="319" width="12" style="3" bestFit="1" customWidth="1"/>
    <col min="320" max="320" width="14.33203125" style="3" bestFit="1" customWidth="1"/>
    <col min="321" max="321" width="12" style="3" bestFit="1" customWidth="1"/>
    <col min="322" max="322" width="14.33203125" style="3" bestFit="1" customWidth="1"/>
    <col min="323" max="323" width="12" style="3" bestFit="1" customWidth="1"/>
    <col min="324" max="324" width="14.33203125" style="3" bestFit="1" customWidth="1"/>
    <col min="325" max="325" width="12" style="3" bestFit="1" customWidth="1"/>
    <col min="326" max="326" width="14.33203125" style="3" bestFit="1" customWidth="1"/>
    <col min="327" max="327" width="12" style="3" bestFit="1" customWidth="1"/>
    <col min="328" max="328" width="14.33203125" style="3" bestFit="1" customWidth="1"/>
    <col min="329" max="329" width="12" style="3" bestFit="1" customWidth="1"/>
    <col min="330" max="330" width="14.33203125" style="3" bestFit="1" customWidth="1"/>
    <col min="331" max="331" width="12" style="3" bestFit="1" customWidth="1"/>
    <col min="332" max="332" width="14.33203125" style="3" bestFit="1" customWidth="1"/>
    <col min="333" max="333" width="13" style="3" bestFit="1" customWidth="1"/>
    <col min="334" max="334" width="15.33203125" style="3" bestFit="1" customWidth="1"/>
    <col min="335" max="335" width="13" style="3" bestFit="1" customWidth="1"/>
    <col min="336" max="336" width="15.33203125" style="3" bestFit="1" customWidth="1"/>
    <col min="337" max="337" width="13" style="3" bestFit="1" customWidth="1"/>
    <col min="338" max="338" width="15.33203125" style="3" bestFit="1" customWidth="1"/>
    <col min="339" max="339" width="12" style="3" bestFit="1" customWidth="1"/>
    <col min="340" max="340" width="14.33203125" style="3" bestFit="1" customWidth="1"/>
    <col min="341" max="341" width="13" style="3" bestFit="1" customWidth="1"/>
    <col min="342" max="342" width="15.33203125" style="3" bestFit="1" customWidth="1"/>
    <col min="343" max="343" width="13" style="3" bestFit="1" customWidth="1"/>
    <col min="344" max="344" width="15.33203125" style="3" bestFit="1" customWidth="1"/>
    <col min="345" max="345" width="12" style="3" bestFit="1" customWidth="1"/>
    <col min="346" max="346" width="14.33203125" style="3" bestFit="1" customWidth="1"/>
    <col min="347" max="347" width="13" style="3" bestFit="1" customWidth="1"/>
    <col min="348" max="348" width="15.33203125" style="3" bestFit="1" customWidth="1"/>
    <col min="349" max="349" width="13" style="3" bestFit="1" customWidth="1"/>
    <col min="350" max="350" width="15.33203125" style="3" bestFit="1" customWidth="1"/>
    <col min="351" max="351" width="12" style="3" bestFit="1" customWidth="1"/>
    <col min="352" max="352" width="14.33203125" style="3" bestFit="1" customWidth="1"/>
    <col min="353" max="353" width="12" style="3" bestFit="1" customWidth="1"/>
    <col min="354" max="354" width="14.33203125" style="3" bestFit="1" customWidth="1"/>
    <col min="355" max="355" width="13" style="3" bestFit="1" customWidth="1"/>
    <col min="356" max="356" width="15.33203125" style="3" bestFit="1" customWidth="1"/>
    <col min="357" max="357" width="12" style="3" bestFit="1" customWidth="1"/>
    <col min="358" max="358" width="14.33203125" style="3" bestFit="1" customWidth="1"/>
    <col min="359" max="359" width="12" style="3" bestFit="1" customWidth="1"/>
    <col min="360" max="360" width="14.33203125" style="3" bestFit="1" customWidth="1"/>
    <col min="361" max="361" width="12" style="3" bestFit="1" customWidth="1"/>
    <col min="362" max="362" width="14.33203125" style="3" bestFit="1" customWidth="1"/>
    <col min="363" max="363" width="12" style="3" bestFit="1" customWidth="1"/>
    <col min="364" max="364" width="14.33203125" style="3" bestFit="1" customWidth="1"/>
    <col min="365" max="365" width="12" style="3" bestFit="1" customWidth="1"/>
    <col min="366" max="366" width="14.33203125" style="3" bestFit="1" customWidth="1"/>
    <col min="367" max="367" width="13" style="3" bestFit="1" customWidth="1"/>
    <col min="368" max="368" width="15.33203125" style="3" bestFit="1" customWidth="1"/>
    <col min="369" max="369" width="12" style="3" bestFit="1" customWidth="1"/>
    <col min="370" max="370" width="14.33203125" style="3" bestFit="1" customWidth="1"/>
    <col min="371" max="371" width="13" style="3" bestFit="1" customWidth="1"/>
    <col min="372" max="372" width="15.33203125" style="3" bestFit="1" customWidth="1"/>
    <col min="373" max="373" width="13" style="3" bestFit="1" customWidth="1"/>
    <col min="374" max="374" width="15.33203125" style="3" bestFit="1" customWidth="1"/>
    <col min="375" max="375" width="13" style="3" bestFit="1" customWidth="1"/>
    <col min="376" max="376" width="15.33203125" style="3" bestFit="1" customWidth="1"/>
    <col min="377" max="377" width="12" style="3" bestFit="1" customWidth="1"/>
    <col min="378" max="378" width="14.33203125" style="3" bestFit="1" customWidth="1"/>
    <col min="379" max="379" width="13" style="3" bestFit="1" customWidth="1"/>
    <col min="380" max="380" width="15.33203125" style="3" bestFit="1" customWidth="1"/>
    <col min="381" max="381" width="12" style="3" bestFit="1" customWidth="1"/>
    <col min="382" max="382" width="14.33203125" style="3" bestFit="1" customWidth="1"/>
    <col min="383" max="383" width="13" style="3" bestFit="1" customWidth="1"/>
    <col min="384" max="384" width="15.33203125" style="3" bestFit="1" customWidth="1"/>
    <col min="385" max="385" width="11" style="3" bestFit="1" customWidth="1"/>
    <col min="386" max="386" width="13.33203125" style="3" bestFit="1" customWidth="1"/>
    <col min="387" max="387" width="12" style="3" bestFit="1" customWidth="1"/>
    <col min="388" max="388" width="14.33203125" style="3" bestFit="1" customWidth="1"/>
    <col min="389" max="389" width="12" style="3" bestFit="1" customWidth="1"/>
    <col min="390" max="390" width="14.33203125" style="3" bestFit="1" customWidth="1"/>
    <col min="391" max="391" width="12" style="3" bestFit="1" customWidth="1"/>
    <col min="392" max="392" width="14.33203125" style="3" bestFit="1" customWidth="1"/>
    <col min="393" max="393" width="13" style="3" bestFit="1" customWidth="1"/>
    <col min="394" max="394" width="15.33203125" style="3" bestFit="1" customWidth="1"/>
    <col min="395" max="395" width="13" style="3" bestFit="1" customWidth="1"/>
    <col min="396" max="396" width="15.33203125" style="3" bestFit="1" customWidth="1"/>
    <col min="397" max="397" width="13" style="3" bestFit="1" customWidth="1"/>
    <col min="398" max="398" width="15.33203125" style="3" bestFit="1" customWidth="1"/>
    <col min="399" max="399" width="13" style="3" bestFit="1" customWidth="1"/>
    <col min="400" max="400" width="15.33203125" style="3" bestFit="1" customWidth="1"/>
    <col min="401" max="401" width="12" style="3" bestFit="1" customWidth="1"/>
    <col min="402" max="402" width="14.33203125" style="3" bestFit="1" customWidth="1"/>
    <col min="403" max="403" width="12" style="3" bestFit="1" customWidth="1"/>
    <col min="404" max="404" width="14.33203125" style="3" bestFit="1" customWidth="1"/>
    <col min="405" max="405" width="12" style="3" bestFit="1" customWidth="1"/>
    <col min="406" max="406" width="14.33203125" style="3" bestFit="1" customWidth="1"/>
    <col min="407" max="407" width="12" style="3" bestFit="1" customWidth="1"/>
    <col min="408" max="408" width="14.33203125" style="3" bestFit="1" customWidth="1"/>
    <col min="409" max="409" width="12" style="3" bestFit="1" customWidth="1"/>
    <col min="410" max="410" width="14.33203125" style="3" bestFit="1" customWidth="1"/>
    <col min="411" max="411" width="13" style="3" bestFit="1" customWidth="1"/>
    <col min="412" max="412" width="7.33203125" style="3" bestFit="1" customWidth="1"/>
    <col min="413" max="413" width="15.33203125" style="3" bestFit="1" customWidth="1"/>
    <col min="414" max="414" width="12" style="3" bestFit="1" customWidth="1"/>
    <col min="415" max="415" width="14.33203125" style="3" bestFit="1" customWidth="1"/>
    <col min="416" max="416" width="13" style="3" bestFit="1" customWidth="1"/>
    <col min="417" max="417" width="15.33203125" style="3" bestFit="1" customWidth="1"/>
    <col min="418" max="418" width="12" style="3" bestFit="1" customWidth="1"/>
    <col min="419" max="419" width="14.33203125" style="3" bestFit="1" customWidth="1"/>
    <col min="420" max="420" width="13" style="3" bestFit="1" customWidth="1"/>
    <col min="421" max="421" width="15.33203125" style="3" bestFit="1" customWidth="1"/>
    <col min="422" max="422" width="13" style="3" bestFit="1" customWidth="1"/>
    <col min="423" max="423" width="15.33203125" style="3" bestFit="1" customWidth="1"/>
    <col min="424" max="424" width="13" style="3" bestFit="1" customWidth="1"/>
    <col min="425" max="425" width="15.33203125" style="3" bestFit="1" customWidth="1"/>
    <col min="426" max="426" width="13" style="3" bestFit="1" customWidth="1"/>
    <col min="427" max="427" width="15.33203125" style="3" bestFit="1" customWidth="1"/>
    <col min="428" max="428" width="13" style="3" bestFit="1" customWidth="1"/>
    <col min="429" max="429" width="15.33203125" style="3" bestFit="1" customWidth="1"/>
    <col min="430" max="430" width="13" style="3" bestFit="1" customWidth="1"/>
    <col min="431" max="431" width="15.33203125" style="3" bestFit="1" customWidth="1"/>
    <col min="432" max="432" width="13" style="3" bestFit="1" customWidth="1"/>
    <col min="433" max="433" width="15.33203125" style="3" bestFit="1" customWidth="1"/>
    <col min="434" max="434" width="9" style="3" bestFit="1" customWidth="1"/>
    <col min="435" max="435" width="11.6640625" style="3" bestFit="1" customWidth="1"/>
    <col min="436" max="436" width="13" style="3" bestFit="1" customWidth="1"/>
    <col min="437" max="437" width="15.33203125" style="3" bestFit="1" customWidth="1"/>
    <col min="438" max="438" width="12" style="3" bestFit="1" customWidth="1"/>
    <col min="439" max="439" width="14.33203125" style="3" bestFit="1" customWidth="1"/>
    <col min="440" max="440" width="12" style="3" bestFit="1" customWidth="1"/>
    <col min="441" max="441" width="14.33203125" style="3" bestFit="1" customWidth="1"/>
    <col min="442" max="442" width="13" style="3" bestFit="1" customWidth="1"/>
    <col min="443" max="443" width="15.33203125" style="3" bestFit="1" customWidth="1"/>
    <col min="444" max="444" width="13" style="3" bestFit="1" customWidth="1"/>
    <col min="445" max="445" width="15.33203125" style="3" bestFit="1" customWidth="1"/>
    <col min="446" max="446" width="12" style="3" bestFit="1" customWidth="1"/>
    <col min="447" max="447" width="14.33203125" style="3" bestFit="1" customWidth="1"/>
    <col min="448" max="448" width="12" style="3" bestFit="1" customWidth="1"/>
    <col min="449" max="449" width="14.33203125" style="3" bestFit="1" customWidth="1"/>
    <col min="450" max="450" width="13" style="3" bestFit="1" customWidth="1"/>
    <col min="451" max="451" width="15.33203125" style="3" bestFit="1" customWidth="1"/>
    <col min="452" max="452" width="12" style="3" bestFit="1" customWidth="1"/>
    <col min="453" max="453" width="14.33203125" style="3" bestFit="1" customWidth="1"/>
    <col min="454" max="454" width="13" style="3" bestFit="1" customWidth="1"/>
    <col min="455" max="455" width="15.33203125" style="3" bestFit="1" customWidth="1"/>
    <col min="456" max="456" width="12" style="3" bestFit="1" customWidth="1"/>
    <col min="457" max="457" width="14.33203125" style="3" bestFit="1" customWidth="1"/>
    <col min="458" max="458" width="11" style="3" bestFit="1" customWidth="1"/>
    <col min="459" max="459" width="13.33203125" style="3" bestFit="1" customWidth="1"/>
    <col min="460" max="460" width="13" style="3" bestFit="1" customWidth="1"/>
    <col min="461" max="461" width="15.33203125" style="3" bestFit="1" customWidth="1"/>
    <col min="462" max="462" width="12" style="3" bestFit="1" customWidth="1"/>
    <col min="463" max="463" width="14.33203125" style="3" bestFit="1" customWidth="1"/>
    <col min="464" max="464" width="13" style="3" bestFit="1" customWidth="1"/>
    <col min="465" max="465" width="15.33203125" style="3" bestFit="1" customWidth="1"/>
    <col min="466" max="466" width="13" style="3" bestFit="1" customWidth="1"/>
    <col min="467" max="467" width="15.33203125" style="3" bestFit="1" customWidth="1"/>
    <col min="468" max="468" width="12" style="3" bestFit="1" customWidth="1"/>
    <col min="469" max="469" width="14.33203125" style="3" bestFit="1" customWidth="1"/>
    <col min="470" max="470" width="11" style="3" bestFit="1" customWidth="1"/>
    <col min="471" max="471" width="13.33203125" style="3" bestFit="1" customWidth="1"/>
    <col min="472" max="472" width="13" style="3" bestFit="1" customWidth="1"/>
    <col min="473" max="473" width="15.33203125" style="3" bestFit="1" customWidth="1"/>
    <col min="474" max="474" width="11" style="3" bestFit="1" customWidth="1"/>
    <col min="475" max="475" width="13.33203125" style="3" bestFit="1" customWidth="1"/>
    <col min="476" max="476" width="13" style="3" bestFit="1" customWidth="1"/>
    <col min="477" max="477" width="15.33203125" style="3" bestFit="1" customWidth="1"/>
    <col min="478" max="478" width="12" style="3" bestFit="1" customWidth="1"/>
    <col min="479" max="479" width="14.33203125" style="3" bestFit="1" customWidth="1"/>
    <col min="480" max="480" width="13" style="3" bestFit="1" customWidth="1"/>
    <col min="481" max="481" width="15.33203125" style="3" bestFit="1" customWidth="1"/>
    <col min="482" max="482" width="13" style="3" bestFit="1" customWidth="1"/>
    <col min="483" max="483" width="15.33203125" style="3" bestFit="1" customWidth="1"/>
    <col min="484" max="484" width="13" style="3" bestFit="1" customWidth="1"/>
    <col min="485" max="485" width="15.33203125" style="3" bestFit="1" customWidth="1"/>
    <col min="486" max="486" width="12" style="3" bestFit="1" customWidth="1"/>
    <col min="487" max="487" width="14.33203125" style="3" bestFit="1" customWidth="1"/>
    <col min="488" max="488" width="12" style="3" bestFit="1" customWidth="1"/>
    <col min="489" max="489" width="14.33203125" style="3" bestFit="1" customWidth="1"/>
    <col min="490" max="490" width="12" style="3" bestFit="1" customWidth="1"/>
    <col min="491" max="491" width="14.33203125" style="3" bestFit="1" customWidth="1"/>
    <col min="492" max="492" width="12" style="3" bestFit="1" customWidth="1"/>
    <col min="493" max="493" width="14.33203125" style="3" bestFit="1" customWidth="1"/>
    <col min="494" max="494" width="12" style="3" bestFit="1" customWidth="1"/>
    <col min="495" max="495" width="14.33203125" style="3" bestFit="1" customWidth="1"/>
    <col min="496" max="496" width="12" style="3" bestFit="1" customWidth="1"/>
    <col min="497" max="497" width="14.33203125" style="3" bestFit="1" customWidth="1"/>
    <col min="498" max="498" width="13" style="3" bestFit="1" customWidth="1"/>
    <col min="499" max="499" width="15.33203125" style="3" bestFit="1" customWidth="1"/>
    <col min="500" max="500" width="11" style="3" bestFit="1" customWidth="1"/>
    <col min="501" max="501" width="13.33203125" style="3" bestFit="1" customWidth="1"/>
    <col min="502" max="502" width="12" style="3" bestFit="1" customWidth="1"/>
    <col min="503" max="503" width="14.33203125" style="3" bestFit="1" customWidth="1"/>
    <col min="504" max="504" width="12" style="3" bestFit="1" customWidth="1"/>
    <col min="505" max="505" width="14.33203125" style="3" bestFit="1" customWidth="1"/>
    <col min="506" max="506" width="13" style="3" bestFit="1" customWidth="1"/>
    <col min="507" max="507" width="15.33203125" style="3" bestFit="1" customWidth="1"/>
    <col min="508" max="508" width="13" style="3" bestFit="1" customWidth="1"/>
    <col min="509" max="509" width="15.33203125" style="3" bestFit="1" customWidth="1"/>
    <col min="510" max="510" width="12" style="3" bestFit="1" customWidth="1"/>
    <col min="511" max="511" width="14.33203125" style="3" bestFit="1" customWidth="1"/>
    <col min="512" max="512" width="12" style="3" bestFit="1" customWidth="1"/>
    <col min="513" max="513" width="14.33203125" style="3" bestFit="1" customWidth="1"/>
    <col min="514" max="514" width="13" style="3" bestFit="1" customWidth="1"/>
    <col min="515" max="515" width="15.33203125" style="3" bestFit="1" customWidth="1"/>
    <col min="516" max="516" width="13" style="3" bestFit="1" customWidth="1"/>
    <col min="517" max="517" width="15.33203125" style="3" bestFit="1" customWidth="1"/>
    <col min="518" max="518" width="13" style="3" bestFit="1" customWidth="1"/>
    <col min="519" max="519" width="15.33203125" style="3" bestFit="1" customWidth="1"/>
    <col min="520" max="520" width="12" style="3" bestFit="1" customWidth="1"/>
    <col min="521" max="521" width="14.33203125" style="3" bestFit="1" customWidth="1"/>
    <col min="522" max="522" width="12" style="3" bestFit="1" customWidth="1"/>
    <col min="523" max="523" width="14.33203125" style="3" bestFit="1" customWidth="1"/>
    <col min="524" max="524" width="13" style="3" bestFit="1" customWidth="1"/>
    <col min="525" max="525" width="15.33203125" style="3" bestFit="1" customWidth="1"/>
    <col min="526" max="526" width="13" style="3" bestFit="1" customWidth="1"/>
    <col min="527" max="527" width="15.33203125" style="3" bestFit="1" customWidth="1"/>
    <col min="528" max="528" width="13" style="3" bestFit="1" customWidth="1"/>
    <col min="529" max="529" width="15.33203125" style="3" bestFit="1" customWidth="1"/>
    <col min="530" max="530" width="12" style="3" bestFit="1" customWidth="1"/>
    <col min="531" max="531" width="14.33203125" style="3" bestFit="1" customWidth="1"/>
    <col min="532" max="532" width="13" style="3" bestFit="1" customWidth="1"/>
    <col min="533" max="533" width="15.33203125" style="3" bestFit="1" customWidth="1"/>
    <col min="534" max="534" width="12" style="3" bestFit="1" customWidth="1"/>
    <col min="535" max="535" width="14.33203125" style="3" bestFit="1" customWidth="1"/>
    <col min="536" max="536" width="12" style="3" bestFit="1" customWidth="1"/>
    <col min="537" max="537" width="14.33203125" style="3" bestFit="1" customWidth="1"/>
    <col min="538" max="538" width="12" style="3" bestFit="1" customWidth="1"/>
    <col min="539" max="539" width="14.33203125" style="3" bestFit="1" customWidth="1"/>
    <col min="540" max="540" width="12" style="3" bestFit="1" customWidth="1"/>
    <col min="541" max="541" width="14.33203125" style="3" bestFit="1" customWidth="1"/>
    <col min="542" max="542" width="12" style="3" bestFit="1" customWidth="1"/>
    <col min="543" max="543" width="14.33203125" style="3" bestFit="1" customWidth="1"/>
    <col min="544" max="544" width="12" style="3" bestFit="1" customWidth="1"/>
    <col min="545" max="545" width="14.33203125" style="3" bestFit="1" customWidth="1"/>
    <col min="546" max="546" width="13" style="3" bestFit="1" customWidth="1"/>
    <col min="547" max="547" width="15.33203125" style="3" bestFit="1" customWidth="1"/>
    <col min="548" max="548" width="12" style="3" bestFit="1" customWidth="1"/>
    <col min="549" max="549" width="14.33203125" style="3" bestFit="1" customWidth="1"/>
    <col min="550" max="550" width="13" style="3" bestFit="1" customWidth="1"/>
    <col min="551" max="551" width="15.33203125" style="3" bestFit="1" customWidth="1"/>
    <col min="552" max="552" width="12" style="3" bestFit="1" customWidth="1"/>
    <col min="553" max="553" width="14.33203125" style="3" bestFit="1" customWidth="1"/>
    <col min="554" max="554" width="11" style="3" bestFit="1" customWidth="1"/>
    <col min="555" max="555" width="13.33203125" style="3" bestFit="1" customWidth="1"/>
    <col min="556" max="556" width="13" style="3" bestFit="1" customWidth="1"/>
    <col min="557" max="557" width="15.33203125" style="3" bestFit="1" customWidth="1"/>
    <col min="558" max="558" width="13" style="3" bestFit="1" customWidth="1"/>
    <col min="559" max="559" width="15.33203125" style="3" bestFit="1" customWidth="1"/>
    <col min="560" max="560" width="12" style="3" bestFit="1" customWidth="1"/>
    <col min="561" max="561" width="14.33203125" style="3" bestFit="1" customWidth="1"/>
    <col min="562" max="562" width="12" style="3" bestFit="1" customWidth="1"/>
    <col min="563" max="563" width="14.33203125" style="3" bestFit="1" customWidth="1"/>
    <col min="564" max="564" width="12" style="3" bestFit="1" customWidth="1"/>
    <col min="565" max="565" width="14.33203125" style="3" bestFit="1" customWidth="1"/>
    <col min="566" max="566" width="12" style="3" bestFit="1" customWidth="1"/>
    <col min="567" max="567" width="14.33203125" style="3" bestFit="1" customWidth="1"/>
    <col min="568" max="568" width="13" style="3" bestFit="1" customWidth="1"/>
    <col min="569" max="569" width="15.33203125" style="3" bestFit="1" customWidth="1"/>
    <col min="570" max="570" width="13" style="3" bestFit="1" customWidth="1"/>
    <col min="571" max="571" width="15.33203125" style="3" bestFit="1" customWidth="1"/>
    <col min="572" max="572" width="12" style="3" bestFit="1" customWidth="1"/>
    <col min="573" max="573" width="14.33203125" style="3" bestFit="1" customWidth="1"/>
    <col min="574" max="574" width="12" style="3" bestFit="1" customWidth="1"/>
    <col min="575" max="575" width="14.33203125" style="3" bestFit="1" customWidth="1"/>
    <col min="576" max="576" width="12" style="3" bestFit="1" customWidth="1"/>
    <col min="577" max="577" width="14.33203125" style="3" bestFit="1" customWidth="1"/>
    <col min="578" max="578" width="11" style="3" bestFit="1" customWidth="1"/>
    <col min="579" max="579" width="13.33203125" style="3" bestFit="1" customWidth="1"/>
    <col min="580" max="580" width="12" style="3" bestFit="1" customWidth="1"/>
    <col min="581" max="581" width="14.33203125" style="3" bestFit="1" customWidth="1"/>
    <col min="582" max="582" width="12" style="3" bestFit="1" customWidth="1"/>
    <col min="583" max="583" width="14.33203125" style="3" bestFit="1" customWidth="1"/>
    <col min="584" max="584" width="12" style="3" bestFit="1" customWidth="1"/>
    <col min="585" max="585" width="14.33203125" style="3" bestFit="1" customWidth="1"/>
    <col min="586" max="586" width="13" style="3" bestFit="1" customWidth="1"/>
    <col min="587" max="587" width="15.33203125" style="3" bestFit="1" customWidth="1"/>
    <col min="588" max="588" width="13" style="3" bestFit="1" customWidth="1"/>
    <col min="589" max="589" width="15.33203125" style="3" bestFit="1" customWidth="1"/>
    <col min="590" max="590" width="9" style="3" bestFit="1" customWidth="1"/>
    <col min="591" max="591" width="11.6640625" style="3" bestFit="1" customWidth="1"/>
    <col min="592" max="592" width="13" style="3" bestFit="1" customWidth="1"/>
    <col min="593" max="593" width="15.33203125" style="3" bestFit="1" customWidth="1"/>
    <col min="594" max="594" width="12" style="3" bestFit="1" customWidth="1"/>
    <col min="595" max="595" width="14.33203125" style="3" bestFit="1" customWidth="1"/>
    <col min="596" max="596" width="13" style="3" bestFit="1" customWidth="1"/>
    <col min="597" max="597" width="15.33203125" style="3" bestFit="1" customWidth="1"/>
    <col min="598" max="598" width="12" style="3" bestFit="1" customWidth="1"/>
    <col min="599" max="599" width="14.33203125" style="3" bestFit="1" customWidth="1"/>
    <col min="600" max="600" width="12" style="3" bestFit="1" customWidth="1"/>
    <col min="601" max="601" width="14.33203125" style="3" bestFit="1" customWidth="1"/>
    <col min="602" max="602" width="13" style="3" bestFit="1" customWidth="1"/>
    <col min="603" max="603" width="15.33203125" style="3" bestFit="1" customWidth="1"/>
    <col min="604" max="604" width="13" style="3" bestFit="1" customWidth="1"/>
    <col min="605" max="605" width="15.33203125" style="3" bestFit="1" customWidth="1"/>
    <col min="606" max="606" width="12" style="3" bestFit="1" customWidth="1"/>
    <col min="607" max="607" width="14.33203125" style="3" bestFit="1" customWidth="1"/>
    <col min="608" max="608" width="12" style="3" bestFit="1" customWidth="1"/>
    <col min="609" max="609" width="14.33203125" style="3" bestFit="1" customWidth="1"/>
    <col min="610" max="610" width="12" style="3" bestFit="1" customWidth="1"/>
    <col min="611" max="611" width="14.33203125" style="3" bestFit="1" customWidth="1"/>
    <col min="612" max="612" width="13" style="3" bestFit="1" customWidth="1"/>
    <col min="613" max="613" width="15.33203125" style="3" bestFit="1" customWidth="1"/>
    <col min="614" max="614" width="12" style="3" bestFit="1" customWidth="1"/>
    <col min="615" max="615" width="14.33203125" style="3" bestFit="1" customWidth="1"/>
    <col min="616" max="616" width="13" style="3" bestFit="1" customWidth="1"/>
    <col min="617" max="617" width="15.33203125" style="3" bestFit="1" customWidth="1"/>
    <col min="618" max="618" width="13" style="3" bestFit="1" customWidth="1"/>
    <col min="619" max="619" width="15.33203125" style="3" bestFit="1" customWidth="1"/>
    <col min="620" max="620" width="13" style="3" bestFit="1" customWidth="1"/>
    <col min="621" max="621" width="15.33203125" style="3" bestFit="1" customWidth="1"/>
    <col min="622" max="622" width="12" style="3" bestFit="1" customWidth="1"/>
    <col min="623" max="623" width="14.33203125" style="3" bestFit="1" customWidth="1"/>
    <col min="624" max="624" width="13" style="3" bestFit="1" customWidth="1"/>
    <col min="625" max="625" width="15.33203125" style="3" bestFit="1" customWidth="1"/>
    <col min="626" max="626" width="12" style="3" bestFit="1" customWidth="1"/>
    <col min="627" max="627" width="14.33203125" style="3" bestFit="1" customWidth="1"/>
    <col min="628" max="628" width="13" style="3" bestFit="1" customWidth="1"/>
    <col min="629" max="629" width="15.33203125" style="3" bestFit="1" customWidth="1"/>
    <col min="630" max="630" width="13" style="3" bestFit="1" customWidth="1"/>
    <col min="631" max="631" width="15.33203125" style="3" bestFit="1" customWidth="1"/>
    <col min="632" max="632" width="12" style="3" bestFit="1" customWidth="1"/>
    <col min="633" max="633" width="14.33203125" style="3" bestFit="1" customWidth="1"/>
    <col min="634" max="634" width="13" style="3" bestFit="1" customWidth="1"/>
    <col min="635" max="635" width="15.33203125" style="3" bestFit="1" customWidth="1"/>
    <col min="636" max="636" width="12" style="3" bestFit="1" customWidth="1"/>
    <col min="637" max="637" width="14.33203125" style="3" bestFit="1" customWidth="1"/>
    <col min="638" max="638" width="13" style="3" bestFit="1" customWidth="1"/>
    <col min="639" max="639" width="15.33203125" style="3" bestFit="1" customWidth="1"/>
    <col min="640" max="640" width="12" style="3" bestFit="1" customWidth="1"/>
    <col min="641" max="641" width="14.33203125" style="3" bestFit="1" customWidth="1"/>
    <col min="642" max="642" width="12" style="3" bestFit="1" customWidth="1"/>
    <col min="643" max="643" width="14.33203125" style="3" bestFit="1" customWidth="1"/>
    <col min="644" max="644" width="13" style="3" bestFit="1" customWidth="1"/>
    <col min="645" max="645" width="15.33203125" style="3" bestFit="1" customWidth="1"/>
    <col min="646" max="646" width="13" style="3" bestFit="1" customWidth="1"/>
    <col min="647" max="647" width="15.33203125" style="3" bestFit="1" customWidth="1"/>
    <col min="648" max="648" width="11" style="3" bestFit="1" customWidth="1"/>
    <col min="649" max="649" width="13.33203125" style="3" bestFit="1" customWidth="1"/>
    <col min="650" max="650" width="13" style="3" bestFit="1" customWidth="1"/>
    <col min="651" max="651" width="15.33203125" style="3" bestFit="1" customWidth="1"/>
    <col min="652" max="652" width="12" style="3" bestFit="1" customWidth="1"/>
    <col min="653" max="653" width="14.33203125" style="3" bestFit="1" customWidth="1"/>
    <col min="654" max="654" width="12" style="3" bestFit="1" customWidth="1"/>
    <col min="655" max="655" width="14.33203125" style="3" bestFit="1" customWidth="1"/>
    <col min="656" max="656" width="12" style="3" bestFit="1" customWidth="1"/>
    <col min="657" max="657" width="14.33203125" style="3" bestFit="1" customWidth="1"/>
    <col min="658" max="658" width="13" style="3" bestFit="1" customWidth="1"/>
    <col min="659" max="659" width="15.33203125" style="3" bestFit="1" customWidth="1"/>
    <col min="660" max="660" width="13" style="3" bestFit="1" customWidth="1"/>
    <col min="661" max="661" width="15.33203125" style="3" bestFit="1" customWidth="1"/>
    <col min="662" max="662" width="13" style="3" bestFit="1" customWidth="1"/>
    <col min="663" max="663" width="15.33203125" style="3" bestFit="1" customWidth="1"/>
    <col min="664" max="664" width="13" style="3" bestFit="1" customWidth="1"/>
    <col min="665" max="665" width="15.33203125" style="3" bestFit="1" customWidth="1"/>
    <col min="666" max="666" width="12" style="3" bestFit="1" customWidth="1"/>
    <col min="667" max="667" width="14.33203125" style="3" bestFit="1" customWidth="1"/>
    <col min="668" max="668" width="13" style="3" bestFit="1" customWidth="1"/>
    <col min="669" max="669" width="15.33203125" style="3" bestFit="1" customWidth="1"/>
    <col min="670" max="670" width="12" style="3" bestFit="1" customWidth="1"/>
    <col min="671" max="671" width="14.33203125" style="3" bestFit="1" customWidth="1"/>
    <col min="672" max="672" width="12" style="3" bestFit="1" customWidth="1"/>
    <col min="673" max="673" width="14.33203125" style="3" bestFit="1" customWidth="1"/>
    <col min="674" max="674" width="13" style="3" bestFit="1" customWidth="1"/>
    <col min="675" max="675" width="15.33203125" style="3" bestFit="1" customWidth="1"/>
    <col min="676" max="676" width="13" style="3" bestFit="1" customWidth="1"/>
    <col min="677" max="677" width="15.33203125" style="3" bestFit="1" customWidth="1"/>
    <col min="678" max="678" width="12" style="3" bestFit="1" customWidth="1"/>
    <col min="679" max="679" width="14.33203125" style="3" bestFit="1" customWidth="1"/>
    <col min="680" max="680" width="13" style="3" bestFit="1" customWidth="1"/>
    <col min="681" max="681" width="15.33203125" style="3" bestFit="1" customWidth="1"/>
    <col min="682" max="682" width="12" style="3" bestFit="1" customWidth="1"/>
    <col min="683" max="683" width="14.33203125" style="3" bestFit="1" customWidth="1"/>
    <col min="684" max="684" width="12" style="3" bestFit="1" customWidth="1"/>
    <col min="685" max="685" width="14.33203125" style="3" bestFit="1" customWidth="1"/>
    <col min="686" max="686" width="12" style="3" bestFit="1" customWidth="1"/>
    <col min="687" max="687" width="14.33203125" style="3" bestFit="1" customWidth="1"/>
    <col min="688" max="688" width="13" style="3" bestFit="1" customWidth="1"/>
    <col min="689" max="689" width="15.33203125" style="3" bestFit="1" customWidth="1"/>
    <col min="690" max="690" width="13" style="3" bestFit="1" customWidth="1"/>
    <col min="691" max="691" width="15.33203125" style="3" bestFit="1" customWidth="1"/>
    <col min="692" max="692" width="12" style="3" bestFit="1" customWidth="1"/>
    <col min="693" max="693" width="14.33203125" style="3" bestFit="1" customWidth="1"/>
    <col min="694" max="694" width="12" style="3" bestFit="1" customWidth="1"/>
    <col min="695" max="695" width="14.33203125" style="3" bestFit="1" customWidth="1"/>
    <col min="696" max="696" width="12" style="3" bestFit="1" customWidth="1"/>
    <col min="697" max="697" width="14.33203125" style="3" bestFit="1" customWidth="1"/>
    <col min="698" max="698" width="12" style="3" bestFit="1" customWidth="1"/>
    <col min="699" max="699" width="14.33203125" style="3" bestFit="1" customWidth="1"/>
    <col min="700" max="700" width="12" style="3" bestFit="1" customWidth="1"/>
    <col min="701" max="701" width="14.33203125" style="3" bestFit="1" customWidth="1"/>
    <col min="702" max="702" width="12" style="3" bestFit="1" customWidth="1"/>
    <col min="703" max="703" width="14.33203125" style="3" bestFit="1" customWidth="1"/>
    <col min="704" max="704" width="12" style="3" bestFit="1" customWidth="1"/>
    <col min="705" max="705" width="14.33203125" style="3" bestFit="1" customWidth="1"/>
    <col min="706" max="706" width="13" style="3" bestFit="1" customWidth="1"/>
    <col min="707" max="707" width="15.33203125" style="3" bestFit="1" customWidth="1"/>
    <col min="708" max="708" width="13" style="3" bestFit="1" customWidth="1"/>
    <col min="709" max="709" width="15.33203125" style="3" bestFit="1" customWidth="1"/>
    <col min="710" max="710" width="13" style="3" bestFit="1" customWidth="1"/>
    <col min="711" max="711" width="15.33203125" style="3" bestFit="1" customWidth="1"/>
    <col min="712" max="712" width="13" style="3" bestFit="1" customWidth="1"/>
    <col min="713" max="713" width="15.33203125" style="3" bestFit="1" customWidth="1"/>
    <col min="714" max="714" width="13" style="3" bestFit="1" customWidth="1"/>
    <col min="715" max="715" width="15.33203125" style="3" bestFit="1" customWidth="1"/>
    <col min="716" max="716" width="13" style="3" bestFit="1" customWidth="1"/>
    <col min="717" max="717" width="15.33203125" style="3" bestFit="1" customWidth="1"/>
    <col min="718" max="718" width="13" style="3" bestFit="1" customWidth="1"/>
    <col min="719" max="719" width="15.33203125" style="3" bestFit="1" customWidth="1"/>
    <col min="720" max="720" width="13" style="3" bestFit="1" customWidth="1"/>
    <col min="721" max="721" width="15.33203125" style="3" bestFit="1" customWidth="1"/>
    <col min="722" max="722" width="13" style="3" bestFit="1" customWidth="1"/>
    <col min="723" max="723" width="15.33203125" style="3" bestFit="1" customWidth="1"/>
    <col min="724" max="724" width="12" style="3" bestFit="1" customWidth="1"/>
    <col min="725" max="725" width="14.33203125" style="3" bestFit="1" customWidth="1"/>
    <col min="726" max="726" width="13" style="3" bestFit="1" customWidth="1"/>
    <col min="727" max="727" width="15.33203125" style="3" bestFit="1" customWidth="1"/>
    <col min="728" max="728" width="13" style="3" bestFit="1" customWidth="1"/>
    <col min="729" max="729" width="15.33203125" style="3" bestFit="1" customWidth="1"/>
    <col min="730" max="730" width="12" style="3" bestFit="1" customWidth="1"/>
    <col min="731" max="731" width="14.33203125" style="3" bestFit="1" customWidth="1"/>
    <col min="732" max="732" width="12" style="3" bestFit="1" customWidth="1"/>
    <col min="733" max="733" width="14.33203125" style="3" bestFit="1" customWidth="1"/>
    <col min="734" max="734" width="13" style="3" bestFit="1" customWidth="1"/>
    <col min="735" max="735" width="15.33203125" style="3" bestFit="1" customWidth="1"/>
    <col min="736" max="736" width="13" style="3" bestFit="1" customWidth="1"/>
    <col min="737" max="737" width="15.33203125" style="3" bestFit="1" customWidth="1"/>
    <col min="738" max="738" width="13" style="3" bestFit="1" customWidth="1"/>
    <col min="739" max="739" width="15.33203125" style="3" bestFit="1" customWidth="1"/>
    <col min="740" max="740" width="13" style="3" bestFit="1" customWidth="1"/>
    <col min="741" max="741" width="15.33203125" style="3" bestFit="1" customWidth="1"/>
    <col min="742" max="742" width="12" style="3" bestFit="1" customWidth="1"/>
    <col min="743" max="743" width="14.33203125" style="3" bestFit="1" customWidth="1"/>
    <col min="744" max="744" width="12" style="3" bestFit="1" customWidth="1"/>
    <col min="745" max="745" width="14.33203125" style="3" bestFit="1" customWidth="1"/>
    <col min="746" max="746" width="11" style="3" bestFit="1" customWidth="1"/>
    <col min="747" max="747" width="13.33203125" style="3" bestFit="1" customWidth="1"/>
    <col min="748" max="748" width="12" style="3" bestFit="1" customWidth="1"/>
    <col min="749" max="749" width="14.33203125" style="3" bestFit="1" customWidth="1"/>
    <col min="750" max="750" width="13" style="3" bestFit="1" customWidth="1"/>
    <col min="751" max="751" width="15.33203125" style="3" bestFit="1" customWidth="1"/>
    <col min="752" max="752" width="13" style="3" bestFit="1" customWidth="1"/>
    <col min="753" max="753" width="15.33203125" style="3" bestFit="1" customWidth="1"/>
    <col min="754" max="754" width="12" style="3" bestFit="1" customWidth="1"/>
    <col min="755" max="755" width="14.33203125" style="3" bestFit="1" customWidth="1"/>
    <col min="756" max="756" width="13" style="3" bestFit="1" customWidth="1"/>
    <col min="757" max="757" width="15.33203125" style="3" bestFit="1" customWidth="1"/>
    <col min="758" max="758" width="11" style="3" bestFit="1" customWidth="1"/>
    <col min="759" max="759" width="13.33203125" style="3" bestFit="1" customWidth="1"/>
    <col min="760" max="760" width="13" style="3" bestFit="1" customWidth="1"/>
    <col min="761" max="761" width="15.33203125" style="3" bestFit="1" customWidth="1"/>
    <col min="762" max="762" width="13" style="3" bestFit="1" customWidth="1"/>
    <col min="763" max="763" width="15.33203125" style="3" bestFit="1" customWidth="1"/>
    <col min="764" max="764" width="13" style="3" bestFit="1" customWidth="1"/>
    <col min="765" max="765" width="15.33203125" style="3" bestFit="1" customWidth="1"/>
    <col min="766" max="766" width="13" style="3" bestFit="1" customWidth="1"/>
    <col min="767" max="767" width="15.33203125" style="3" bestFit="1" customWidth="1"/>
    <col min="768" max="768" width="12" style="3" bestFit="1" customWidth="1"/>
    <col min="769" max="769" width="14.33203125" style="3" bestFit="1" customWidth="1"/>
    <col min="770" max="770" width="13" style="3" bestFit="1" customWidth="1"/>
    <col min="771" max="771" width="15.33203125" style="3" bestFit="1" customWidth="1"/>
    <col min="772" max="772" width="13" style="3" bestFit="1" customWidth="1"/>
    <col min="773" max="773" width="15.33203125" style="3" bestFit="1" customWidth="1"/>
    <col min="774" max="774" width="12" style="3" bestFit="1" customWidth="1"/>
    <col min="775" max="775" width="14.33203125" style="3" bestFit="1" customWidth="1"/>
    <col min="776" max="776" width="12" style="3" bestFit="1" customWidth="1"/>
    <col min="777" max="777" width="14.33203125" style="3" bestFit="1" customWidth="1"/>
    <col min="778" max="778" width="13" style="3" bestFit="1" customWidth="1"/>
    <col min="779" max="779" width="15.33203125" style="3" bestFit="1" customWidth="1"/>
    <col min="780" max="780" width="12" style="3" bestFit="1" customWidth="1"/>
    <col min="781" max="781" width="14.33203125" style="3" bestFit="1" customWidth="1"/>
    <col min="782" max="782" width="12" style="3" bestFit="1" customWidth="1"/>
    <col min="783" max="783" width="14.33203125" style="3" bestFit="1" customWidth="1"/>
    <col min="784" max="784" width="12" style="3" bestFit="1" customWidth="1"/>
    <col min="785" max="785" width="14.33203125" style="3" bestFit="1" customWidth="1"/>
    <col min="786" max="786" width="13" style="3" bestFit="1" customWidth="1"/>
    <col min="787" max="787" width="15.33203125" style="3" bestFit="1" customWidth="1"/>
    <col min="788" max="788" width="12" style="3" bestFit="1" customWidth="1"/>
    <col min="789" max="789" width="14.33203125" style="3" bestFit="1" customWidth="1"/>
    <col min="790" max="790" width="13" style="3" bestFit="1" customWidth="1"/>
    <col min="791" max="791" width="15.33203125" style="3" bestFit="1" customWidth="1"/>
    <col min="792" max="792" width="12" style="3" bestFit="1" customWidth="1"/>
    <col min="793" max="793" width="14.33203125" style="3" bestFit="1" customWidth="1"/>
    <col min="794" max="794" width="12" style="3" bestFit="1" customWidth="1"/>
    <col min="795" max="795" width="14.33203125" style="3" bestFit="1" customWidth="1"/>
    <col min="796" max="796" width="13" style="3" bestFit="1" customWidth="1"/>
    <col min="797" max="797" width="15.33203125" style="3" bestFit="1" customWidth="1"/>
    <col min="798" max="798" width="11" style="3" bestFit="1" customWidth="1"/>
    <col min="799" max="799" width="13.33203125" style="3" bestFit="1" customWidth="1"/>
    <col min="800" max="800" width="12" style="3" bestFit="1" customWidth="1"/>
    <col min="801" max="801" width="14.33203125" style="3" bestFit="1" customWidth="1"/>
    <col min="802" max="802" width="13" style="3" bestFit="1" customWidth="1"/>
    <col min="803" max="803" width="15.33203125" style="3" bestFit="1" customWidth="1"/>
    <col min="804" max="804" width="13" style="3" bestFit="1" customWidth="1"/>
    <col min="805" max="805" width="15.33203125" style="3" bestFit="1" customWidth="1"/>
    <col min="806" max="806" width="12" style="3" bestFit="1" customWidth="1"/>
    <col min="807" max="807" width="14.33203125" style="3" bestFit="1" customWidth="1"/>
    <col min="808" max="808" width="12" style="3" bestFit="1" customWidth="1"/>
    <col min="809" max="809" width="14.33203125" style="3" bestFit="1" customWidth="1"/>
    <col min="810" max="810" width="12" style="3" bestFit="1" customWidth="1"/>
    <col min="811" max="811" width="14.33203125" style="3" bestFit="1" customWidth="1"/>
    <col min="812" max="812" width="12" style="3" bestFit="1" customWidth="1"/>
    <col min="813" max="813" width="14.33203125" style="3" bestFit="1" customWidth="1"/>
    <col min="814" max="814" width="12" style="3" bestFit="1" customWidth="1"/>
    <col min="815" max="815" width="14.33203125" style="3" bestFit="1" customWidth="1"/>
    <col min="816" max="816" width="13" style="3" bestFit="1" customWidth="1"/>
    <col min="817" max="817" width="15.33203125" style="3" bestFit="1" customWidth="1"/>
    <col min="818" max="818" width="13" style="3" bestFit="1" customWidth="1"/>
    <col min="819" max="819" width="15.33203125" style="3" bestFit="1" customWidth="1"/>
    <col min="820" max="820" width="12" style="3" bestFit="1" customWidth="1"/>
    <col min="821" max="821" width="14.33203125" style="3" bestFit="1" customWidth="1"/>
    <col min="822" max="822" width="13" style="3" bestFit="1" customWidth="1"/>
    <col min="823" max="823" width="15.33203125" style="3" bestFit="1" customWidth="1"/>
    <col min="824" max="824" width="13" style="3" bestFit="1" customWidth="1"/>
    <col min="825" max="825" width="15.33203125" style="3" bestFit="1" customWidth="1"/>
    <col min="826" max="826" width="13" style="3" bestFit="1" customWidth="1"/>
    <col min="827" max="827" width="15.33203125" style="3" bestFit="1" customWidth="1"/>
    <col min="828" max="828" width="12" style="3" bestFit="1" customWidth="1"/>
    <col min="829" max="829" width="14.33203125" style="3" bestFit="1" customWidth="1"/>
    <col min="830" max="830" width="12" style="3" bestFit="1" customWidth="1"/>
    <col min="831" max="831" width="14.33203125" style="3" bestFit="1" customWidth="1"/>
    <col min="832" max="832" width="12" style="3" bestFit="1" customWidth="1"/>
    <col min="833" max="833" width="14.33203125" style="3" bestFit="1" customWidth="1"/>
    <col min="834" max="834" width="13" style="3" bestFit="1" customWidth="1"/>
    <col min="835" max="835" width="15.33203125" style="3" bestFit="1" customWidth="1"/>
    <col min="836" max="836" width="12" style="3" bestFit="1" customWidth="1"/>
    <col min="837" max="837" width="14.33203125" style="3" bestFit="1" customWidth="1"/>
    <col min="838" max="838" width="13" style="3" bestFit="1" customWidth="1"/>
    <col min="839" max="839" width="15.33203125" style="3" bestFit="1" customWidth="1"/>
    <col min="840" max="840" width="12" style="3" bestFit="1" customWidth="1"/>
    <col min="841" max="841" width="14.33203125" style="3" bestFit="1" customWidth="1"/>
    <col min="842" max="842" width="12" style="3" bestFit="1" customWidth="1"/>
    <col min="843" max="843" width="14.33203125" style="3" bestFit="1" customWidth="1"/>
    <col min="844" max="844" width="13" style="3" bestFit="1" customWidth="1"/>
    <col min="845" max="845" width="15.33203125" style="3" bestFit="1" customWidth="1"/>
    <col min="846" max="846" width="12" style="3" bestFit="1" customWidth="1"/>
    <col min="847" max="847" width="14.33203125" style="3" bestFit="1" customWidth="1"/>
    <col min="848" max="848" width="12" style="3" bestFit="1" customWidth="1"/>
    <col min="849" max="849" width="14.33203125" style="3" bestFit="1" customWidth="1"/>
    <col min="850" max="850" width="13" style="3" bestFit="1" customWidth="1"/>
    <col min="851" max="851" width="15.33203125" style="3" bestFit="1" customWidth="1"/>
    <col min="852" max="852" width="13" style="3" bestFit="1" customWidth="1"/>
    <col min="853" max="853" width="15.33203125" style="3" bestFit="1" customWidth="1"/>
    <col min="854" max="854" width="12" style="3" bestFit="1" customWidth="1"/>
    <col min="855" max="855" width="14.33203125" style="3" bestFit="1" customWidth="1"/>
    <col min="856" max="856" width="13" style="3" bestFit="1" customWidth="1"/>
    <col min="857" max="857" width="15.33203125" style="3" bestFit="1" customWidth="1"/>
    <col min="858" max="858" width="13" style="3" bestFit="1" customWidth="1"/>
    <col min="859" max="859" width="15.33203125" style="3" bestFit="1" customWidth="1"/>
    <col min="860" max="860" width="13" style="3" bestFit="1" customWidth="1"/>
    <col min="861" max="861" width="15.33203125" style="3" bestFit="1" customWidth="1"/>
    <col min="862" max="862" width="12" style="3" bestFit="1" customWidth="1"/>
    <col min="863" max="863" width="14.33203125" style="3" bestFit="1" customWidth="1"/>
    <col min="864" max="864" width="13" style="3" bestFit="1" customWidth="1"/>
    <col min="865" max="865" width="15.33203125" style="3" bestFit="1" customWidth="1"/>
    <col min="866" max="866" width="13" style="3" bestFit="1" customWidth="1"/>
    <col min="867" max="867" width="15.33203125" style="3" bestFit="1" customWidth="1"/>
    <col min="868" max="868" width="13" style="3" bestFit="1" customWidth="1"/>
    <col min="869" max="869" width="15.33203125" style="3" bestFit="1" customWidth="1"/>
    <col min="870" max="870" width="12" style="3" bestFit="1" customWidth="1"/>
    <col min="871" max="871" width="14.33203125" style="3" bestFit="1" customWidth="1"/>
    <col min="872" max="872" width="13" style="3" bestFit="1" customWidth="1"/>
    <col min="873" max="873" width="15.33203125" style="3" bestFit="1" customWidth="1"/>
    <col min="874" max="874" width="12" style="3" bestFit="1" customWidth="1"/>
    <col min="875" max="875" width="14.33203125" style="3" bestFit="1" customWidth="1"/>
    <col min="876" max="876" width="12" style="3" bestFit="1" customWidth="1"/>
    <col min="877" max="877" width="14.33203125" style="3" bestFit="1" customWidth="1"/>
    <col min="878" max="878" width="12" style="3" bestFit="1" customWidth="1"/>
    <col min="879" max="879" width="14.33203125" style="3" bestFit="1" customWidth="1"/>
    <col min="880" max="880" width="12" style="3" bestFit="1" customWidth="1"/>
    <col min="881" max="881" width="14.33203125" style="3" bestFit="1" customWidth="1"/>
    <col min="882" max="882" width="13" style="3" bestFit="1" customWidth="1"/>
    <col min="883" max="883" width="15.33203125" style="3" bestFit="1" customWidth="1"/>
    <col min="884" max="884" width="12" style="3" bestFit="1" customWidth="1"/>
    <col min="885" max="885" width="14.33203125" style="3" bestFit="1" customWidth="1"/>
    <col min="886" max="886" width="13" style="3" bestFit="1" customWidth="1"/>
    <col min="887" max="887" width="15.33203125" style="3" bestFit="1" customWidth="1"/>
    <col min="888" max="888" width="13" style="3" bestFit="1" customWidth="1"/>
    <col min="889" max="889" width="15.33203125" style="3" bestFit="1" customWidth="1"/>
    <col min="890" max="890" width="12" style="3" bestFit="1" customWidth="1"/>
    <col min="891" max="891" width="14.33203125" style="3" bestFit="1" customWidth="1"/>
    <col min="892" max="892" width="12" style="3" bestFit="1" customWidth="1"/>
    <col min="893" max="893" width="14.33203125" style="3" bestFit="1" customWidth="1"/>
    <col min="894" max="894" width="13" style="3" bestFit="1" customWidth="1"/>
    <col min="895" max="895" width="15.33203125" style="3" bestFit="1" customWidth="1"/>
    <col min="896" max="896" width="13" style="3" bestFit="1" customWidth="1"/>
    <col min="897" max="897" width="15.33203125" style="3" bestFit="1" customWidth="1"/>
    <col min="898" max="898" width="13" style="3" bestFit="1" customWidth="1"/>
    <col min="899" max="899" width="15.33203125" style="3" bestFit="1" customWidth="1"/>
    <col min="900" max="900" width="13" style="3" bestFit="1" customWidth="1"/>
    <col min="901" max="901" width="15.33203125" style="3" bestFit="1" customWidth="1"/>
    <col min="902" max="902" width="12" style="3" bestFit="1" customWidth="1"/>
    <col min="903" max="903" width="14.33203125" style="3" bestFit="1" customWidth="1"/>
    <col min="904" max="904" width="13" style="3" bestFit="1" customWidth="1"/>
    <col min="905" max="905" width="15.33203125" style="3" bestFit="1" customWidth="1"/>
    <col min="906" max="906" width="13" style="3" bestFit="1" customWidth="1"/>
    <col min="907" max="907" width="15.33203125" style="3" bestFit="1" customWidth="1"/>
    <col min="908" max="908" width="12" style="3" bestFit="1" customWidth="1"/>
    <col min="909" max="909" width="14.33203125" style="3" bestFit="1" customWidth="1"/>
    <col min="910" max="910" width="13" style="3" bestFit="1" customWidth="1"/>
    <col min="911" max="911" width="15.33203125" style="3" bestFit="1" customWidth="1"/>
    <col min="912" max="912" width="12" style="3" bestFit="1" customWidth="1"/>
    <col min="913" max="913" width="14.33203125" style="3" bestFit="1" customWidth="1"/>
    <col min="914" max="914" width="12" style="3" bestFit="1" customWidth="1"/>
    <col min="915" max="915" width="14.33203125" style="3" bestFit="1" customWidth="1"/>
    <col min="916" max="916" width="12" style="3" bestFit="1" customWidth="1"/>
    <col min="917" max="917" width="14.33203125" style="3" bestFit="1" customWidth="1"/>
    <col min="918" max="918" width="12" style="3" bestFit="1" customWidth="1"/>
    <col min="919" max="919" width="14.33203125" style="3" bestFit="1" customWidth="1"/>
    <col min="920" max="920" width="13" style="3" bestFit="1" customWidth="1"/>
    <col min="921" max="921" width="15.33203125" style="3" bestFit="1" customWidth="1"/>
    <col min="922" max="922" width="11" style="3" bestFit="1" customWidth="1"/>
    <col min="923" max="923" width="13.33203125" style="3" bestFit="1" customWidth="1"/>
    <col min="924" max="924" width="13" style="3" bestFit="1" customWidth="1"/>
    <col min="925" max="925" width="15.33203125" style="3" bestFit="1" customWidth="1"/>
    <col min="926" max="926" width="13" style="3" bestFit="1" customWidth="1"/>
    <col min="927" max="927" width="15.33203125" style="3" bestFit="1" customWidth="1"/>
    <col min="928" max="928" width="12" style="3" bestFit="1" customWidth="1"/>
    <col min="929" max="929" width="14.33203125" style="3" bestFit="1" customWidth="1"/>
    <col min="930" max="930" width="12" style="3" bestFit="1" customWidth="1"/>
    <col min="931" max="931" width="14.33203125" style="3" bestFit="1" customWidth="1"/>
    <col min="932" max="932" width="12" style="3" bestFit="1" customWidth="1"/>
    <col min="933" max="933" width="14.33203125" style="3" bestFit="1" customWidth="1"/>
    <col min="934" max="934" width="12" style="3" bestFit="1" customWidth="1"/>
    <col min="935" max="935" width="14.33203125" style="3" bestFit="1" customWidth="1"/>
    <col min="936" max="936" width="12" style="3" bestFit="1" customWidth="1"/>
    <col min="937" max="937" width="14.33203125" style="3" bestFit="1" customWidth="1"/>
    <col min="938" max="938" width="13" style="3" bestFit="1" customWidth="1"/>
    <col min="939" max="939" width="15.33203125" style="3" bestFit="1" customWidth="1"/>
    <col min="940" max="940" width="13" style="3" bestFit="1" customWidth="1"/>
    <col min="941" max="941" width="15.33203125" style="3" bestFit="1" customWidth="1"/>
    <col min="942" max="942" width="12" style="3" bestFit="1" customWidth="1"/>
    <col min="943" max="943" width="14.33203125" style="3" bestFit="1" customWidth="1"/>
    <col min="944" max="944" width="12" style="3" bestFit="1" customWidth="1"/>
    <col min="945" max="945" width="14.33203125" style="3" bestFit="1" customWidth="1"/>
    <col min="946" max="946" width="12" style="3" bestFit="1" customWidth="1"/>
    <col min="947" max="947" width="14.33203125" style="3" bestFit="1" customWidth="1"/>
    <col min="948" max="948" width="13" style="3" bestFit="1" customWidth="1"/>
    <col min="949" max="949" width="15.33203125" style="3" bestFit="1" customWidth="1"/>
    <col min="950" max="950" width="13" style="3" bestFit="1" customWidth="1"/>
    <col min="951" max="951" width="15.33203125" style="3" bestFit="1" customWidth="1"/>
    <col min="952" max="952" width="12" style="3" bestFit="1" customWidth="1"/>
    <col min="953" max="953" width="14.33203125" style="3" bestFit="1" customWidth="1"/>
    <col min="954" max="954" width="12" style="3" bestFit="1" customWidth="1"/>
    <col min="955" max="955" width="14.33203125" style="3" bestFit="1" customWidth="1"/>
    <col min="956" max="956" width="13" style="3" bestFit="1" customWidth="1"/>
    <col min="957" max="957" width="15.33203125" style="3" bestFit="1" customWidth="1"/>
    <col min="958" max="958" width="11" style="3" bestFit="1" customWidth="1"/>
    <col min="959" max="959" width="13.33203125" style="3" bestFit="1" customWidth="1"/>
    <col min="960" max="960" width="13" style="3" bestFit="1" customWidth="1"/>
    <col min="961" max="961" width="15.33203125" style="3" bestFit="1" customWidth="1"/>
    <col min="962" max="962" width="13" style="3" bestFit="1" customWidth="1"/>
    <col min="963" max="963" width="15.33203125" style="3" bestFit="1" customWidth="1"/>
    <col min="964" max="964" width="12" style="3" bestFit="1" customWidth="1"/>
    <col min="965" max="965" width="14.33203125" style="3" bestFit="1" customWidth="1"/>
    <col min="966" max="966" width="13" style="3" bestFit="1" customWidth="1"/>
    <col min="967" max="967" width="15.33203125" style="3" bestFit="1" customWidth="1"/>
    <col min="968" max="968" width="13" style="3" bestFit="1" customWidth="1"/>
    <col min="969" max="969" width="15.33203125" style="3" bestFit="1" customWidth="1"/>
    <col min="970" max="970" width="12" style="3" bestFit="1" customWidth="1"/>
    <col min="971" max="971" width="14.33203125" style="3" bestFit="1" customWidth="1"/>
    <col min="972" max="972" width="12" style="3" bestFit="1" customWidth="1"/>
    <col min="973" max="973" width="14.33203125" style="3" bestFit="1" customWidth="1"/>
    <col min="974" max="974" width="12" style="3" bestFit="1" customWidth="1"/>
    <col min="975" max="975" width="14.33203125" style="3" bestFit="1" customWidth="1"/>
    <col min="976" max="976" width="13" style="3" bestFit="1" customWidth="1"/>
    <col min="977" max="977" width="15.33203125" style="3" bestFit="1" customWidth="1"/>
    <col min="978" max="978" width="12" style="3" bestFit="1" customWidth="1"/>
    <col min="979" max="979" width="14.33203125" style="3" bestFit="1" customWidth="1"/>
    <col min="980" max="980" width="12" style="3" bestFit="1" customWidth="1"/>
    <col min="981" max="981" width="14.33203125" style="3" bestFit="1" customWidth="1"/>
    <col min="982" max="982" width="13" style="3" bestFit="1" customWidth="1"/>
    <col min="983" max="983" width="15.33203125" style="3" bestFit="1" customWidth="1"/>
    <col min="984" max="984" width="13" style="3" bestFit="1" customWidth="1"/>
    <col min="985" max="985" width="15.33203125" style="3" bestFit="1" customWidth="1"/>
    <col min="986" max="986" width="12" style="3" bestFit="1" customWidth="1"/>
    <col min="987" max="987" width="14.33203125" style="3" bestFit="1" customWidth="1"/>
    <col min="988" max="988" width="13" style="3" bestFit="1" customWidth="1"/>
    <col min="989" max="989" width="15.33203125" style="3" bestFit="1" customWidth="1"/>
    <col min="990" max="990" width="13" style="3" bestFit="1" customWidth="1"/>
    <col min="991" max="991" width="15.33203125" style="3" bestFit="1" customWidth="1"/>
    <col min="992" max="992" width="13" style="3" bestFit="1" customWidth="1"/>
    <col min="993" max="993" width="15.33203125" style="3" bestFit="1" customWidth="1"/>
    <col min="994" max="994" width="12" style="3" bestFit="1" customWidth="1"/>
    <col min="995" max="995" width="14.33203125" style="3" bestFit="1" customWidth="1"/>
    <col min="996" max="996" width="13" style="3" bestFit="1" customWidth="1"/>
    <col min="997" max="997" width="15.33203125" style="3" bestFit="1" customWidth="1"/>
    <col min="998" max="998" width="12" style="3" bestFit="1" customWidth="1"/>
    <col min="999" max="999" width="14.33203125" style="3" bestFit="1" customWidth="1"/>
    <col min="1000" max="1000" width="12" style="3" bestFit="1" customWidth="1"/>
    <col min="1001" max="1001" width="14.33203125" style="3" bestFit="1" customWidth="1"/>
    <col min="1002" max="1002" width="13" style="3" bestFit="1" customWidth="1"/>
    <col min="1003" max="1003" width="15.33203125" style="3" bestFit="1" customWidth="1"/>
    <col min="1004" max="1004" width="13" style="3" bestFit="1" customWidth="1"/>
    <col min="1005" max="1005" width="15.33203125" style="3" bestFit="1" customWidth="1"/>
    <col min="1006" max="1006" width="13" style="3" bestFit="1" customWidth="1"/>
    <col min="1007" max="1007" width="15.33203125" style="3" bestFit="1" customWidth="1"/>
    <col min="1008" max="1008" width="12" style="3" bestFit="1" customWidth="1"/>
    <col min="1009" max="1009" width="14.33203125" style="3" bestFit="1" customWidth="1"/>
    <col min="1010" max="1010" width="12" style="3" bestFit="1" customWidth="1"/>
    <col min="1011" max="1011" width="14.33203125" style="3" bestFit="1" customWidth="1"/>
    <col min="1012" max="1012" width="12" style="3" bestFit="1" customWidth="1"/>
    <col min="1013" max="1013" width="14.33203125" style="3" bestFit="1" customWidth="1"/>
    <col min="1014" max="1014" width="12" style="3" bestFit="1" customWidth="1"/>
    <col min="1015" max="1015" width="14.33203125" style="3" bestFit="1" customWidth="1"/>
    <col min="1016" max="1016" width="12" style="3" bestFit="1" customWidth="1"/>
    <col min="1017" max="1017" width="14.33203125" style="3" bestFit="1" customWidth="1"/>
    <col min="1018" max="1018" width="12" style="3" bestFit="1" customWidth="1"/>
    <col min="1019" max="1019" width="14.33203125" style="3" bestFit="1" customWidth="1"/>
    <col min="1020" max="1020" width="13" style="3" bestFit="1" customWidth="1"/>
    <col min="1021" max="1021" width="15.33203125" style="3" bestFit="1" customWidth="1"/>
    <col min="1022" max="1022" width="12" style="3" bestFit="1" customWidth="1"/>
    <col min="1023" max="1023" width="14.33203125" style="3" bestFit="1" customWidth="1"/>
    <col min="1024" max="1024" width="13" style="3" bestFit="1" customWidth="1"/>
    <col min="1025" max="1025" width="15.33203125" style="3" bestFit="1" customWidth="1"/>
    <col min="1026" max="1026" width="13" style="3" bestFit="1" customWidth="1"/>
    <col min="1027" max="1027" width="15.33203125" style="3" bestFit="1" customWidth="1"/>
    <col min="1028" max="1028" width="13" style="3" bestFit="1" customWidth="1"/>
    <col min="1029" max="1029" width="15.33203125" style="3" bestFit="1" customWidth="1"/>
    <col min="1030" max="1030" width="13" style="3" bestFit="1" customWidth="1"/>
    <col min="1031" max="1031" width="15.33203125" style="3" bestFit="1" customWidth="1"/>
    <col min="1032" max="1032" width="13" style="3" bestFit="1" customWidth="1"/>
    <col min="1033" max="1033" width="15.33203125" style="3" bestFit="1" customWidth="1"/>
    <col min="1034" max="1034" width="9" style="3" bestFit="1" customWidth="1"/>
    <col min="1035" max="1035" width="11.6640625" style="3" bestFit="1" customWidth="1"/>
    <col min="1036" max="1036" width="12" style="3" bestFit="1" customWidth="1"/>
    <col min="1037" max="1037" width="14.33203125" style="3" bestFit="1" customWidth="1"/>
    <col min="1038" max="1038" width="13" style="3" bestFit="1" customWidth="1"/>
    <col min="1039" max="1039" width="15.33203125" style="3" bestFit="1" customWidth="1"/>
    <col min="1040" max="1040" width="13" style="3" bestFit="1" customWidth="1"/>
    <col min="1041" max="1041" width="15.33203125" style="3" bestFit="1" customWidth="1"/>
    <col min="1042" max="1042" width="12" style="3" bestFit="1" customWidth="1"/>
    <col min="1043" max="1043" width="14.33203125" style="3" bestFit="1" customWidth="1"/>
    <col min="1044" max="1044" width="13" style="3" bestFit="1" customWidth="1"/>
    <col min="1045" max="1045" width="15.33203125" style="3" bestFit="1" customWidth="1"/>
    <col min="1046" max="1046" width="11" style="3" bestFit="1" customWidth="1"/>
    <col min="1047" max="1047" width="13.33203125" style="3" bestFit="1" customWidth="1"/>
    <col min="1048" max="1048" width="12" style="3" bestFit="1" customWidth="1"/>
    <col min="1049" max="1049" width="14.33203125" style="3" bestFit="1" customWidth="1"/>
    <col min="1050" max="1050" width="13" style="3" bestFit="1" customWidth="1"/>
    <col min="1051" max="1051" width="15.33203125" style="3" bestFit="1" customWidth="1"/>
    <col min="1052" max="1052" width="13" style="3" bestFit="1" customWidth="1"/>
    <col min="1053" max="1053" width="15.33203125" style="3" bestFit="1" customWidth="1"/>
    <col min="1054" max="1054" width="12" style="3" bestFit="1" customWidth="1"/>
    <col min="1055" max="1055" width="14.33203125" style="3" bestFit="1" customWidth="1"/>
    <col min="1056" max="1056" width="12" style="3" bestFit="1" customWidth="1"/>
    <col min="1057" max="1057" width="14.33203125" style="3" bestFit="1" customWidth="1"/>
    <col min="1058" max="1058" width="13" style="3" bestFit="1" customWidth="1"/>
    <col min="1059" max="1059" width="15.33203125" style="3" bestFit="1" customWidth="1"/>
    <col min="1060" max="1060" width="12" style="3" bestFit="1" customWidth="1"/>
    <col min="1061" max="1061" width="14.33203125" style="3" bestFit="1" customWidth="1"/>
    <col min="1062" max="1062" width="12" style="3" bestFit="1" customWidth="1"/>
    <col min="1063" max="1063" width="14.33203125" style="3" bestFit="1" customWidth="1"/>
    <col min="1064" max="1064" width="13" style="3" bestFit="1" customWidth="1"/>
    <col min="1065" max="1065" width="15.33203125" style="3" bestFit="1" customWidth="1"/>
    <col min="1066" max="1066" width="13" style="3" bestFit="1" customWidth="1"/>
    <col min="1067" max="1067" width="15.33203125" style="3" bestFit="1" customWidth="1"/>
    <col min="1068" max="1068" width="11" style="3" bestFit="1" customWidth="1"/>
    <col min="1069" max="1069" width="13.33203125" style="3" bestFit="1" customWidth="1"/>
    <col min="1070" max="1070" width="12" style="3" bestFit="1" customWidth="1"/>
    <col min="1071" max="1071" width="14.33203125" style="3" bestFit="1" customWidth="1"/>
    <col min="1072" max="1072" width="13" style="3" bestFit="1" customWidth="1"/>
    <col min="1073" max="1073" width="15.33203125" style="3" bestFit="1" customWidth="1"/>
    <col min="1074" max="1074" width="12" style="3" bestFit="1" customWidth="1"/>
    <col min="1075" max="1075" width="14.33203125" style="3" bestFit="1" customWidth="1"/>
    <col min="1076" max="1076" width="13" style="3" bestFit="1" customWidth="1"/>
    <col min="1077" max="1077" width="15.33203125" style="3" bestFit="1" customWidth="1"/>
    <col min="1078" max="1078" width="13" style="3" bestFit="1" customWidth="1"/>
    <col min="1079" max="1079" width="15.33203125" style="3" bestFit="1" customWidth="1"/>
    <col min="1080" max="1080" width="13" style="3" bestFit="1" customWidth="1"/>
    <col min="1081" max="1081" width="15.33203125" style="3" bestFit="1" customWidth="1"/>
    <col min="1082" max="1082" width="12" style="3" bestFit="1" customWidth="1"/>
    <col min="1083" max="1083" width="14.33203125" style="3" bestFit="1" customWidth="1"/>
    <col min="1084" max="1084" width="12" style="3" bestFit="1" customWidth="1"/>
    <col min="1085" max="1085" width="14.33203125" style="3" bestFit="1" customWidth="1"/>
    <col min="1086" max="1086" width="12" style="3" bestFit="1" customWidth="1"/>
    <col min="1087" max="1087" width="14.33203125" style="3" bestFit="1" customWidth="1"/>
    <col min="1088" max="1088" width="13" style="3" bestFit="1" customWidth="1"/>
    <col min="1089" max="1089" width="15.33203125" style="3" bestFit="1" customWidth="1"/>
    <col min="1090" max="1090" width="13" style="3" bestFit="1" customWidth="1"/>
    <col min="1091" max="1091" width="15.33203125" style="3" bestFit="1" customWidth="1"/>
    <col min="1092" max="1092" width="12" style="3" bestFit="1" customWidth="1"/>
    <col min="1093" max="1093" width="14.33203125" style="3" bestFit="1" customWidth="1"/>
    <col min="1094" max="1094" width="12" style="3" bestFit="1" customWidth="1"/>
    <col min="1095" max="1095" width="14.33203125" style="3" bestFit="1" customWidth="1"/>
    <col min="1096" max="1096" width="12" style="3" bestFit="1" customWidth="1"/>
    <col min="1097" max="1097" width="14.33203125" style="3" bestFit="1" customWidth="1"/>
    <col min="1098" max="1098" width="13" style="3" bestFit="1" customWidth="1"/>
    <col min="1099" max="1099" width="15.33203125" style="3" bestFit="1" customWidth="1"/>
    <col min="1100" max="1100" width="11" style="3" bestFit="1" customWidth="1"/>
    <col min="1101" max="1101" width="13.33203125" style="3" bestFit="1" customWidth="1"/>
    <col min="1102" max="1102" width="11" style="3" bestFit="1" customWidth="1"/>
    <col min="1103" max="1103" width="13.33203125" style="3" bestFit="1" customWidth="1"/>
    <col min="1104" max="1104" width="12" style="3" bestFit="1" customWidth="1"/>
    <col min="1105" max="1105" width="14.33203125" style="3" bestFit="1" customWidth="1"/>
    <col min="1106" max="1106" width="13" style="3" bestFit="1" customWidth="1"/>
    <col min="1107" max="1107" width="15.33203125" style="3" bestFit="1" customWidth="1"/>
    <col min="1108" max="1108" width="13" style="3" bestFit="1" customWidth="1"/>
    <col min="1109" max="1109" width="15.33203125" style="3" bestFit="1" customWidth="1"/>
    <col min="1110" max="1110" width="11" style="3" bestFit="1" customWidth="1"/>
    <col min="1111" max="1111" width="13.33203125" style="3" bestFit="1" customWidth="1"/>
    <col min="1112" max="1112" width="12" style="3" bestFit="1" customWidth="1"/>
    <col min="1113" max="1113" width="14.33203125" style="3" bestFit="1" customWidth="1"/>
    <col min="1114" max="1114" width="13" style="3" bestFit="1" customWidth="1"/>
    <col min="1115" max="1115" width="15.33203125" style="3" bestFit="1" customWidth="1"/>
    <col min="1116" max="1116" width="12" style="3" bestFit="1" customWidth="1"/>
    <col min="1117" max="1117" width="14.33203125" style="3" bestFit="1" customWidth="1"/>
    <col min="1118" max="1118" width="12" style="3" bestFit="1" customWidth="1"/>
    <col min="1119" max="1119" width="14.33203125" style="3" bestFit="1" customWidth="1"/>
    <col min="1120" max="1120" width="12" style="3" bestFit="1" customWidth="1"/>
    <col min="1121" max="1121" width="14.33203125" style="3" bestFit="1" customWidth="1"/>
    <col min="1122" max="1122" width="13" style="3" bestFit="1" customWidth="1"/>
    <col min="1123" max="1123" width="15.33203125" style="3" bestFit="1" customWidth="1"/>
    <col min="1124" max="1124" width="13" style="3" bestFit="1" customWidth="1"/>
    <col min="1125" max="1125" width="15.33203125" style="3" bestFit="1" customWidth="1"/>
    <col min="1126" max="1126" width="13" style="3" bestFit="1" customWidth="1"/>
    <col min="1127" max="1127" width="15.33203125" style="3" bestFit="1" customWidth="1"/>
    <col min="1128" max="1128" width="12" style="3" bestFit="1" customWidth="1"/>
    <col min="1129" max="1129" width="14.33203125" style="3" bestFit="1" customWidth="1"/>
    <col min="1130" max="1130" width="13" style="3" bestFit="1" customWidth="1"/>
    <col min="1131" max="1131" width="15.33203125" style="3" bestFit="1" customWidth="1"/>
    <col min="1132" max="1132" width="12" style="3" bestFit="1" customWidth="1"/>
    <col min="1133" max="1133" width="14.33203125" style="3" bestFit="1" customWidth="1"/>
    <col min="1134" max="1134" width="13" style="3" bestFit="1" customWidth="1"/>
    <col min="1135" max="1135" width="15.33203125" style="3" bestFit="1" customWidth="1"/>
    <col min="1136" max="1136" width="12" style="3" bestFit="1" customWidth="1"/>
    <col min="1137" max="1137" width="14.33203125" style="3" bestFit="1" customWidth="1"/>
    <col min="1138" max="1138" width="13" style="3" bestFit="1" customWidth="1"/>
    <col min="1139" max="1139" width="15.33203125" style="3" bestFit="1" customWidth="1"/>
    <col min="1140" max="1140" width="13" style="3" bestFit="1" customWidth="1"/>
    <col min="1141" max="1141" width="15.33203125" style="3" bestFit="1" customWidth="1"/>
    <col min="1142" max="1142" width="13" style="3" bestFit="1" customWidth="1"/>
    <col min="1143" max="1143" width="15.33203125" style="3" bestFit="1" customWidth="1"/>
    <col min="1144" max="1144" width="13" style="3" bestFit="1" customWidth="1"/>
    <col min="1145" max="1145" width="15.33203125" style="3" bestFit="1" customWidth="1"/>
    <col min="1146" max="1146" width="13" style="3" bestFit="1" customWidth="1"/>
    <col min="1147" max="1147" width="15.33203125" style="3" bestFit="1" customWidth="1"/>
    <col min="1148" max="1148" width="13" style="3" bestFit="1" customWidth="1"/>
    <col min="1149" max="1149" width="15.33203125" style="3" bestFit="1" customWidth="1"/>
    <col min="1150" max="1150" width="13" style="3" bestFit="1" customWidth="1"/>
    <col min="1151" max="1151" width="15.33203125" style="3" bestFit="1" customWidth="1"/>
    <col min="1152" max="1152" width="12" style="3" bestFit="1" customWidth="1"/>
    <col min="1153" max="1153" width="14.33203125" style="3" bestFit="1" customWidth="1"/>
    <col min="1154" max="1154" width="13" style="3" bestFit="1" customWidth="1"/>
    <col min="1155" max="1155" width="15.33203125" style="3" bestFit="1" customWidth="1"/>
    <col min="1156" max="1156" width="12" style="3" bestFit="1" customWidth="1"/>
    <col min="1157" max="1157" width="14.33203125" style="3" bestFit="1" customWidth="1"/>
    <col min="1158" max="1158" width="12" style="3" bestFit="1" customWidth="1"/>
    <col min="1159" max="1159" width="14.33203125" style="3" bestFit="1" customWidth="1"/>
    <col min="1160" max="1160" width="13" style="3" bestFit="1" customWidth="1"/>
    <col min="1161" max="1161" width="15.33203125" style="3" bestFit="1" customWidth="1"/>
    <col min="1162" max="1162" width="13" style="3" bestFit="1" customWidth="1"/>
    <col min="1163" max="1163" width="15.33203125" style="3" bestFit="1" customWidth="1"/>
    <col min="1164" max="1164" width="12" style="3" bestFit="1" customWidth="1"/>
    <col min="1165" max="1165" width="14.33203125" style="3" bestFit="1" customWidth="1"/>
    <col min="1166" max="1166" width="12" style="3" bestFit="1" customWidth="1"/>
    <col min="1167" max="1167" width="14.33203125" style="3" bestFit="1" customWidth="1"/>
    <col min="1168" max="1168" width="12" style="3" bestFit="1" customWidth="1"/>
    <col min="1169" max="1169" width="14.33203125" style="3" bestFit="1" customWidth="1"/>
    <col min="1170" max="1170" width="12" style="3" bestFit="1" customWidth="1"/>
    <col min="1171" max="1171" width="14.33203125" style="3" bestFit="1" customWidth="1"/>
    <col min="1172" max="1172" width="13" style="3" bestFit="1" customWidth="1"/>
    <col min="1173" max="1173" width="15.33203125" style="3" bestFit="1" customWidth="1"/>
    <col min="1174" max="1174" width="13" style="3" bestFit="1" customWidth="1"/>
    <col min="1175" max="1175" width="15.33203125" style="3" bestFit="1" customWidth="1"/>
    <col min="1176" max="1176" width="13" style="3" bestFit="1" customWidth="1"/>
    <col min="1177" max="1177" width="15.33203125" style="3" bestFit="1" customWidth="1"/>
    <col min="1178" max="1178" width="9" style="3" bestFit="1" customWidth="1"/>
    <col min="1179" max="1179" width="11.6640625" style="3" bestFit="1" customWidth="1"/>
    <col min="1180" max="1180" width="12" style="3" bestFit="1" customWidth="1"/>
    <col min="1181" max="1181" width="14.33203125" style="3" bestFit="1" customWidth="1"/>
    <col min="1182" max="1182" width="12" style="3" bestFit="1" customWidth="1"/>
    <col min="1183" max="1183" width="14.33203125" style="3" bestFit="1" customWidth="1"/>
    <col min="1184" max="1184" width="13" style="3" bestFit="1" customWidth="1"/>
    <col min="1185" max="1185" width="15.33203125" style="3" bestFit="1" customWidth="1"/>
    <col min="1186" max="1186" width="12" style="3" bestFit="1" customWidth="1"/>
    <col min="1187" max="1187" width="14.33203125" style="3" bestFit="1" customWidth="1"/>
    <col min="1188" max="1188" width="13" style="3" bestFit="1" customWidth="1"/>
    <col min="1189" max="1189" width="15.33203125" style="3" bestFit="1" customWidth="1"/>
    <col min="1190" max="1190" width="13" style="3" bestFit="1" customWidth="1"/>
    <col min="1191" max="1191" width="15.33203125" style="3" bestFit="1" customWidth="1"/>
    <col min="1192" max="1192" width="13" style="3" bestFit="1" customWidth="1"/>
    <col min="1193" max="1193" width="15.33203125" style="3" bestFit="1" customWidth="1"/>
    <col min="1194" max="1194" width="12" style="3" bestFit="1" customWidth="1"/>
    <col min="1195" max="1195" width="14.33203125" style="3" bestFit="1" customWidth="1"/>
    <col min="1196" max="1196" width="13" style="3" bestFit="1" customWidth="1"/>
    <col min="1197" max="1197" width="15.33203125" style="3" bestFit="1" customWidth="1"/>
    <col min="1198" max="1198" width="12" style="3" bestFit="1" customWidth="1"/>
    <col min="1199" max="1199" width="14.33203125" style="3" bestFit="1" customWidth="1"/>
    <col min="1200" max="1200" width="13" style="3" bestFit="1" customWidth="1"/>
    <col min="1201" max="1201" width="15.33203125" style="3" bestFit="1" customWidth="1"/>
    <col min="1202" max="1202" width="13" style="3" bestFit="1" customWidth="1"/>
    <col min="1203" max="1203" width="15.33203125" style="3" bestFit="1" customWidth="1"/>
    <col min="1204" max="1204" width="13" style="3" bestFit="1" customWidth="1"/>
    <col min="1205" max="1205" width="15.33203125" style="3" bestFit="1" customWidth="1"/>
    <col min="1206" max="1206" width="13" style="3" bestFit="1" customWidth="1"/>
    <col min="1207" max="1207" width="15.33203125" style="3" bestFit="1" customWidth="1"/>
    <col min="1208" max="1208" width="13" style="3" bestFit="1" customWidth="1"/>
    <col min="1209" max="1209" width="15.33203125" style="3" bestFit="1" customWidth="1"/>
    <col min="1210" max="1210" width="12" style="3" bestFit="1" customWidth="1"/>
    <col min="1211" max="1211" width="14.33203125" style="3" bestFit="1" customWidth="1"/>
    <col min="1212" max="1212" width="12" style="3" bestFit="1" customWidth="1"/>
    <col min="1213" max="1213" width="14.33203125" style="3" bestFit="1" customWidth="1"/>
    <col min="1214" max="1214" width="13" style="3" bestFit="1" customWidth="1"/>
    <col min="1215" max="1215" width="15.33203125" style="3" bestFit="1" customWidth="1"/>
    <col min="1216" max="1216" width="9" style="3" bestFit="1" customWidth="1"/>
    <col min="1217" max="1217" width="11.6640625" style="3" bestFit="1" customWidth="1"/>
    <col min="1218" max="1218" width="12" style="3" bestFit="1" customWidth="1"/>
    <col min="1219" max="1219" width="14.33203125" style="3" bestFit="1" customWidth="1"/>
    <col min="1220" max="1220" width="13" style="3" bestFit="1" customWidth="1"/>
    <col min="1221" max="1221" width="15.33203125" style="3" bestFit="1" customWidth="1"/>
    <col min="1222" max="1222" width="13" style="3" bestFit="1" customWidth="1"/>
    <col min="1223" max="1223" width="15.33203125" style="3" bestFit="1" customWidth="1"/>
    <col min="1224" max="1224" width="12" style="3" bestFit="1" customWidth="1"/>
    <col min="1225" max="1225" width="14.33203125" style="3" bestFit="1" customWidth="1"/>
    <col min="1226" max="1226" width="13" style="3" bestFit="1" customWidth="1"/>
    <col min="1227" max="1227" width="15.33203125" style="3" bestFit="1" customWidth="1"/>
    <col min="1228" max="1228" width="12" style="3" bestFit="1" customWidth="1"/>
    <col min="1229" max="1229" width="14.33203125" style="3" bestFit="1" customWidth="1"/>
    <col min="1230" max="1230" width="13" style="3" bestFit="1" customWidth="1"/>
    <col min="1231" max="1231" width="15.33203125" style="3" bestFit="1" customWidth="1"/>
    <col min="1232" max="1232" width="11" style="3" bestFit="1" customWidth="1"/>
    <col min="1233" max="1233" width="13.33203125" style="3" bestFit="1" customWidth="1"/>
    <col min="1234" max="1234" width="12" style="3" bestFit="1" customWidth="1"/>
    <col min="1235" max="1235" width="14.33203125" style="3" bestFit="1" customWidth="1"/>
    <col min="1236" max="1236" width="13" style="3" bestFit="1" customWidth="1"/>
    <col min="1237" max="1237" width="15.33203125" style="3" bestFit="1" customWidth="1"/>
    <col min="1238" max="1238" width="13" style="3" bestFit="1" customWidth="1"/>
    <col min="1239" max="1239" width="15.33203125" style="3" bestFit="1" customWidth="1"/>
    <col min="1240" max="1240" width="13" style="3" bestFit="1" customWidth="1"/>
    <col min="1241" max="1241" width="15.33203125" style="3" bestFit="1" customWidth="1"/>
    <col min="1242" max="1242" width="13" style="3" bestFit="1" customWidth="1"/>
    <col min="1243" max="1243" width="15.33203125" style="3" bestFit="1" customWidth="1"/>
    <col min="1244" max="1244" width="13" style="3" bestFit="1" customWidth="1"/>
    <col min="1245" max="1245" width="15.33203125" style="3" bestFit="1" customWidth="1"/>
    <col min="1246" max="1246" width="12" style="3" bestFit="1" customWidth="1"/>
    <col min="1247" max="1247" width="14.33203125" style="3" bestFit="1" customWidth="1"/>
    <col min="1248" max="1248" width="13" style="3" bestFit="1" customWidth="1"/>
    <col min="1249" max="1249" width="15.33203125" style="3" bestFit="1" customWidth="1"/>
    <col min="1250" max="1250" width="12" style="3" bestFit="1" customWidth="1"/>
    <col min="1251" max="1251" width="14.33203125" style="3" bestFit="1" customWidth="1"/>
    <col min="1252" max="1252" width="13" style="3" bestFit="1" customWidth="1"/>
    <col min="1253" max="1253" width="15.33203125" style="3" bestFit="1" customWidth="1"/>
    <col min="1254" max="1254" width="13" style="3" bestFit="1" customWidth="1"/>
    <col min="1255" max="1255" width="15.33203125" style="3" bestFit="1" customWidth="1"/>
    <col min="1256" max="1256" width="11" style="3" bestFit="1" customWidth="1"/>
    <col min="1257" max="1257" width="13.33203125" style="3" bestFit="1" customWidth="1"/>
    <col min="1258" max="1258" width="13" style="3" bestFit="1" customWidth="1"/>
    <col min="1259" max="1259" width="15.33203125" style="3" bestFit="1" customWidth="1"/>
    <col min="1260" max="1260" width="13" style="3" bestFit="1" customWidth="1"/>
    <col min="1261" max="1261" width="15.33203125" style="3" bestFit="1" customWidth="1"/>
    <col min="1262" max="1262" width="12" style="3" bestFit="1" customWidth="1"/>
    <col min="1263" max="1263" width="14.33203125" style="3" bestFit="1" customWidth="1"/>
    <col min="1264" max="1264" width="12" style="3" bestFit="1" customWidth="1"/>
    <col min="1265" max="1265" width="14.33203125" style="3" bestFit="1" customWidth="1"/>
    <col min="1266" max="1266" width="12" style="3" bestFit="1" customWidth="1"/>
    <col min="1267" max="1267" width="14.33203125" style="3" bestFit="1" customWidth="1"/>
    <col min="1268" max="1268" width="12" style="3" bestFit="1" customWidth="1"/>
    <col min="1269" max="1269" width="14.33203125" style="3" bestFit="1" customWidth="1"/>
    <col min="1270" max="1270" width="12" style="3" bestFit="1" customWidth="1"/>
    <col min="1271" max="1271" width="14.33203125" style="3" bestFit="1" customWidth="1"/>
    <col min="1272" max="1272" width="12" style="3" bestFit="1" customWidth="1"/>
    <col min="1273" max="1273" width="14.33203125" style="3" bestFit="1" customWidth="1"/>
    <col min="1274" max="1274" width="13" style="3" bestFit="1" customWidth="1"/>
    <col min="1275" max="1275" width="15.33203125" style="3" bestFit="1" customWidth="1"/>
    <col min="1276" max="1276" width="13" style="3" bestFit="1" customWidth="1"/>
    <col min="1277" max="1277" width="15.33203125" style="3" bestFit="1" customWidth="1"/>
    <col min="1278" max="1278" width="12" style="3" bestFit="1" customWidth="1"/>
    <col min="1279" max="1279" width="14.33203125" style="3" bestFit="1" customWidth="1"/>
    <col min="1280" max="1280" width="13" style="3" bestFit="1" customWidth="1"/>
    <col min="1281" max="1281" width="15.33203125" style="3" bestFit="1" customWidth="1"/>
    <col min="1282" max="1282" width="12" style="3" bestFit="1" customWidth="1"/>
    <col min="1283" max="1283" width="14.33203125" style="3" bestFit="1" customWidth="1"/>
    <col min="1284" max="1284" width="12" style="3" bestFit="1" customWidth="1"/>
    <col min="1285" max="1285" width="14.33203125" style="3" bestFit="1" customWidth="1"/>
    <col min="1286" max="1286" width="12" style="3" bestFit="1" customWidth="1"/>
    <col min="1287" max="1287" width="14.33203125" style="3" bestFit="1" customWidth="1"/>
    <col min="1288" max="1288" width="13" style="3" bestFit="1" customWidth="1"/>
    <col min="1289" max="1289" width="15.33203125" style="3" bestFit="1" customWidth="1"/>
    <col min="1290" max="1290" width="13" style="3" bestFit="1" customWidth="1"/>
    <col min="1291" max="1291" width="15.33203125" style="3" bestFit="1" customWidth="1"/>
    <col min="1292" max="1292" width="12" style="3" bestFit="1" customWidth="1"/>
    <col min="1293" max="1293" width="14.33203125" style="3" bestFit="1" customWidth="1"/>
    <col min="1294" max="1294" width="13" style="3" bestFit="1" customWidth="1"/>
    <col min="1295" max="1295" width="15.33203125" style="3" bestFit="1" customWidth="1"/>
    <col min="1296" max="1296" width="12" style="3" bestFit="1" customWidth="1"/>
    <col min="1297" max="1297" width="14.33203125" style="3" bestFit="1" customWidth="1"/>
    <col min="1298" max="1298" width="12" style="3" bestFit="1" customWidth="1"/>
    <col min="1299" max="1299" width="14.33203125" style="3" bestFit="1" customWidth="1"/>
    <col min="1300" max="1300" width="13" style="3" bestFit="1" customWidth="1"/>
    <col min="1301" max="1301" width="15.33203125" style="3" bestFit="1" customWidth="1"/>
    <col min="1302" max="1302" width="11" style="3" bestFit="1" customWidth="1"/>
    <col min="1303" max="1303" width="13.33203125" style="3" bestFit="1" customWidth="1"/>
    <col min="1304" max="1304" width="12" style="3" bestFit="1" customWidth="1"/>
    <col min="1305" max="1305" width="14.33203125" style="3" bestFit="1" customWidth="1"/>
    <col min="1306" max="1306" width="12" style="3" bestFit="1" customWidth="1"/>
    <col min="1307" max="1307" width="14.33203125" style="3" bestFit="1" customWidth="1"/>
    <col min="1308" max="1308" width="12" style="3" bestFit="1" customWidth="1"/>
    <col min="1309" max="1309" width="14.33203125" style="3" bestFit="1" customWidth="1"/>
    <col min="1310" max="1310" width="13" style="3" bestFit="1" customWidth="1"/>
    <col min="1311" max="1311" width="15.33203125" style="3" bestFit="1" customWidth="1"/>
    <col min="1312" max="1312" width="12" style="3" bestFit="1" customWidth="1"/>
    <col min="1313" max="1313" width="14.33203125" style="3" bestFit="1" customWidth="1"/>
    <col min="1314" max="1314" width="12" style="3" bestFit="1" customWidth="1"/>
    <col min="1315" max="1315" width="14.33203125" style="3" bestFit="1" customWidth="1"/>
    <col min="1316" max="1316" width="13" style="3" bestFit="1" customWidth="1"/>
    <col min="1317" max="1317" width="15.33203125" style="3" bestFit="1" customWidth="1"/>
    <col min="1318" max="1318" width="13" style="3" bestFit="1" customWidth="1"/>
    <col min="1319" max="1319" width="15.33203125" style="3" bestFit="1" customWidth="1"/>
    <col min="1320" max="1320" width="13" style="3" bestFit="1" customWidth="1"/>
    <col min="1321" max="1321" width="15.33203125" style="3" bestFit="1" customWidth="1"/>
    <col min="1322" max="1322" width="12" style="3" bestFit="1" customWidth="1"/>
    <col min="1323" max="1323" width="14.33203125" style="3" bestFit="1" customWidth="1"/>
    <col min="1324" max="1324" width="12" style="3" bestFit="1" customWidth="1"/>
    <col min="1325" max="1325" width="14.33203125" style="3" bestFit="1" customWidth="1"/>
    <col min="1326" max="1326" width="13" style="3" bestFit="1" customWidth="1"/>
    <col min="1327" max="1327" width="15.33203125" style="3" bestFit="1" customWidth="1"/>
    <col min="1328" max="1328" width="12" style="3" bestFit="1" customWidth="1"/>
    <col min="1329" max="1329" width="14.33203125" style="3" bestFit="1" customWidth="1"/>
    <col min="1330" max="1330" width="12" style="3" bestFit="1" customWidth="1"/>
    <col min="1331" max="1331" width="14.33203125" style="3" bestFit="1" customWidth="1"/>
    <col min="1332" max="1332" width="13" style="3" bestFit="1" customWidth="1"/>
    <col min="1333" max="1333" width="15.33203125" style="3" bestFit="1" customWidth="1"/>
    <col min="1334" max="1334" width="13" style="3" bestFit="1" customWidth="1"/>
    <col min="1335" max="1335" width="15.33203125" style="3" bestFit="1" customWidth="1"/>
    <col min="1336" max="1336" width="12" style="3" bestFit="1" customWidth="1"/>
    <col min="1337" max="1337" width="14.33203125" style="3" bestFit="1" customWidth="1"/>
    <col min="1338" max="1338" width="13" style="3" bestFit="1" customWidth="1"/>
    <col min="1339" max="1339" width="15.33203125" style="3" bestFit="1" customWidth="1"/>
    <col min="1340" max="1340" width="12" style="3" bestFit="1" customWidth="1"/>
    <col min="1341" max="1341" width="14.33203125" style="3" bestFit="1" customWidth="1"/>
    <col min="1342" max="1342" width="12" style="3" bestFit="1" customWidth="1"/>
    <col min="1343" max="1343" width="14.33203125" style="3" bestFit="1" customWidth="1"/>
    <col min="1344" max="1344" width="13" style="3" bestFit="1" customWidth="1"/>
    <col min="1345" max="1345" width="15.33203125" style="3" bestFit="1" customWidth="1"/>
    <col min="1346" max="1346" width="13" style="3" bestFit="1" customWidth="1"/>
    <col min="1347" max="1347" width="15.33203125" style="3" bestFit="1" customWidth="1"/>
    <col min="1348" max="1348" width="13" style="3" bestFit="1" customWidth="1"/>
    <col min="1349" max="1349" width="15.33203125" style="3" bestFit="1" customWidth="1"/>
    <col min="1350" max="1350" width="11" style="3" bestFit="1" customWidth="1"/>
    <col min="1351" max="1351" width="13.33203125" style="3" bestFit="1" customWidth="1"/>
    <col min="1352" max="1352" width="13" style="3" bestFit="1" customWidth="1"/>
    <col min="1353" max="1353" width="15.33203125" style="3" bestFit="1" customWidth="1"/>
    <col min="1354" max="1354" width="13" style="3" bestFit="1" customWidth="1"/>
    <col min="1355" max="1355" width="15.33203125" style="3" bestFit="1" customWidth="1"/>
    <col min="1356" max="1356" width="13" style="3" bestFit="1" customWidth="1"/>
    <col min="1357" max="1357" width="15.33203125" style="3" bestFit="1" customWidth="1"/>
    <col min="1358" max="1358" width="12" style="3" bestFit="1" customWidth="1"/>
    <col min="1359" max="1359" width="14.33203125" style="3" bestFit="1" customWidth="1"/>
    <col min="1360" max="1360" width="12" style="3" bestFit="1" customWidth="1"/>
    <col min="1361" max="1361" width="14.33203125" style="3" bestFit="1" customWidth="1"/>
    <col min="1362" max="1362" width="11" style="3" bestFit="1" customWidth="1"/>
    <col min="1363" max="1363" width="13.33203125" style="3" bestFit="1" customWidth="1"/>
    <col min="1364" max="1364" width="13" style="3" bestFit="1" customWidth="1"/>
    <col min="1365" max="1365" width="15.33203125" style="3" bestFit="1" customWidth="1"/>
    <col min="1366" max="1366" width="12" style="3" bestFit="1" customWidth="1"/>
    <col min="1367" max="1367" width="14.33203125" style="3" bestFit="1" customWidth="1"/>
    <col min="1368" max="1368" width="12" style="3" bestFit="1" customWidth="1"/>
    <col min="1369" max="1369" width="14.33203125" style="3" bestFit="1" customWidth="1"/>
    <col min="1370" max="1370" width="12" style="3" bestFit="1" customWidth="1"/>
    <col min="1371" max="1371" width="14.33203125" style="3" bestFit="1" customWidth="1"/>
    <col min="1372" max="1372" width="13" style="3" bestFit="1" customWidth="1"/>
    <col min="1373" max="1373" width="15.33203125" style="3" bestFit="1" customWidth="1"/>
    <col min="1374" max="1374" width="13" style="3" bestFit="1" customWidth="1"/>
    <col min="1375" max="1375" width="15.33203125" style="3" bestFit="1" customWidth="1"/>
    <col min="1376" max="1376" width="12" style="3" bestFit="1" customWidth="1"/>
    <col min="1377" max="1377" width="14.33203125" style="3" bestFit="1" customWidth="1"/>
    <col min="1378" max="1378" width="12" style="3" bestFit="1" customWidth="1"/>
    <col min="1379" max="1379" width="14.33203125" style="3" bestFit="1" customWidth="1"/>
    <col min="1380" max="1380" width="11" style="3" bestFit="1" customWidth="1"/>
    <col min="1381" max="1381" width="13.33203125" style="3" bestFit="1" customWidth="1"/>
    <col min="1382" max="1382" width="13" style="3" bestFit="1" customWidth="1"/>
    <col min="1383" max="1383" width="15.33203125" style="3" bestFit="1" customWidth="1"/>
    <col min="1384" max="1384" width="12" style="3" bestFit="1" customWidth="1"/>
    <col min="1385" max="1385" width="14.33203125" style="3" bestFit="1" customWidth="1"/>
    <col min="1386" max="1386" width="12" style="3" bestFit="1" customWidth="1"/>
    <col min="1387" max="1387" width="14.33203125" style="3" bestFit="1" customWidth="1"/>
    <col min="1388" max="1388" width="13" style="3" bestFit="1" customWidth="1"/>
    <col min="1389" max="1389" width="15.33203125" style="3" bestFit="1" customWidth="1"/>
    <col min="1390" max="1390" width="13" style="3" bestFit="1" customWidth="1"/>
    <col min="1391" max="1391" width="15.33203125" style="3" bestFit="1" customWidth="1"/>
    <col min="1392" max="1392" width="13" style="3" bestFit="1" customWidth="1"/>
    <col min="1393" max="1393" width="15.33203125" style="3" bestFit="1" customWidth="1"/>
    <col min="1394" max="1394" width="13" style="3" bestFit="1" customWidth="1"/>
    <col min="1395" max="1395" width="15.33203125" style="3" bestFit="1" customWidth="1"/>
    <col min="1396" max="1396" width="13" style="3" bestFit="1" customWidth="1"/>
    <col min="1397" max="1397" width="15.33203125" style="3" bestFit="1" customWidth="1"/>
    <col min="1398" max="1398" width="12" style="3" bestFit="1" customWidth="1"/>
    <col min="1399" max="1399" width="14.33203125" style="3" bestFit="1" customWidth="1"/>
    <col min="1400" max="1400" width="12" style="3" bestFit="1" customWidth="1"/>
    <col min="1401" max="1401" width="14.33203125" style="3" bestFit="1" customWidth="1"/>
    <col min="1402" max="1402" width="13" style="3" bestFit="1" customWidth="1"/>
    <col min="1403" max="1403" width="15.33203125" style="3" bestFit="1" customWidth="1"/>
    <col min="1404" max="1404" width="13" style="3" bestFit="1" customWidth="1"/>
    <col min="1405" max="1405" width="15.33203125" style="3" bestFit="1" customWidth="1"/>
    <col min="1406" max="1406" width="12" style="3" bestFit="1" customWidth="1"/>
    <col min="1407" max="1407" width="14.33203125" style="3" bestFit="1" customWidth="1"/>
    <col min="1408" max="1408" width="12" style="3" bestFit="1" customWidth="1"/>
    <col min="1409" max="1409" width="14.33203125" style="3" bestFit="1" customWidth="1"/>
    <col min="1410" max="1410" width="12" style="3" bestFit="1" customWidth="1"/>
    <col min="1411" max="1411" width="14.33203125" style="3" bestFit="1" customWidth="1"/>
    <col min="1412" max="1412" width="12" style="3" bestFit="1" customWidth="1"/>
    <col min="1413" max="1413" width="14.33203125" style="3" bestFit="1" customWidth="1"/>
    <col min="1414" max="1414" width="13" style="3" bestFit="1" customWidth="1"/>
    <col min="1415" max="1415" width="15.33203125" style="3" bestFit="1" customWidth="1"/>
    <col min="1416" max="1416" width="12" style="3" bestFit="1" customWidth="1"/>
    <col min="1417" max="1417" width="14.33203125" style="3" bestFit="1" customWidth="1"/>
    <col min="1418" max="1418" width="13" style="3" bestFit="1" customWidth="1"/>
    <col min="1419" max="1419" width="15.33203125" style="3" bestFit="1" customWidth="1"/>
    <col min="1420" max="1420" width="13" style="3" bestFit="1" customWidth="1"/>
    <col min="1421" max="1421" width="15.33203125" style="3" bestFit="1" customWidth="1"/>
    <col min="1422" max="1422" width="13" style="3" bestFit="1" customWidth="1"/>
    <col min="1423" max="1423" width="15.33203125" style="3" bestFit="1" customWidth="1"/>
    <col min="1424" max="1424" width="12" style="3" bestFit="1" customWidth="1"/>
    <col min="1425" max="1425" width="14.33203125" style="3" bestFit="1" customWidth="1"/>
    <col min="1426" max="1426" width="13" style="3" bestFit="1" customWidth="1"/>
    <col min="1427" max="1427" width="15.33203125" style="3" bestFit="1" customWidth="1"/>
    <col min="1428" max="1428" width="13" style="3" bestFit="1" customWidth="1"/>
    <col min="1429" max="1429" width="15.33203125" style="3" bestFit="1" customWidth="1"/>
    <col min="1430" max="1430" width="13" style="3" bestFit="1" customWidth="1"/>
    <col min="1431" max="1431" width="15.33203125" style="3" bestFit="1" customWidth="1"/>
    <col min="1432" max="1432" width="11" style="3" bestFit="1" customWidth="1"/>
    <col min="1433" max="1433" width="13.33203125" style="3" bestFit="1" customWidth="1"/>
    <col min="1434" max="1434" width="13" style="3" bestFit="1" customWidth="1"/>
    <col min="1435" max="1435" width="15.33203125" style="3" bestFit="1" customWidth="1"/>
    <col min="1436" max="1436" width="13" style="3" bestFit="1" customWidth="1"/>
    <col min="1437" max="1437" width="15.33203125" style="3" bestFit="1" customWidth="1"/>
    <col min="1438" max="1438" width="12" style="3" bestFit="1" customWidth="1"/>
    <col min="1439" max="1439" width="14.33203125" style="3" bestFit="1" customWidth="1"/>
    <col min="1440" max="1440" width="13" style="3" bestFit="1" customWidth="1"/>
    <col min="1441" max="1441" width="15.33203125" style="3" bestFit="1" customWidth="1"/>
    <col min="1442" max="1442" width="12" style="3" bestFit="1" customWidth="1"/>
    <col min="1443" max="1443" width="14.33203125" style="3" bestFit="1" customWidth="1"/>
    <col min="1444" max="1444" width="13" style="3" bestFit="1" customWidth="1"/>
    <col min="1445" max="1445" width="15.33203125" style="3" bestFit="1" customWidth="1"/>
    <col min="1446" max="1446" width="13" style="3" bestFit="1" customWidth="1"/>
    <col min="1447" max="1447" width="15.33203125" style="3" bestFit="1" customWidth="1"/>
    <col min="1448" max="1448" width="12" style="3" bestFit="1" customWidth="1"/>
    <col min="1449" max="1449" width="14.33203125" style="3" bestFit="1" customWidth="1"/>
    <col min="1450" max="1450" width="12" style="3" bestFit="1" customWidth="1"/>
    <col min="1451" max="1451" width="14.33203125" style="3" bestFit="1" customWidth="1"/>
    <col min="1452" max="1452" width="11" style="3" bestFit="1" customWidth="1"/>
    <col min="1453" max="1453" width="13.33203125" style="3" bestFit="1" customWidth="1"/>
    <col min="1454" max="1454" width="12" style="3" bestFit="1" customWidth="1"/>
    <col min="1455" max="1455" width="14.33203125" style="3" bestFit="1" customWidth="1"/>
    <col min="1456" max="1456" width="12" style="3" bestFit="1" customWidth="1"/>
    <col min="1457" max="1457" width="14.33203125" style="3" bestFit="1" customWidth="1"/>
    <col min="1458" max="1458" width="12" style="3" bestFit="1" customWidth="1"/>
    <col min="1459" max="1459" width="14.33203125" style="3" bestFit="1" customWidth="1"/>
    <col min="1460" max="1460" width="12" style="3" bestFit="1" customWidth="1"/>
    <col min="1461" max="1461" width="14.33203125" style="3" bestFit="1" customWidth="1"/>
    <col min="1462" max="1462" width="13" style="3" bestFit="1" customWidth="1"/>
    <col min="1463" max="1463" width="15.33203125" style="3" bestFit="1" customWidth="1"/>
    <col min="1464" max="1464" width="12" style="3" bestFit="1" customWidth="1"/>
    <col min="1465" max="1465" width="14.33203125" style="3" bestFit="1" customWidth="1"/>
    <col min="1466" max="1466" width="12" style="3" bestFit="1" customWidth="1"/>
    <col min="1467" max="1467" width="14.33203125" style="3" bestFit="1" customWidth="1"/>
    <col min="1468" max="1468" width="12" style="3" bestFit="1" customWidth="1"/>
    <col min="1469" max="1469" width="14.33203125" style="3" bestFit="1" customWidth="1"/>
    <col min="1470" max="1470" width="13" style="3" bestFit="1" customWidth="1"/>
    <col min="1471" max="1471" width="15.33203125" style="3" bestFit="1" customWidth="1"/>
    <col min="1472" max="1472" width="12" style="3" bestFit="1" customWidth="1"/>
    <col min="1473" max="1473" width="14.33203125" style="3" bestFit="1" customWidth="1"/>
    <col min="1474" max="1474" width="12" style="3" bestFit="1" customWidth="1"/>
    <col min="1475" max="1475" width="14.33203125" style="3" bestFit="1" customWidth="1"/>
    <col min="1476" max="1476" width="12" style="3" bestFit="1" customWidth="1"/>
    <col min="1477" max="1477" width="14.33203125" style="3" bestFit="1" customWidth="1"/>
    <col min="1478" max="1478" width="12" style="3" bestFit="1" customWidth="1"/>
    <col min="1479" max="1479" width="14.33203125" style="3" bestFit="1" customWidth="1"/>
    <col min="1480" max="1480" width="12" style="3" bestFit="1" customWidth="1"/>
    <col min="1481" max="1481" width="14.33203125" style="3" bestFit="1" customWidth="1"/>
    <col min="1482" max="1482" width="11" style="3" bestFit="1" customWidth="1"/>
    <col min="1483" max="1483" width="13.33203125" style="3" bestFit="1" customWidth="1"/>
    <col min="1484" max="1484" width="12" style="3" bestFit="1" customWidth="1"/>
    <col min="1485" max="1485" width="14.33203125" style="3" bestFit="1" customWidth="1"/>
    <col min="1486" max="1486" width="12" style="3" bestFit="1" customWidth="1"/>
    <col min="1487" max="1487" width="14.33203125" style="3" bestFit="1" customWidth="1"/>
    <col min="1488" max="1488" width="11" style="3" bestFit="1" customWidth="1"/>
    <col min="1489" max="1489" width="13.33203125" style="3" bestFit="1" customWidth="1"/>
    <col min="1490" max="1490" width="12" style="3" bestFit="1" customWidth="1"/>
    <col min="1491" max="1491" width="14.33203125" style="3" bestFit="1" customWidth="1"/>
    <col min="1492" max="1492" width="13" style="3" bestFit="1" customWidth="1"/>
    <col min="1493" max="1493" width="15.33203125" style="3" bestFit="1" customWidth="1"/>
    <col min="1494" max="1494" width="13" style="3" bestFit="1" customWidth="1"/>
    <col min="1495" max="1495" width="15.33203125" style="3" bestFit="1" customWidth="1"/>
    <col min="1496" max="1496" width="11" style="3" bestFit="1" customWidth="1"/>
    <col min="1497" max="1497" width="13.33203125" style="3" bestFit="1" customWidth="1"/>
    <col min="1498" max="1498" width="12" style="3" bestFit="1" customWidth="1"/>
    <col min="1499" max="1499" width="14.33203125" style="3" bestFit="1" customWidth="1"/>
    <col min="1500" max="1500" width="13" style="3" bestFit="1" customWidth="1"/>
    <col min="1501" max="1501" width="15.33203125" style="3" bestFit="1" customWidth="1"/>
    <col min="1502" max="1502" width="12" style="3" bestFit="1" customWidth="1"/>
    <col min="1503" max="1503" width="14.33203125" style="3" bestFit="1" customWidth="1"/>
    <col min="1504" max="1504" width="13" style="3" bestFit="1" customWidth="1"/>
    <col min="1505" max="1505" width="15.33203125" style="3" bestFit="1" customWidth="1"/>
    <col min="1506" max="1506" width="13" style="3" bestFit="1" customWidth="1"/>
    <col min="1507" max="1507" width="15.33203125" style="3" bestFit="1" customWidth="1"/>
    <col min="1508" max="1508" width="12" style="3" bestFit="1" customWidth="1"/>
    <col min="1509" max="1509" width="14.33203125" style="3" bestFit="1" customWidth="1"/>
    <col min="1510" max="1510" width="12" style="3" bestFit="1" customWidth="1"/>
    <col min="1511" max="1511" width="14.33203125" style="3" bestFit="1" customWidth="1"/>
    <col min="1512" max="1512" width="13" style="3" bestFit="1" customWidth="1"/>
    <col min="1513" max="1513" width="15.33203125" style="3" bestFit="1" customWidth="1"/>
    <col min="1514" max="1514" width="13" style="3" bestFit="1" customWidth="1"/>
    <col min="1515" max="1515" width="15.33203125" style="3" bestFit="1" customWidth="1"/>
    <col min="1516" max="1516" width="13" style="3" bestFit="1" customWidth="1"/>
    <col min="1517" max="1517" width="15.33203125" style="3" bestFit="1" customWidth="1"/>
    <col min="1518" max="1518" width="11" style="3" bestFit="1" customWidth="1"/>
    <col min="1519" max="1519" width="13.33203125" style="3" bestFit="1" customWidth="1"/>
    <col min="1520" max="1520" width="12" style="3" bestFit="1" customWidth="1"/>
    <col min="1521" max="1521" width="14.33203125" style="3" bestFit="1" customWidth="1"/>
    <col min="1522" max="1522" width="13" style="3" bestFit="1" customWidth="1"/>
    <col min="1523" max="1523" width="15.33203125" style="3" bestFit="1" customWidth="1"/>
    <col min="1524" max="1524" width="12" style="3" bestFit="1" customWidth="1"/>
    <col min="1525" max="1525" width="14.33203125" style="3" bestFit="1" customWidth="1"/>
    <col min="1526" max="1526" width="12" style="3" bestFit="1" customWidth="1"/>
    <col min="1527" max="1527" width="14.33203125" style="3" bestFit="1" customWidth="1"/>
    <col min="1528" max="1528" width="13" style="3" bestFit="1" customWidth="1"/>
    <col min="1529" max="1529" width="15.33203125" style="3" bestFit="1" customWidth="1"/>
    <col min="1530" max="1530" width="13" style="3" bestFit="1" customWidth="1"/>
    <col min="1531" max="1531" width="15.33203125" style="3" bestFit="1" customWidth="1"/>
    <col min="1532" max="1532" width="13" style="3" bestFit="1" customWidth="1"/>
    <col min="1533" max="1533" width="15.33203125" style="3" bestFit="1" customWidth="1"/>
    <col min="1534" max="1534" width="13" style="3" bestFit="1" customWidth="1"/>
    <col min="1535" max="1535" width="15.33203125" style="3" bestFit="1" customWidth="1"/>
    <col min="1536" max="1536" width="13" style="3" bestFit="1" customWidth="1"/>
    <col min="1537" max="1537" width="15.33203125" style="3" bestFit="1" customWidth="1"/>
    <col min="1538" max="1538" width="13" style="3" bestFit="1" customWidth="1"/>
    <col min="1539" max="1539" width="15.33203125" style="3" bestFit="1" customWidth="1"/>
    <col min="1540" max="1540" width="13" style="3" bestFit="1" customWidth="1"/>
    <col min="1541" max="1541" width="15.33203125" style="3" bestFit="1" customWidth="1"/>
    <col min="1542" max="1542" width="12" style="3" bestFit="1" customWidth="1"/>
    <col min="1543" max="1543" width="14.33203125" style="3" bestFit="1" customWidth="1"/>
    <col min="1544" max="1544" width="13" style="3" bestFit="1" customWidth="1"/>
    <col min="1545" max="1545" width="15.33203125" style="3" bestFit="1" customWidth="1"/>
    <col min="1546" max="1546" width="12" style="3" bestFit="1" customWidth="1"/>
    <col min="1547" max="1547" width="14.33203125" style="3" bestFit="1" customWidth="1"/>
    <col min="1548" max="1548" width="12" style="3" bestFit="1" customWidth="1"/>
    <col min="1549" max="1549" width="14.33203125" style="3" bestFit="1" customWidth="1"/>
    <col min="1550" max="1550" width="12" style="3" bestFit="1" customWidth="1"/>
    <col min="1551" max="1551" width="14.33203125" style="3" bestFit="1" customWidth="1"/>
    <col min="1552" max="1552" width="12" style="3" bestFit="1" customWidth="1"/>
    <col min="1553" max="1553" width="14.33203125" style="3" bestFit="1" customWidth="1"/>
    <col min="1554" max="1554" width="12" style="3" bestFit="1" customWidth="1"/>
    <col min="1555" max="1555" width="14.33203125" style="3" bestFit="1" customWidth="1"/>
    <col min="1556" max="1556" width="12" style="3" bestFit="1" customWidth="1"/>
    <col min="1557" max="1557" width="14.33203125" style="3" bestFit="1" customWidth="1"/>
    <col min="1558" max="1558" width="13" style="3" bestFit="1" customWidth="1"/>
    <col min="1559" max="1559" width="15.33203125" style="3" bestFit="1" customWidth="1"/>
    <col min="1560" max="1560" width="12" style="3" bestFit="1" customWidth="1"/>
    <col min="1561" max="1561" width="14.33203125" style="3" bestFit="1" customWidth="1"/>
    <col min="1562" max="1562" width="13" style="3" bestFit="1" customWidth="1"/>
    <col min="1563" max="1563" width="15.33203125" style="3" bestFit="1" customWidth="1"/>
    <col min="1564" max="1564" width="13" style="3" bestFit="1" customWidth="1"/>
    <col min="1565" max="1565" width="15.33203125" style="3" bestFit="1" customWidth="1"/>
    <col min="1566" max="1566" width="12" style="3" bestFit="1" customWidth="1"/>
    <col min="1567" max="1567" width="14.33203125" style="3" bestFit="1" customWidth="1"/>
    <col min="1568" max="1568" width="12" style="3" bestFit="1" customWidth="1"/>
    <col min="1569" max="1569" width="14.33203125" style="3" bestFit="1" customWidth="1"/>
    <col min="1570" max="1570" width="11" style="3" bestFit="1" customWidth="1"/>
    <col min="1571" max="1571" width="13.33203125" style="3" bestFit="1" customWidth="1"/>
    <col min="1572" max="1572" width="12" style="3" bestFit="1" customWidth="1"/>
    <col min="1573" max="1573" width="14.33203125" style="3" bestFit="1" customWidth="1"/>
    <col min="1574" max="1574" width="13" style="3" bestFit="1" customWidth="1"/>
    <col min="1575" max="1575" width="15.33203125" style="3" bestFit="1" customWidth="1"/>
    <col min="1576" max="1576" width="12" style="3" bestFit="1" customWidth="1"/>
    <col min="1577" max="1577" width="14.33203125" style="3" bestFit="1" customWidth="1"/>
    <col min="1578" max="1578" width="13" style="3" bestFit="1" customWidth="1"/>
    <col min="1579" max="1579" width="15.33203125" style="3" bestFit="1" customWidth="1"/>
    <col min="1580" max="1580" width="12" style="3" bestFit="1" customWidth="1"/>
    <col min="1581" max="1581" width="14.33203125" style="3" bestFit="1" customWidth="1"/>
    <col min="1582" max="1582" width="12" style="3" bestFit="1" customWidth="1"/>
    <col min="1583" max="1583" width="14.33203125" style="3" bestFit="1" customWidth="1"/>
    <col min="1584" max="1584" width="13" style="3" bestFit="1" customWidth="1"/>
    <col min="1585" max="1585" width="15.33203125" style="3" bestFit="1" customWidth="1"/>
    <col min="1586" max="1586" width="13" style="3" bestFit="1" customWidth="1"/>
    <col min="1587" max="1587" width="15.33203125" style="3" bestFit="1" customWidth="1"/>
    <col min="1588" max="1588" width="13" style="3" bestFit="1" customWidth="1"/>
    <col min="1589" max="1589" width="15.33203125" style="3" bestFit="1" customWidth="1"/>
    <col min="1590" max="1590" width="13" style="3" bestFit="1" customWidth="1"/>
    <col min="1591" max="1591" width="15.33203125" style="3" bestFit="1" customWidth="1"/>
    <col min="1592" max="1592" width="12" style="3" bestFit="1" customWidth="1"/>
    <col min="1593" max="1593" width="14.33203125" style="3" bestFit="1" customWidth="1"/>
    <col min="1594" max="1594" width="13" style="3" bestFit="1" customWidth="1"/>
    <col min="1595" max="1595" width="15.33203125" style="3" bestFit="1" customWidth="1"/>
    <col min="1596" max="1596" width="12" style="3" bestFit="1" customWidth="1"/>
    <col min="1597" max="1597" width="14.33203125" style="3" bestFit="1" customWidth="1"/>
    <col min="1598" max="1598" width="12" style="3" bestFit="1" customWidth="1"/>
    <col min="1599" max="1599" width="14.33203125" style="3" bestFit="1" customWidth="1"/>
    <col min="1600" max="1600" width="13" style="3" bestFit="1" customWidth="1"/>
    <col min="1601" max="1601" width="15.33203125" style="3" bestFit="1" customWidth="1"/>
    <col min="1602" max="1602" width="13" style="3" bestFit="1" customWidth="1"/>
    <col min="1603" max="1603" width="15.33203125" style="3" bestFit="1" customWidth="1"/>
    <col min="1604" max="1604" width="13" style="3" bestFit="1" customWidth="1"/>
    <col min="1605" max="1605" width="15.33203125" style="3" bestFit="1" customWidth="1"/>
    <col min="1606" max="1606" width="12" style="3" bestFit="1" customWidth="1"/>
    <col min="1607" max="1607" width="14.33203125" style="3" bestFit="1" customWidth="1"/>
    <col min="1608" max="1608" width="13" style="3" bestFit="1" customWidth="1"/>
    <col min="1609" max="1609" width="15.33203125" style="3" bestFit="1" customWidth="1"/>
    <col min="1610" max="1610" width="13" style="3" bestFit="1" customWidth="1"/>
    <col min="1611" max="1611" width="15.33203125" style="3" bestFit="1" customWidth="1"/>
    <col min="1612" max="1612" width="12" style="3" bestFit="1" customWidth="1"/>
    <col min="1613" max="1613" width="14.33203125" style="3" bestFit="1" customWidth="1"/>
    <col min="1614" max="1614" width="13" style="3" bestFit="1" customWidth="1"/>
    <col min="1615" max="1615" width="15.33203125" style="3" bestFit="1" customWidth="1"/>
    <col min="1616" max="1616" width="12" style="3" bestFit="1" customWidth="1"/>
    <col min="1617" max="1617" width="14.33203125" style="3" bestFit="1" customWidth="1"/>
    <col min="1618" max="1618" width="12" style="3" bestFit="1" customWidth="1"/>
    <col min="1619" max="1619" width="14.33203125" style="3" bestFit="1" customWidth="1"/>
    <col min="1620" max="1620" width="13" style="3" bestFit="1" customWidth="1"/>
    <col min="1621" max="1621" width="15.33203125" style="3" bestFit="1" customWidth="1"/>
    <col min="1622" max="1622" width="13" style="3" bestFit="1" customWidth="1"/>
    <col min="1623" max="1623" width="15.33203125" style="3" bestFit="1" customWidth="1"/>
    <col min="1624" max="1624" width="12" style="3" bestFit="1" customWidth="1"/>
    <col min="1625" max="1625" width="14.33203125" style="3" bestFit="1" customWidth="1"/>
    <col min="1626" max="1626" width="12" style="3" bestFit="1" customWidth="1"/>
    <col min="1627" max="1627" width="14.33203125" style="3" bestFit="1" customWidth="1"/>
    <col min="1628" max="1628" width="13" style="3" bestFit="1" customWidth="1"/>
    <col min="1629" max="1629" width="15.33203125" style="3" bestFit="1" customWidth="1"/>
    <col min="1630" max="1630" width="12" style="3" bestFit="1" customWidth="1"/>
    <col min="1631" max="1631" width="14.33203125" style="3" bestFit="1" customWidth="1"/>
    <col min="1632" max="1632" width="12" style="3" bestFit="1" customWidth="1"/>
    <col min="1633" max="1633" width="14.33203125" style="3" bestFit="1" customWidth="1"/>
    <col min="1634" max="1634" width="12" style="3" bestFit="1" customWidth="1"/>
    <col min="1635" max="1635" width="14.33203125" style="3" bestFit="1" customWidth="1"/>
    <col min="1636" max="1636" width="13" style="3" bestFit="1" customWidth="1"/>
    <col min="1637" max="1637" width="15.33203125" style="3" bestFit="1" customWidth="1"/>
    <col min="1638" max="1638" width="13" style="3" bestFit="1" customWidth="1"/>
    <col min="1639" max="1639" width="15.33203125" style="3" bestFit="1" customWidth="1"/>
    <col min="1640" max="1640" width="11" style="3" bestFit="1" customWidth="1"/>
    <col min="1641" max="1641" width="13.33203125" style="3" bestFit="1" customWidth="1"/>
    <col min="1642" max="1642" width="12" style="3" bestFit="1" customWidth="1"/>
    <col min="1643" max="1643" width="14.33203125" style="3" bestFit="1" customWidth="1"/>
    <col min="1644" max="1644" width="12" style="3" bestFit="1" customWidth="1"/>
    <col min="1645" max="1645" width="14.33203125" style="3" bestFit="1" customWidth="1"/>
    <col min="1646" max="1646" width="12" style="3" bestFit="1" customWidth="1"/>
    <col min="1647" max="1647" width="14.33203125" style="3" bestFit="1" customWidth="1"/>
    <col min="1648" max="1648" width="13" style="3" bestFit="1" customWidth="1"/>
    <col min="1649" max="1649" width="15.33203125" style="3" bestFit="1" customWidth="1"/>
    <col min="1650" max="1650" width="13" style="3" bestFit="1" customWidth="1"/>
    <col min="1651" max="1651" width="15.33203125" style="3" bestFit="1" customWidth="1"/>
    <col min="1652" max="1652" width="12" style="3" bestFit="1" customWidth="1"/>
    <col min="1653" max="1653" width="14.33203125" style="3" bestFit="1" customWidth="1"/>
    <col min="1654" max="1654" width="13" style="3" bestFit="1" customWidth="1"/>
    <col min="1655" max="1655" width="15.33203125" style="3" bestFit="1" customWidth="1"/>
    <col min="1656" max="1656" width="13" style="3" bestFit="1" customWidth="1"/>
    <col min="1657" max="1657" width="15.33203125" style="3" bestFit="1" customWidth="1"/>
    <col min="1658" max="1658" width="11" style="3" bestFit="1" customWidth="1"/>
    <col min="1659" max="1659" width="13.33203125" style="3" bestFit="1" customWidth="1"/>
    <col min="1660" max="1660" width="13" style="3" bestFit="1" customWidth="1"/>
    <col min="1661" max="1661" width="15.33203125" style="3" bestFit="1" customWidth="1"/>
    <col min="1662" max="1662" width="13" style="3" bestFit="1" customWidth="1"/>
    <col min="1663" max="1663" width="15.33203125" style="3" bestFit="1" customWidth="1"/>
    <col min="1664" max="1664" width="13" style="3" bestFit="1" customWidth="1"/>
    <col min="1665" max="1665" width="15.33203125" style="3" bestFit="1" customWidth="1"/>
    <col min="1666" max="1666" width="13" style="3" bestFit="1" customWidth="1"/>
    <col min="1667" max="1667" width="15.33203125" style="3" bestFit="1" customWidth="1"/>
    <col min="1668" max="1668" width="12" style="3" bestFit="1" customWidth="1"/>
    <col min="1669" max="1669" width="14.33203125" style="3" bestFit="1" customWidth="1"/>
    <col min="1670" max="1670" width="12" style="3" bestFit="1" customWidth="1"/>
    <col min="1671" max="1671" width="14.33203125" style="3" bestFit="1" customWidth="1"/>
    <col min="1672" max="1672" width="12" style="3" bestFit="1" customWidth="1"/>
    <col min="1673" max="1673" width="14.33203125" style="3" bestFit="1" customWidth="1"/>
    <col min="1674" max="1674" width="12" style="3" bestFit="1" customWidth="1"/>
    <col min="1675" max="1675" width="14.33203125" style="3" bestFit="1" customWidth="1"/>
    <col min="1676" max="1676" width="12" style="3" bestFit="1" customWidth="1"/>
    <col min="1677" max="1677" width="14.33203125" style="3" bestFit="1" customWidth="1"/>
    <col min="1678" max="1678" width="12" style="3" bestFit="1" customWidth="1"/>
    <col min="1679" max="1679" width="14.33203125" style="3" bestFit="1" customWidth="1"/>
    <col min="1680" max="1680" width="12" style="3" bestFit="1" customWidth="1"/>
    <col min="1681" max="1681" width="14.33203125" style="3" bestFit="1" customWidth="1"/>
    <col min="1682" max="1682" width="12" style="3" bestFit="1" customWidth="1"/>
    <col min="1683" max="1683" width="14.33203125" style="3" bestFit="1" customWidth="1"/>
    <col min="1684" max="1684" width="13" style="3" bestFit="1" customWidth="1"/>
    <col min="1685" max="1685" width="15.33203125" style="3" bestFit="1" customWidth="1"/>
    <col min="1686" max="1686" width="12" style="3" bestFit="1" customWidth="1"/>
    <col min="1687" max="1687" width="14.33203125" style="3" bestFit="1" customWidth="1"/>
    <col min="1688" max="1688" width="12" style="3" bestFit="1" customWidth="1"/>
    <col min="1689" max="1689" width="14.33203125" style="3" bestFit="1" customWidth="1"/>
    <col min="1690" max="1690" width="13" style="3" bestFit="1" customWidth="1"/>
    <col min="1691" max="1691" width="15.33203125" style="3" bestFit="1" customWidth="1"/>
    <col min="1692" max="1692" width="13" style="3" bestFit="1" customWidth="1"/>
    <col min="1693" max="1693" width="15.33203125" style="3" bestFit="1" customWidth="1"/>
    <col min="1694" max="1694" width="13" style="3" bestFit="1" customWidth="1"/>
    <col min="1695" max="1695" width="15.33203125" style="3" bestFit="1" customWidth="1"/>
    <col min="1696" max="1696" width="12" style="3" bestFit="1" customWidth="1"/>
    <col min="1697" max="1697" width="14.33203125" style="3" bestFit="1" customWidth="1"/>
    <col min="1698" max="1698" width="13" style="3" bestFit="1" customWidth="1"/>
    <col min="1699" max="1699" width="15.33203125" style="3" bestFit="1" customWidth="1"/>
    <col min="1700" max="1700" width="12" style="3" bestFit="1" customWidth="1"/>
    <col min="1701" max="1701" width="14.33203125" style="3" bestFit="1" customWidth="1"/>
    <col min="1702" max="1702" width="12" style="3" bestFit="1" customWidth="1"/>
    <col min="1703" max="1703" width="14.33203125" style="3" bestFit="1" customWidth="1"/>
    <col min="1704" max="1704" width="13" style="3" bestFit="1" customWidth="1"/>
    <col min="1705" max="1705" width="15.33203125" style="3" bestFit="1" customWidth="1"/>
    <col min="1706" max="1706" width="12" style="3" bestFit="1" customWidth="1"/>
    <col min="1707" max="1707" width="14.33203125" style="3" bestFit="1" customWidth="1"/>
    <col min="1708" max="1708" width="13" style="3" bestFit="1" customWidth="1"/>
    <col min="1709" max="1709" width="15.33203125" style="3" bestFit="1" customWidth="1"/>
    <col min="1710" max="1710" width="12" style="3" bestFit="1" customWidth="1"/>
    <col min="1711" max="1711" width="14.33203125" style="3" bestFit="1" customWidth="1"/>
    <col min="1712" max="1712" width="13" style="3" bestFit="1" customWidth="1"/>
    <col min="1713" max="1713" width="15.33203125" style="3" bestFit="1" customWidth="1"/>
    <col min="1714" max="1714" width="12" style="3" bestFit="1" customWidth="1"/>
    <col min="1715" max="1715" width="14.33203125" style="3" bestFit="1" customWidth="1"/>
    <col min="1716" max="1716" width="12" style="3" bestFit="1" customWidth="1"/>
    <col min="1717" max="1717" width="14.33203125" style="3" bestFit="1" customWidth="1"/>
    <col min="1718" max="1718" width="12" style="3" bestFit="1" customWidth="1"/>
    <col min="1719" max="1719" width="14.33203125" style="3" bestFit="1" customWidth="1"/>
    <col min="1720" max="1720" width="12" style="3" bestFit="1" customWidth="1"/>
    <col min="1721" max="1721" width="14.33203125" style="3" bestFit="1" customWidth="1"/>
    <col min="1722" max="1722" width="12" style="3" bestFit="1" customWidth="1"/>
    <col min="1723" max="1723" width="14.33203125" style="3" bestFit="1" customWidth="1"/>
    <col min="1724" max="1724" width="13" style="3" bestFit="1" customWidth="1"/>
    <col min="1725" max="1725" width="15.33203125" style="3" bestFit="1" customWidth="1"/>
    <col min="1726" max="1726" width="12" style="3" bestFit="1" customWidth="1"/>
    <col min="1727" max="1727" width="14.33203125" style="3" bestFit="1" customWidth="1"/>
    <col min="1728" max="1728" width="13" style="3" bestFit="1" customWidth="1"/>
    <col min="1729" max="1729" width="15.33203125" style="3" bestFit="1" customWidth="1"/>
    <col min="1730" max="1730" width="13" style="3" bestFit="1" customWidth="1"/>
    <col min="1731" max="1731" width="15.33203125" style="3" bestFit="1" customWidth="1"/>
    <col min="1732" max="1732" width="12" style="3" bestFit="1" customWidth="1"/>
    <col min="1733" max="1733" width="14.33203125" style="3" bestFit="1" customWidth="1"/>
    <col min="1734" max="1734" width="13" style="3" bestFit="1" customWidth="1"/>
    <col min="1735" max="1735" width="15.33203125" style="3" bestFit="1" customWidth="1"/>
    <col min="1736" max="1736" width="12" style="3" bestFit="1" customWidth="1"/>
    <col min="1737" max="1737" width="14.33203125" style="3" bestFit="1" customWidth="1"/>
    <col min="1738" max="1738" width="13" style="3" bestFit="1" customWidth="1"/>
    <col min="1739" max="1739" width="15.33203125" style="3" bestFit="1" customWidth="1"/>
    <col min="1740" max="1740" width="11" style="3" bestFit="1" customWidth="1"/>
    <col min="1741" max="1741" width="13.33203125" style="3" bestFit="1" customWidth="1"/>
    <col min="1742" max="1742" width="13" style="3" bestFit="1" customWidth="1"/>
    <col min="1743" max="1743" width="15.33203125" style="3" bestFit="1" customWidth="1"/>
    <col min="1744" max="1744" width="12" style="3" bestFit="1" customWidth="1"/>
    <col min="1745" max="1745" width="14.33203125" style="3" bestFit="1" customWidth="1"/>
    <col min="1746" max="1746" width="13" style="3" bestFit="1" customWidth="1"/>
    <col min="1747" max="1747" width="15.33203125" style="3" bestFit="1" customWidth="1"/>
    <col min="1748" max="1748" width="12" style="3" bestFit="1" customWidth="1"/>
    <col min="1749" max="1749" width="14.33203125" style="3" bestFit="1" customWidth="1"/>
    <col min="1750" max="1750" width="12" style="3" bestFit="1" customWidth="1"/>
    <col min="1751" max="1751" width="14.33203125" style="3" bestFit="1" customWidth="1"/>
    <col min="1752" max="1752" width="12" style="3" bestFit="1" customWidth="1"/>
    <col min="1753" max="1753" width="14.33203125" style="3" bestFit="1" customWidth="1"/>
    <col min="1754" max="1754" width="13" style="3" bestFit="1" customWidth="1"/>
    <col min="1755" max="1755" width="15.33203125" style="3" bestFit="1" customWidth="1"/>
    <col min="1756" max="1756" width="12" style="3" bestFit="1" customWidth="1"/>
    <col min="1757" max="1757" width="14.33203125" style="3" bestFit="1" customWidth="1"/>
    <col min="1758" max="1758" width="12" style="3" bestFit="1" customWidth="1"/>
    <col min="1759" max="1759" width="14.33203125" style="3" bestFit="1" customWidth="1"/>
    <col min="1760" max="1760" width="13" style="3" bestFit="1" customWidth="1"/>
    <col min="1761" max="1761" width="15.33203125" style="3" bestFit="1" customWidth="1"/>
    <col min="1762" max="1762" width="12" style="3" bestFit="1" customWidth="1"/>
    <col min="1763" max="1763" width="14.33203125" style="3" bestFit="1" customWidth="1"/>
    <col min="1764" max="1764" width="12" style="3" bestFit="1" customWidth="1"/>
    <col min="1765" max="1765" width="14.33203125" style="3" bestFit="1" customWidth="1"/>
    <col min="1766" max="1766" width="12" style="3" bestFit="1" customWidth="1"/>
    <col min="1767" max="1767" width="14.33203125" style="3" bestFit="1" customWidth="1"/>
    <col min="1768" max="1768" width="13" style="3" bestFit="1" customWidth="1"/>
    <col min="1769" max="1769" width="15.33203125" style="3" bestFit="1" customWidth="1"/>
    <col min="1770" max="1770" width="12" style="3" bestFit="1" customWidth="1"/>
    <col min="1771" max="1771" width="14.33203125" style="3" bestFit="1" customWidth="1"/>
    <col min="1772" max="1772" width="12" style="3" bestFit="1" customWidth="1"/>
    <col min="1773" max="1773" width="14.33203125" style="3" bestFit="1" customWidth="1"/>
    <col min="1774" max="1774" width="12" style="3" bestFit="1" customWidth="1"/>
    <col min="1775" max="1775" width="14.33203125" style="3" bestFit="1" customWidth="1"/>
    <col min="1776" max="1776" width="12" style="3" bestFit="1" customWidth="1"/>
    <col min="1777" max="1777" width="14.33203125" style="3" bestFit="1" customWidth="1"/>
    <col min="1778" max="1778" width="13" style="3" bestFit="1" customWidth="1"/>
    <col min="1779" max="1779" width="15.33203125" style="3" bestFit="1" customWidth="1"/>
    <col min="1780" max="1780" width="12" style="3" bestFit="1" customWidth="1"/>
    <col min="1781" max="1781" width="14.33203125" style="3" bestFit="1" customWidth="1"/>
    <col min="1782" max="1782" width="12" style="3" bestFit="1" customWidth="1"/>
    <col min="1783" max="1783" width="14.33203125" style="3" bestFit="1" customWidth="1"/>
    <col min="1784" max="1784" width="13" style="3" bestFit="1" customWidth="1"/>
    <col min="1785" max="1785" width="15.33203125" style="3" bestFit="1" customWidth="1"/>
    <col min="1786" max="1786" width="13" style="3" bestFit="1" customWidth="1"/>
    <col min="1787" max="1787" width="15.33203125" style="3" bestFit="1" customWidth="1"/>
    <col min="1788" max="1788" width="13" style="3" bestFit="1" customWidth="1"/>
    <col min="1789" max="1789" width="15.33203125" style="3" bestFit="1" customWidth="1"/>
    <col min="1790" max="1790" width="13" style="3" bestFit="1" customWidth="1"/>
    <col min="1791" max="1791" width="15.33203125" style="3" bestFit="1" customWidth="1"/>
    <col min="1792" max="1792" width="13" style="3" bestFit="1" customWidth="1"/>
    <col min="1793" max="1793" width="15.33203125" style="3" bestFit="1" customWidth="1"/>
    <col min="1794" max="1794" width="13" style="3" bestFit="1" customWidth="1"/>
    <col min="1795" max="1795" width="15.33203125" style="3" bestFit="1" customWidth="1"/>
    <col min="1796" max="1796" width="13" style="3" bestFit="1" customWidth="1"/>
    <col min="1797" max="1797" width="15.33203125" style="3" bestFit="1" customWidth="1"/>
    <col min="1798" max="1798" width="13" style="3" bestFit="1" customWidth="1"/>
    <col min="1799" max="1799" width="15.33203125" style="3" bestFit="1" customWidth="1"/>
    <col min="1800" max="1800" width="12" style="3" bestFit="1" customWidth="1"/>
    <col min="1801" max="1801" width="14.33203125" style="3" bestFit="1" customWidth="1"/>
    <col min="1802" max="1802" width="12" style="3" bestFit="1" customWidth="1"/>
    <col min="1803" max="1803" width="14.33203125" style="3" bestFit="1" customWidth="1"/>
    <col min="1804" max="1804" width="12" style="3" bestFit="1" customWidth="1"/>
    <col min="1805" max="1805" width="14.33203125" style="3" bestFit="1" customWidth="1"/>
    <col min="1806" max="1806" width="12" style="3" bestFit="1" customWidth="1"/>
    <col min="1807" max="1807" width="14.33203125" style="3" bestFit="1" customWidth="1"/>
    <col min="1808" max="1808" width="12" style="3" bestFit="1" customWidth="1"/>
    <col min="1809" max="1809" width="14.33203125" style="3" bestFit="1" customWidth="1"/>
    <col min="1810" max="1810" width="12" style="3" bestFit="1" customWidth="1"/>
    <col min="1811" max="1811" width="14.33203125" style="3" bestFit="1" customWidth="1"/>
    <col min="1812" max="1812" width="12" style="3" bestFit="1" customWidth="1"/>
    <col min="1813" max="1813" width="14.33203125" style="3" bestFit="1" customWidth="1"/>
    <col min="1814" max="1814" width="12" style="3" bestFit="1" customWidth="1"/>
    <col min="1815" max="1815" width="14.33203125" style="3" bestFit="1" customWidth="1"/>
    <col min="1816" max="1816" width="12" style="3" bestFit="1" customWidth="1"/>
    <col min="1817" max="1817" width="14.33203125" style="3" bestFit="1" customWidth="1"/>
    <col min="1818" max="1818" width="13" style="3" bestFit="1" customWidth="1"/>
    <col min="1819" max="1819" width="15.33203125" style="3" bestFit="1" customWidth="1"/>
    <col min="1820" max="1820" width="12" style="3" bestFit="1" customWidth="1"/>
    <col min="1821" max="1821" width="14.33203125" style="3" bestFit="1" customWidth="1"/>
    <col min="1822" max="1822" width="13" style="3" bestFit="1" customWidth="1"/>
    <col min="1823" max="1823" width="15.33203125" style="3" bestFit="1" customWidth="1"/>
    <col min="1824" max="1824" width="13" style="3" bestFit="1" customWidth="1"/>
    <col min="1825" max="1825" width="15.33203125" style="3" bestFit="1" customWidth="1"/>
    <col min="1826" max="1826" width="12" style="3" bestFit="1" customWidth="1"/>
    <col min="1827" max="1827" width="14.33203125" style="3" bestFit="1" customWidth="1"/>
    <col min="1828" max="1828" width="13" style="3" bestFit="1" customWidth="1"/>
    <col min="1829" max="1829" width="15.33203125" style="3" bestFit="1" customWidth="1"/>
    <col min="1830" max="1830" width="13" style="3" bestFit="1" customWidth="1"/>
    <col min="1831" max="1831" width="15.33203125" style="3" bestFit="1" customWidth="1"/>
    <col min="1832" max="1832" width="12" style="3" bestFit="1" customWidth="1"/>
    <col min="1833" max="1833" width="14.33203125" style="3" bestFit="1" customWidth="1"/>
    <col min="1834" max="1834" width="13" style="3" bestFit="1" customWidth="1"/>
    <col min="1835" max="1835" width="15.33203125" style="3" bestFit="1" customWidth="1"/>
    <col min="1836" max="1836" width="12" style="3" bestFit="1" customWidth="1"/>
    <col min="1837" max="1837" width="14.33203125" style="3" bestFit="1" customWidth="1"/>
    <col min="1838" max="1838" width="13" style="3" bestFit="1" customWidth="1"/>
    <col min="1839" max="1839" width="15.33203125" style="3" bestFit="1" customWidth="1"/>
    <col min="1840" max="1840" width="12" style="3" bestFit="1" customWidth="1"/>
    <col min="1841" max="1841" width="14.33203125" style="3" bestFit="1" customWidth="1"/>
    <col min="1842" max="1842" width="13" style="3" bestFit="1" customWidth="1"/>
    <col min="1843" max="1843" width="15.33203125" style="3" bestFit="1" customWidth="1"/>
    <col min="1844" max="1844" width="13" style="3" bestFit="1" customWidth="1"/>
    <col min="1845" max="1845" width="15.33203125" style="3" bestFit="1" customWidth="1"/>
    <col min="1846" max="1846" width="12" style="3" bestFit="1" customWidth="1"/>
    <col min="1847" max="1847" width="14.33203125" style="3" bestFit="1" customWidth="1"/>
    <col min="1848" max="1848" width="11" style="3" bestFit="1" customWidth="1"/>
    <col min="1849" max="1849" width="13.33203125" style="3" bestFit="1" customWidth="1"/>
    <col min="1850" max="1850" width="13" style="3" bestFit="1" customWidth="1"/>
    <col min="1851" max="1851" width="15.33203125" style="3" bestFit="1" customWidth="1"/>
    <col min="1852" max="1852" width="13" style="3" bestFit="1" customWidth="1"/>
    <col min="1853" max="1853" width="15.33203125" style="3" bestFit="1" customWidth="1"/>
    <col min="1854" max="1854" width="13" style="3" bestFit="1" customWidth="1"/>
    <col min="1855" max="1855" width="15.33203125" style="3" bestFit="1" customWidth="1"/>
    <col min="1856" max="1856" width="13" style="3" bestFit="1" customWidth="1"/>
    <col min="1857" max="1857" width="15.33203125" style="3" bestFit="1" customWidth="1"/>
    <col min="1858" max="1858" width="13" style="3" bestFit="1" customWidth="1"/>
    <col min="1859" max="1859" width="15.33203125" style="3" bestFit="1" customWidth="1"/>
    <col min="1860" max="1860" width="12" style="3" bestFit="1" customWidth="1"/>
    <col min="1861" max="1861" width="14.33203125" style="3" bestFit="1" customWidth="1"/>
    <col min="1862" max="1862" width="12" style="3" bestFit="1" customWidth="1"/>
    <col min="1863" max="1863" width="14.33203125" style="3" bestFit="1" customWidth="1"/>
    <col min="1864" max="1864" width="13" style="3" bestFit="1" customWidth="1"/>
    <col min="1865" max="1865" width="15.33203125" style="3" bestFit="1" customWidth="1"/>
    <col min="1866" max="1866" width="11" style="3" bestFit="1" customWidth="1"/>
    <col min="1867" max="1867" width="13.33203125" style="3" bestFit="1" customWidth="1"/>
    <col min="1868" max="1868" width="12" style="3" bestFit="1" customWidth="1"/>
    <col min="1869" max="1869" width="14.33203125" style="3" bestFit="1" customWidth="1"/>
    <col min="1870" max="1870" width="13" style="3" bestFit="1" customWidth="1"/>
    <col min="1871" max="1871" width="15.33203125" style="3" bestFit="1" customWidth="1"/>
    <col min="1872" max="1872" width="12" style="3" bestFit="1" customWidth="1"/>
    <col min="1873" max="1873" width="14.33203125" style="3" bestFit="1" customWidth="1"/>
    <col min="1874" max="1874" width="13" style="3" bestFit="1" customWidth="1"/>
    <col min="1875" max="1875" width="15.33203125" style="3" bestFit="1" customWidth="1"/>
    <col min="1876" max="1876" width="11" style="3" bestFit="1" customWidth="1"/>
    <col min="1877" max="1877" width="13.33203125" style="3" bestFit="1" customWidth="1"/>
    <col min="1878" max="1878" width="12" style="3" bestFit="1" customWidth="1"/>
    <col min="1879" max="1879" width="14.33203125" style="3" bestFit="1" customWidth="1"/>
    <col min="1880" max="1880" width="12" style="3" bestFit="1" customWidth="1"/>
    <col min="1881" max="1881" width="14.33203125" style="3" bestFit="1" customWidth="1"/>
    <col min="1882" max="1882" width="12" style="3" bestFit="1" customWidth="1"/>
    <col min="1883" max="1883" width="14.33203125" style="3" bestFit="1" customWidth="1"/>
    <col min="1884" max="1884" width="13" style="3" bestFit="1" customWidth="1"/>
    <col min="1885" max="1885" width="15.33203125" style="3" bestFit="1" customWidth="1"/>
    <col min="1886" max="1886" width="13" style="3" bestFit="1" customWidth="1"/>
    <col min="1887" max="1887" width="15.33203125" style="3" bestFit="1" customWidth="1"/>
    <col min="1888" max="1888" width="12" style="3" bestFit="1" customWidth="1"/>
    <col min="1889" max="1889" width="14.33203125" style="3" bestFit="1" customWidth="1"/>
    <col min="1890" max="1890" width="12" style="3" bestFit="1" customWidth="1"/>
    <col min="1891" max="1891" width="14.33203125" style="3" bestFit="1" customWidth="1"/>
    <col min="1892" max="1892" width="13" style="3" bestFit="1" customWidth="1"/>
    <col min="1893" max="1893" width="15.33203125" style="3" bestFit="1" customWidth="1"/>
    <col min="1894" max="1894" width="13" style="3" bestFit="1" customWidth="1"/>
    <col min="1895" max="1895" width="15.33203125" style="3" bestFit="1" customWidth="1"/>
    <col min="1896" max="1896" width="12" style="3" bestFit="1" customWidth="1"/>
    <col min="1897" max="1897" width="14.33203125" style="3" bestFit="1" customWidth="1"/>
    <col min="1898" max="1898" width="13" style="3" bestFit="1" customWidth="1"/>
    <col min="1899" max="1899" width="15.33203125" style="3" bestFit="1" customWidth="1"/>
    <col min="1900" max="1900" width="13" style="3" bestFit="1" customWidth="1"/>
    <col min="1901" max="1901" width="15.33203125" style="3" bestFit="1" customWidth="1"/>
    <col min="1902" max="1902" width="13" style="3" bestFit="1" customWidth="1"/>
    <col min="1903" max="1903" width="15.33203125" style="3" bestFit="1" customWidth="1"/>
    <col min="1904" max="1904" width="12" style="3" bestFit="1" customWidth="1"/>
    <col min="1905" max="1905" width="14.33203125" style="3" bestFit="1" customWidth="1"/>
    <col min="1906" max="1906" width="12" style="3" bestFit="1" customWidth="1"/>
    <col min="1907" max="1907" width="14.33203125" style="3" bestFit="1" customWidth="1"/>
    <col min="1908" max="1908" width="13" style="3" bestFit="1" customWidth="1"/>
    <col min="1909" max="1909" width="15.33203125" style="3" bestFit="1" customWidth="1"/>
    <col min="1910" max="1910" width="13" style="3" bestFit="1" customWidth="1"/>
    <col min="1911" max="1911" width="15.33203125" style="3" bestFit="1" customWidth="1"/>
    <col min="1912" max="1912" width="13" style="3" bestFit="1" customWidth="1"/>
    <col min="1913" max="1913" width="15.33203125" style="3" bestFit="1" customWidth="1"/>
    <col min="1914" max="1914" width="12" style="3" bestFit="1" customWidth="1"/>
    <col min="1915" max="1915" width="14.33203125" style="3" bestFit="1" customWidth="1"/>
    <col min="1916" max="1916" width="12" style="3" bestFit="1" customWidth="1"/>
    <col min="1917" max="1917" width="14.33203125" style="3" bestFit="1" customWidth="1"/>
    <col min="1918" max="1918" width="12" style="3" bestFit="1" customWidth="1"/>
    <col min="1919" max="1919" width="14.33203125" style="3" bestFit="1" customWidth="1"/>
    <col min="1920" max="1920" width="13" style="3" bestFit="1" customWidth="1"/>
    <col min="1921" max="1921" width="15.33203125" style="3" bestFit="1" customWidth="1"/>
    <col min="1922" max="1922" width="12" style="3" bestFit="1" customWidth="1"/>
    <col min="1923" max="1923" width="14.33203125" style="3" bestFit="1" customWidth="1"/>
    <col min="1924" max="1924" width="12" style="3" bestFit="1" customWidth="1"/>
    <col min="1925" max="1925" width="14.33203125" style="3" bestFit="1" customWidth="1"/>
    <col min="1926" max="1926" width="13" style="3" bestFit="1" customWidth="1"/>
    <col min="1927" max="1927" width="15.33203125" style="3" bestFit="1" customWidth="1"/>
    <col min="1928" max="1928" width="13" style="3" bestFit="1" customWidth="1"/>
    <col min="1929" max="1929" width="15.33203125" style="3" bestFit="1" customWidth="1"/>
    <col min="1930" max="1930" width="13" style="3" bestFit="1" customWidth="1"/>
    <col min="1931" max="1931" width="15.33203125" style="3" bestFit="1" customWidth="1"/>
    <col min="1932" max="1932" width="13" style="3" bestFit="1" customWidth="1"/>
    <col min="1933" max="1933" width="15.33203125" style="3" bestFit="1" customWidth="1"/>
    <col min="1934" max="1934" width="12" style="3" bestFit="1" customWidth="1"/>
    <col min="1935" max="1935" width="14.33203125" style="3" bestFit="1" customWidth="1"/>
    <col min="1936" max="1936" width="13" style="3" bestFit="1" customWidth="1"/>
    <col min="1937" max="1937" width="15.33203125" style="3" bestFit="1" customWidth="1"/>
    <col min="1938" max="1938" width="12" style="3" bestFit="1" customWidth="1"/>
    <col min="1939" max="1939" width="14.33203125" style="3" bestFit="1" customWidth="1"/>
    <col min="1940" max="1940" width="13" style="3" bestFit="1" customWidth="1"/>
    <col min="1941" max="1941" width="15.33203125" style="3" bestFit="1" customWidth="1"/>
    <col min="1942" max="1942" width="11" style="3" bestFit="1" customWidth="1"/>
    <col min="1943" max="1943" width="13.33203125" style="3" bestFit="1" customWidth="1"/>
    <col min="1944" max="1944" width="12" style="3" bestFit="1" customWidth="1"/>
    <col min="1945" max="1945" width="14.33203125" style="3" bestFit="1" customWidth="1"/>
    <col min="1946" max="1946" width="11" style="3" bestFit="1" customWidth="1"/>
    <col min="1947" max="1947" width="13.33203125" style="3" bestFit="1" customWidth="1"/>
    <col min="1948" max="1948" width="12" style="3" bestFit="1" customWidth="1"/>
    <col min="1949" max="1949" width="14.33203125" style="3" bestFit="1" customWidth="1"/>
    <col min="1950" max="1950" width="13" style="3" bestFit="1" customWidth="1"/>
    <col min="1951" max="1951" width="15.33203125" style="3" bestFit="1" customWidth="1"/>
    <col min="1952" max="1952" width="13" style="3" bestFit="1" customWidth="1"/>
    <col min="1953" max="1953" width="15.33203125" style="3" bestFit="1" customWidth="1"/>
    <col min="1954" max="1954" width="12" style="3" bestFit="1" customWidth="1"/>
    <col min="1955" max="1955" width="14.33203125" style="3" bestFit="1" customWidth="1"/>
    <col min="1956" max="1956" width="13" style="3" bestFit="1" customWidth="1"/>
    <col min="1957" max="1957" width="15.33203125" style="3" bestFit="1" customWidth="1"/>
    <col min="1958" max="1958" width="12" style="3" bestFit="1" customWidth="1"/>
    <col min="1959" max="1959" width="14.33203125" style="3" bestFit="1" customWidth="1"/>
    <col min="1960" max="1960" width="13" style="3" bestFit="1" customWidth="1"/>
    <col min="1961" max="1961" width="15.33203125" style="3" bestFit="1" customWidth="1"/>
    <col min="1962" max="1962" width="13" style="3" bestFit="1" customWidth="1"/>
    <col min="1963" max="1963" width="15.33203125" style="3" bestFit="1" customWidth="1"/>
    <col min="1964" max="1964" width="13" style="3" bestFit="1" customWidth="1"/>
    <col min="1965" max="1965" width="15.33203125" style="3" bestFit="1" customWidth="1"/>
    <col min="1966" max="1966" width="12" style="3" bestFit="1" customWidth="1"/>
    <col min="1967" max="1967" width="14.33203125" style="3" bestFit="1" customWidth="1"/>
    <col min="1968" max="1968" width="13" style="3" bestFit="1" customWidth="1"/>
    <col min="1969" max="1969" width="15.33203125" style="3" bestFit="1" customWidth="1"/>
    <col min="1970" max="1970" width="12" style="3" bestFit="1" customWidth="1"/>
    <col min="1971" max="1971" width="14.33203125" style="3" bestFit="1" customWidth="1"/>
    <col min="1972" max="1972" width="12" style="3" bestFit="1" customWidth="1"/>
    <col min="1973" max="1973" width="14.33203125" style="3" bestFit="1" customWidth="1"/>
    <col min="1974" max="1974" width="13" style="3" bestFit="1" customWidth="1"/>
    <col min="1975" max="1975" width="15.33203125" style="3" bestFit="1" customWidth="1"/>
    <col min="1976" max="1976" width="13" style="3" bestFit="1" customWidth="1"/>
    <col min="1977" max="1977" width="15.33203125" style="3" bestFit="1" customWidth="1"/>
    <col min="1978" max="1978" width="12" style="3" bestFit="1" customWidth="1"/>
    <col min="1979" max="1979" width="14.33203125" style="3" bestFit="1" customWidth="1"/>
    <col min="1980" max="1980" width="13" style="3" bestFit="1" customWidth="1"/>
    <col min="1981" max="1981" width="15.33203125" style="3" bestFit="1" customWidth="1"/>
    <col min="1982" max="1982" width="12" style="3" bestFit="1" customWidth="1"/>
    <col min="1983" max="1983" width="14.33203125" style="3" bestFit="1" customWidth="1"/>
    <col min="1984" max="1984" width="11" style="3" bestFit="1" customWidth="1"/>
    <col min="1985" max="1985" width="13.33203125" style="3" bestFit="1" customWidth="1"/>
    <col min="1986" max="1986" width="13" style="3" bestFit="1" customWidth="1"/>
    <col min="1987" max="1987" width="15.33203125" style="3" bestFit="1" customWidth="1"/>
    <col min="1988" max="1988" width="12" style="3" bestFit="1" customWidth="1"/>
    <col min="1989" max="1989" width="14.33203125" style="3" bestFit="1" customWidth="1"/>
    <col min="1990" max="1990" width="12" style="3" bestFit="1" customWidth="1"/>
    <col min="1991" max="1991" width="14.33203125" style="3" bestFit="1" customWidth="1"/>
    <col min="1992" max="1992" width="13" style="3" bestFit="1" customWidth="1"/>
    <col min="1993" max="1993" width="15.33203125" style="3" bestFit="1" customWidth="1"/>
    <col min="1994" max="1994" width="13" style="3" bestFit="1" customWidth="1"/>
    <col min="1995" max="1995" width="15.33203125" style="3" bestFit="1" customWidth="1"/>
    <col min="1996" max="1996" width="12" style="3" bestFit="1" customWidth="1"/>
    <col min="1997" max="1997" width="14.33203125" style="3" bestFit="1" customWidth="1"/>
    <col min="1998" max="1998" width="13" style="3" bestFit="1" customWidth="1"/>
    <col min="1999" max="1999" width="15.33203125" style="3" bestFit="1" customWidth="1"/>
    <col min="2000" max="2000" width="13" style="3" bestFit="1" customWidth="1"/>
    <col min="2001" max="2001" width="15.33203125" style="3" bestFit="1" customWidth="1"/>
    <col min="2002" max="2002" width="12" style="3" bestFit="1" customWidth="1"/>
    <col min="2003" max="2003" width="14.33203125" style="3" bestFit="1" customWidth="1"/>
    <col min="2004" max="2004" width="12" style="3" bestFit="1" customWidth="1"/>
    <col min="2005" max="2005" width="14.33203125" style="3" bestFit="1" customWidth="1"/>
    <col min="2006" max="2006" width="13" style="3" bestFit="1" customWidth="1"/>
    <col min="2007" max="2007" width="15.33203125" style="3" bestFit="1" customWidth="1"/>
    <col min="2008" max="2008" width="13" style="3" bestFit="1" customWidth="1"/>
    <col min="2009" max="2009" width="15.33203125" style="3" bestFit="1" customWidth="1"/>
    <col min="2010" max="2010" width="13" style="3" bestFit="1" customWidth="1"/>
    <col min="2011" max="2011" width="15.33203125" style="3" bestFit="1" customWidth="1"/>
    <col min="2012" max="2012" width="13" style="3" bestFit="1" customWidth="1"/>
    <col min="2013" max="2013" width="15.33203125" style="3" bestFit="1" customWidth="1"/>
    <col min="2014" max="2014" width="12" style="3" bestFit="1" customWidth="1"/>
    <col min="2015" max="2015" width="14.33203125" style="3" bestFit="1" customWidth="1"/>
    <col min="2016" max="2016" width="12" style="3" bestFit="1" customWidth="1"/>
    <col min="2017" max="2017" width="14.33203125" style="3" bestFit="1" customWidth="1"/>
    <col min="2018" max="2018" width="12" style="3" bestFit="1" customWidth="1"/>
    <col min="2019" max="2019" width="14.33203125" style="3" bestFit="1" customWidth="1"/>
    <col min="2020" max="2020" width="12" style="3" bestFit="1" customWidth="1"/>
    <col min="2021" max="2021" width="14.33203125" style="3" bestFit="1" customWidth="1"/>
    <col min="2022" max="2022" width="12" style="3" bestFit="1" customWidth="1"/>
    <col min="2023" max="2023" width="14.33203125" style="3" bestFit="1" customWidth="1"/>
    <col min="2024" max="2024" width="12" style="3" bestFit="1" customWidth="1"/>
    <col min="2025" max="2025" width="14.33203125" style="3" bestFit="1" customWidth="1"/>
    <col min="2026" max="2026" width="13" style="3" bestFit="1" customWidth="1"/>
    <col min="2027" max="2027" width="15.33203125" style="3" bestFit="1" customWidth="1"/>
    <col min="2028" max="2028" width="13" style="3" bestFit="1" customWidth="1"/>
    <col min="2029" max="2029" width="15.33203125" style="3" bestFit="1" customWidth="1"/>
    <col min="2030" max="2030" width="13" style="3" bestFit="1" customWidth="1"/>
    <col min="2031" max="2031" width="15.33203125" style="3" bestFit="1" customWidth="1"/>
    <col min="2032" max="2032" width="13" style="3" bestFit="1" customWidth="1"/>
    <col min="2033" max="2033" width="15.33203125" style="3" bestFit="1" customWidth="1"/>
    <col min="2034" max="2034" width="13" style="3" bestFit="1" customWidth="1"/>
    <col min="2035" max="2035" width="15.33203125" style="3" bestFit="1" customWidth="1"/>
    <col min="2036" max="2036" width="13" style="3" bestFit="1" customWidth="1"/>
    <col min="2037" max="2037" width="15.33203125" style="3" bestFit="1" customWidth="1"/>
    <col min="2038" max="2038" width="12" style="3" bestFit="1" customWidth="1"/>
    <col min="2039" max="2039" width="14.33203125" style="3" bestFit="1" customWidth="1"/>
    <col min="2040" max="2040" width="13" style="3" bestFit="1" customWidth="1"/>
    <col min="2041" max="2041" width="15.33203125" style="3" bestFit="1" customWidth="1"/>
    <col min="2042" max="2042" width="12" style="3" bestFit="1" customWidth="1"/>
    <col min="2043" max="2043" width="14.33203125" style="3" bestFit="1" customWidth="1"/>
    <col min="2044" max="2044" width="13" style="3" bestFit="1" customWidth="1"/>
    <col min="2045" max="2045" width="15.33203125" style="3" bestFit="1" customWidth="1"/>
    <col min="2046" max="2046" width="13" style="3" bestFit="1" customWidth="1"/>
    <col min="2047" max="2047" width="15.33203125" style="3" bestFit="1" customWidth="1"/>
    <col min="2048" max="2048" width="12" style="3" bestFit="1" customWidth="1"/>
    <col min="2049" max="2049" width="14.33203125" style="3" bestFit="1" customWidth="1"/>
    <col min="2050" max="2050" width="13" style="3" bestFit="1" customWidth="1"/>
    <col min="2051" max="2051" width="15.33203125" style="3" bestFit="1" customWidth="1"/>
    <col min="2052" max="2052" width="12" style="3" bestFit="1" customWidth="1"/>
    <col min="2053" max="2053" width="14.33203125" style="3" bestFit="1" customWidth="1"/>
    <col min="2054" max="2054" width="13" style="3" bestFit="1" customWidth="1"/>
    <col min="2055" max="2055" width="15.33203125" style="3" bestFit="1" customWidth="1"/>
    <col min="2056" max="2056" width="13" style="3" bestFit="1" customWidth="1"/>
    <col min="2057" max="2057" width="15.33203125" style="3" bestFit="1" customWidth="1"/>
    <col min="2058" max="2058" width="12" style="3" bestFit="1" customWidth="1"/>
    <col min="2059" max="2059" width="14.33203125" style="3" bestFit="1" customWidth="1"/>
    <col min="2060" max="2060" width="12" style="3" bestFit="1" customWidth="1"/>
    <col min="2061" max="2061" width="14.33203125" style="3" bestFit="1" customWidth="1"/>
    <col min="2062" max="2062" width="12" style="3" bestFit="1" customWidth="1"/>
    <col min="2063" max="2063" width="14.33203125" style="3" bestFit="1" customWidth="1"/>
    <col min="2064" max="2064" width="12" style="3" bestFit="1" customWidth="1"/>
    <col min="2065" max="2065" width="14.33203125" style="3" bestFit="1" customWidth="1"/>
    <col min="2066" max="2066" width="12" style="3" bestFit="1" customWidth="1"/>
    <col min="2067" max="2067" width="14.33203125" style="3" bestFit="1" customWidth="1"/>
    <col min="2068" max="2068" width="13" style="3" bestFit="1" customWidth="1"/>
    <col min="2069" max="2069" width="15.33203125" style="3" bestFit="1" customWidth="1"/>
    <col min="2070" max="2070" width="13" style="3" bestFit="1" customWidth="1"/>
    <col min="2071" max="2071" width="15.33203125" style="3" bestFit="1" customWidth="1"/>
    <col min="2072" max="2072" width="13" style="3" bestFit="1" customWidth="1"/>
    <col min="2073" max="2073" width="15.33203125" style="3" bestFit="1" customWidth="1"/>
    <col min="2074" max="2074" width="12" style="3" bestFit="1" customWidth="1"/>
    <col min="2075" max="2075" width="14.33203125" style="3" bestFit="1" customWidth="1"/>
    <col min="2076" max="2076" width="12" style="3" bestFit="1" customWidth="1"/>
    <col min="2077" max="2077" width="14.33203125" style="3" bestFit="1" customWidth="1"/>
    <col min="2078" max="2078" width="13" style="3" bestFit="1" customWidth="1"/>
    <col min="2079" max="2079" width="15.33203125" style="3" bestFit="1" customWidth="1"/>
    <col min="2080" max="2080" width="12" style="3" bestFit="1" customWidth="1"/>
    <col min="2081" max="2081" width="14.33203125" style="3" bestFit="1" customWidth="1"/>
    <col min="2082" max="2082" width="12" style="3" bestFit="1" customWidth="1"/>
    <col min="2083" max="2083" width="14.33203125" style="3" bestFit="1" customWidth="1"/>
    <col min="2084" max="2084" width="13" style="3" bestFit="1" customWidth="1"/>
    <col min="2085" max="2085" width="15.33203125" style="3" bestFit="1" customWidth="1"/>
    <col min="2086" max="2086" width="12" style="3" bestFit="1" customWidth="1"/>
    <col min="2087" max="2087" width="14.33203125" style="3" bestFit="1" customWidth="1"/>
    <col min="2088" max="2088" width="13" style="3" bestFit="1" customWidth="1"/>
    <col min="2089" max="2089" width="15.33203125" style="3" bestFit="1" customWidth="1"/>
    <col min="2090" max="2090" width="13" style="3" bestFit="1" customWidth="1"/>
    <col min="2091" max="2091" width="15.33203125" style="3" bestFit="1" customWidth="1"/>
    <col min="2092" max="2092" width="13" style="3" bestFit="1" customWidth="1"/>
    <col min="2093" max="2093" width="15.33203125" style="3" bestFit="1" customWidth="1"/>
    <col min="2094" max="2094" width="13" style="3" bestFit="1" customWidth="1"/>
    <col min="2095" max="2095" width="15.33203125" style="3" bestFit="1" customWidth="1"/>
    <col min="2096" max="2096" width="13" style="3" bestFit="1" customWidth="1"/>
    <col min="2097" max="2097" width="15.33203125" style="3" bestFit="1" customWidth="1"/>
    <col min="2098" max="2098" width="12" style="3" bestFit="1" customWidth="1"/>
    <col min="2099" max="2099" width="14.33203125" style="3" bestFit="1" customWidth="1"/>
    <col min="2100" max="2100" width="12" style="3" bestFit="1" customWidth="1"/>
    <col min="2101" max="2101" width="14.33203125" style="3" bestFit="1" customWidth="1"/>
    <col min="2102" max="2102" width="12" style="3" bestFit="1" customWidth="1"/>
    <col min="2103" max="2103" width="14.33203125" style="3" bestFit="1" customWidth="1"/>
    <col min="2104" max="2104" width="13" style="3" bestFit="1" customWidth="1"/>
    <col min="2105" max="2105" width="15.33203125" style="3" bestFit="1" customWidth="1"/>
    <col min="2106" max="2106" width="12" style="3" bestFit="1" customWidth="1"/>
    <col min="2107" max="2107" width="14.33203125" style="3" bestFit="1" customWidth="1"/>
    <col min="2108" max="2108" width="13" style="3" bestFit="1" customWidth="1"/>
    <col min="2109" max="2109" width="15.33203125" style="3" bestFit="1" customWidth="1"/>
    <col min="2110" max="2110" width="12" style="3" bestFit="1" customWidth="1"/>
    <col min="2111" max="2111" width="14.33203125" style="3" bestFit="1" customWidth="1"/>
    <col min="2112" max="2112" width="13" style="3" bestFit="1" customWidth="1"/>
    <col min="2113" max="2113" width="15.33203125" style="3" bestFit="1" customWidth="1"/>
    <col min="2114" max="2114" width="12" style="3" bestFit="1" customWidth="1"/>
    <col min="2115" max="2115" width="14.33203125" style="3" bestFit="1" customWidth="1"/>
    <col min="2116" max="2116" width="13" style="3" bestFit="1" customWidth="1"/>
    <col min="2117" max="2117" width="15.33203125" style="3" bestFit="1" customWidth="1"/>
    <col min="2118" max="2118" width="13" style="3" bestFit="1" customWidth="1"/>
    <col min="2119" max="2119" width="15.33203125" style="3" bestFit="1" customWidth="1"/>
    <col min="2120" max="2120" width="13" style="3" bestFit="1" customWidth="1"/>
    <col min="2121" max="2121" width="15.33203125" style="3" bestFit="1" customWidth="1"/>
    <col min="2122" max="2122" width="13" style="3" bestFit="1" customWidth="1"/>
    <col min="2123" max="2123" width="15.33203125" style="3" bestFit="1" customWidth="1"/>
    <col min="2124" max="2124" width="13" style="3" bestFit="1" customWidth="1"/>
    <col min="2125" max="2125" width="15.33203125" style="3" bestFit="1" customWidth="1"/>
    <col min="2126" max="2126" width="12" style="3" bestFit="1" customWidth="1"/>
    <col min="2127" max="2127" width="14.33203125" style="3" bestFit="1" customWidth="1"/>
    <col min="2128" max="2128" width="13" style="3" bestFit="1" customWidth="1"/>
    <col min="2129" max="2129" width="15.33203125" style="3" bestFit="1" customWidth="1"/>
    <col min="2130" max="2130" width="13" style="3" bestFit="1" customWidth="1"/>
    <col min="2131" max="2131" width="15.33203125" style="3" bestFit="1" customWidth="1"/>
    <col min="2132" max="2132" width="13" style="3" bestFit="1" customWidth="1"/>
    <col min="2133" max="2133" width="15.33203125" style="3" bestFit="1" customWidth="1"/>
    <col min="2134" max="2134" width="13" style="3" bestFit="1" customWidth="1"/>
    <col min="2135" max="2135" width="15.33203125" style="3" bestFit="1" customWidth="1"/>
    <col min="2136" max="2136" width="13" style="3" bestFit="1" customWidth="1"/>
    <col min="2137" max="2137" width="15.33203125" style="3" bestFit="1" customWidth="1"/>
    <col min="2138" max="2138" width="12" style="3" bestFit="1" customWidth="1"/>
    <col min="2139" max="2139" width="14.33203125" style="3" bestFit="1" customWidth="1"/>
    <col min="2140" max="2140" width="13" style="3" bestFit="1" customWidth="1"/>
    <col min="2141" max="2141" width="15.33203125" style="3" bestFit="1" customWidth="1"/>
    <col min="2142" max="2142" width="12" style="3" bestFit="1" customWidth="1"/>
    <col min="2143" max="2143" width="14.33203125" style="3" bestFit="1" customWidth="1"/>
    <col min="2144" max="2144" width="13" style="3" bestFit="1" customWidth="1"/>
    <col min="2145" max="2145" width="15.33203125" style="3" bestFit="1" customWidth="1"/>
    <col min="2146" max="2146" width="13" style="3" bestFit="1" customWidth="1"/>
    <col min="2147" max="2147" width="15.33203125" style="3" bestFit="1" customWidth="1"/>
    <col min="2148" max="2148" width="12" style="3" bestFit="1" customWidth="1"/>
    <col min="2149" max="2149" width="14.33203125" style="3" bestFit="1" customWidth="1"/>
    <col min="2150" max="2150" width="12" style="3" bestFit="1" customWidth="1"/>
    <col min="2151" max="2151" width="14.33203125" style="3" bestFit="1" customWidth="1"/>
    <col min="2152" max="2152" width="13" style="3" bestFit="1" customWidth="1"/>
    <col min="2153" max="2153" width="15.33203125" style="3" bestFit="1" customWidth="1"/>
    <col min="2154" max="2154" width="12" style="3" bestFit="1" customWidth="1"/>
    <col min="2155" max="2155" width="14.33203125" style="3" bestFit="1" customWidth="1"/>
    <col min="2156" max="2156" width="12" style="3" bestFit="1" customWidth="1"/>
    <col min="2157" max="2157" width="14.33203125" style="3" bestFit="1" customWidth="1"/>
    <col min="2158" max="2158" width="13" style="3" bestFit="1" customWidth="1"/>
    <col min="2159" max="2159" width="15.33203125" style="3" bestFit="1" customWidth="1"/>
    <col min="2160" max="2160" width="13" style="3" bestFit="1" customWidth="1"/>
    <col min="2161" max="2161" width="15.33203125" style="3" bestFit="1" customWidth="1"/>
    <col min="2162" max="2162" width="12" style="3" bestFit="1" customWidth="1"/>
    <col min="2163" max="2163" width="14.33203125" style="3" bestFit="1" customWidth="1"/>
    <col min="2164" max="2164" width="11" style="3" bestFit="1" customWidth="1"/>
    <col min="2165" max="2165" width="13.33203125" style="3" bestFit="1" customWidth="1"/>
    <col min="2166" max="2166" width="13" style="3" bestFit="1" customWidth="1"/>
    <col min="2167" max="2167" width="15.33203125" style="3" bestFit="1" customWidth="1"/>
    <col min="2168" max="2168" width="12" style="3" bestFit="1" customWidth="1"/>
    <col min="2169" max="2169" width="14.33203125" style="3" bestFit="1" customWidth="1"/>
    <col min="2170" max="2170" width="12" style="3" bestFit="1" customWidth="1"/>
    <col min="2171" max="2171" width="14.33203125" style="3" bestFit="1" customWidth="1"/>
    <col min="2172" max="2172" width="12" style="3" bestFit="1" customWidth="1"/>
    <col min="2173" max="2173" width="14.33203125" style="3" bestFit="1" customWidth="1"/>
    <col min="2174" max="2174" width="13" style="3" bestFit="1" customWidth="1"/>
    <col min="2175" max="2175" width="15.33203125" style="3" bestFit="1" customWidth="1"/>
    <col min="2176" max="2176" width="13" style="3" bestFit="1" customWidth="1"/>
    <col min="2177" max="2177" width="15.33203125" style="3" bestFit="1" customWidth="1"/>
    <col min="2178" max="2178" width="13" style="3" bestFit="1" customWidth="1"/>
    <col min="2179" max="2179" width="15.33203125" style="3" bestFit="1" customWidth="1"/>
    <col min="2180" max="2180" width="12" style="3" bestFit="1" customWidth="1"/>
    <col min="2181" max="2181" width="14.33203125" style="3" bestFit="1" customWidth="1"/>
    <col min="2182" max="2182" width="13" style="3" bestFit="1" customWidth="1"/>
    <col min="2183" max="2183" width="15.33203125" style="3" bestFit="1" customWidth="1"/>
    <col min="2184" max="2184" width="12" style="3" bestFit="1" customWidth="1"/>
    <col min="2185" max="2185" width="14.33203125" style="3" bestFit="1" customWidth="1"/>
    <col min="2186" max="2186" width="13" style="3" bestFit="1" customWidth="1"/>
    <col min="2187" max="2187" width="15.33203125" style="3" bestFit="1" customWidth="1"/>
    <col min="2188" max="2188" width="13" style="3" bestFit="1" customWidth="1"/>
    <col min="2189" max="2189" width="15.33203125" style="3" bestFit="1" customWidth="1"/>
    <col min="2190" max="2190" width="13" style="3" bestFit="1" customWidth="1"/>
    <col min="2191" max="2191" width="15.33203125" style="3" bestFit="1" customWidth="1"/>
    <col min="2192" max="2192" width="12" style="3" bestFit="1" customWidth="1"/>
    <col min="2193" max="2193" width="14.33203125" style="3" bestFit="1" customWidth="1"/>
    <col min="2194" max="2194" width="12" style="3" bestFit="1" customWidth="1"/>
    <col min="2195" max="2195" width="14.33203125" style="3" bestFit="1" customWidth="1"/>
    <col min="2196" max="2196" width="12" style="3" bestFit="1" customWidth="1"/>
    <col min="2197" max="2197" width="14.33203125" style="3" bestFit="1" customWidth="1"/>
    <col min="2198" max="2198" width="13" style="3" bestFit="1" customWidth="1"/>
    <col min="2199" max="2199" width="15.33203125" style="3" bestFit="1" customWidth="1"/>
    <col min="2200" max="2200" width="13" style="3" bestFit="1" customWidth="1"/>
    <col min="2201" max="2201" width="15.33203125" style="3" bestFit="1" customWidth="1"/>
    <col min="2202" max="2202" width="13" style="3" bestFit="1" customWidth="1"/>
    <col min="2203" max="2203" width="15.33203125" style="3" bestFit="1" customWidth="1"/>
    <col min="2204" max="2204" width="13" style="3" bestFit="1" customWidth="1"/>
    <col min="2205" max="2205" width="15.33203125" style="3" bestFit="1" customWidth="1"/>
    <col min="2206" max="2206" width="13" style="3" bestFit="1" customWidth="1"/>
    <col min="2207" max="2207" width="15.33203125" style="3" bestFit="1" customWidth="1"/>
    <col min="2208" max="2208" width="13" style="3" bestFit="1" customWidth="1"/>
    <col min="2209" max="2209" width="15.33203125" style="3" bestFit="1" customWidth="1"/>
    <col min="2210" max="2210" width="13" style="3" bestFit="1" customWidth="1"/>
    <col min="2211" max="2211" width="15.33203125" style="3" bestFit="1" customWidth="1"/>
    <col min="2212" max="2212" width="13" style="3" bestFit="1" customWidth="1"/>
    <col min="2213" max="2213" width="15.33203125" style="3" bestFit="1" customWidth="1"/>
    <col min="2214" max="2214" width="13" style="3" bestFit="1" customWidth="1"/>
    <col min="2215" max="2215" width="15.33203125" style="3" bestFit="1" customWidth="1"/>
    <col min="2216" max="2216" width="13" style="3" bestFit="1" customWidth="1"/>
    <col min="2217" max="2217" width="15.33203125" style="3" bestFit="1" customWidth="1"/>
    <col min="2218" max="2218" width="13" style="3" bestFit="1" customWidth="1"/>
    <col min="2219" max="2219" width="15.33203125" style="3" bestFit="1" customWidth="1"/>
    <col min="2220" max="2220" width="12" style="3" bestFit="1" customWidth="1"/>
    <col min="2221" max="2221" width="14.33203125" style="3" bestFit="1" customWidth="1"/>
    <col min="2222" max="2222" width="13" style="3" bestFit="1" customWidth="1"/>
    <col min="2223" max="2223" width="15.33203125" style="3" bestFit="1" customWidth="1"/>
    <col min="2224" max="2224" width="12" style="3" bestFit="1" customWidth="1"/>
    <col min="2225" max="2225" width="14.33203125" style="3" bestFit="1" customWidth="1"/>
    <col min="2226" max="2226" width="13" style="3" bestFit="1" customWidth="1"/>
    <col min="2227" max="2227" width="15.33203125" style="3" bestFit="1" customWidth="1"/>
    <col min="2228" max="2228" width="13" style="3" bestFit="1" customWidth="1"/>
    <col min="2229" max="2229" width="15.33203125" style="3" bestFit="1" customWidth="1"/>
    <col min="2230" max="2230" width="12" style="3" bestFit="1" customWidth="1"/>
    <col min="2231" max="2231" width="14.33203125" style="3" bestFit="1" customWidth="1"/>
    <col min="2232" max="2232" width="13" style="3" bestFit="1" customWidth="1"/>
    <col min="2233" max="2233" width="15.33203125" style="3" bestFit="1" customWidth="1"/>
    <col min="2234" max="2234" width="13" style="3" bestFit="1" customWidth="1"/>
    <col min="2235" max="2235" width="15.33203125" style="3" bestFit="1" customWidth="1"/>
    <col min="2236" max="2236" width="13" style="3" bestFit="1" customWidth="1"/>
    <col min="2237" max="2237" width="15.33203125" style="3" bestFit="1" customWidth="1"/>
    <col min="2238" max="2238" width="11" style="3" bestFit="1" customWidth="1"/>
    <col min="2239" max="2239" width="13.33203125" style="3" bestFit="1" customWidth="1"/>
    <col min="2240" max="2240" width="12" style="3" bestFit="1" customWidth="1"/>
    <col min="2241" max="2241" width="14.33203125" style="3" bestFit="1" customWidth="1"/>
    <col min="2242" max="2242" width="13" style="3" bestFit="1" customWidth="1"/>
    <col min="2243" max="2243" width="15.33203125" style="3" bestFit="1" customWidth="1"/>
    <col min="2244" max="2244" width="13" style="3" bestFit="1" customWidth="1"/>
    <col min="2245" max="2245" width="15.33203125" style="3" bestFit="1" customWidth="1"/>
    <col min="2246" max="2246" width="12" style="3" bestFit="1" customWidth="1"/>
    <col min="2247" max="2247" width="14.33203125" style="3" bestFit="1" customWidth="1"/>
    <col min="2248" max="2248" width="13" style="3" bestFit="1" customWidth="1"/>
    <col min="2249" max="2249" width="15.33203125" style="3" bestFit="1" customWidth="1"/>
    <col min="2250" max="2250" width="13" style="3" bestFit="1" customWidth="1"/>
    <col min="2251" max="2251" width="15.33203125" style="3" bestFit="1" customWidth="1"/>
    <col min="2252" max="2252" width="12" style="3" bestFit="1" customWidth="1"/>
    <col min="2253" max="2253" width="14.33203125" style="3" bestFit="1" customWidth="1"/>
    <col min="2254" max="2254" width="13" style="3" bestFit="1" customWidth="1"/>
    <col min="2255" max="2255" width="15.33203125" style="3" bestFit="1" customWidth="1"/>
    <col min="2256" max="2256" width="12" style="3" bestFit="1" customWidth="1"/>
    <col min="2257" max="2257" width="14.33203125" style="3" bestFit="1" customWidth="1"/>
    <col min="2258" max="2258" width="12" style="3" bestFit="1" customWidth="1"/>
    <col min="2259" max="2259" width="14.33203125" style="3" bestFit="1" customWidth="1"/>
    <col min="2260" max="2260" width="13" style="3" bestFit="1" customWidth="1"/>
    <col min="2261" max="2261" width="15.33203125" style="3" bestFit="1" customWidth="1"/>
    <col min="2262" max="2262" width="12" style="3" bestFit="1" customWidth="1"/>
    <col min="2263" max="2263" width="14.33203125" style="3" bestFit="1" customWidth="1"/>
    <col min="2264" max="2264" width="12" style="3" bestFit="1" customWidth="1"/>
    <col min="2265" max="2265" width="14.33203125" style="3" bestFit="1" customWidth="1"/>
    <col min="2266" max="2266" width="12" style="3" bestFit="1" customWidth="1"/>
    <col min="2267" max="2267" width="14.33203125" style="3" bestFit="1" customWidth="1"/>
    <col min="2268" max="2268" width="12" style="3" bestFit="1" customWidth="1"/>
    <col min="2269" max="2269" width="14.33203125" style="3" bestFit="1" customWidth="1"/>
    <col min="2270" max="2270" width="13" style="3" bestFit="1" customWidth="1"/>
    <col min="2271" max="2271" width="15.33203125" style="3" bestFit="1" customWidth="1"/>
    <col min="2272" max="2272" width="13" style="3" bestFit="1" customWidth="1"/>
    <col min="2273" max="2273" width="15.33203125" style="3" bestFit="1" customWidth="1"/>
    <col min="2274" max="2274" width="13" style="3" bestFit="1" customWidth="1"/>
    <col min="2275" max="2275" width="15.33203125" style="3" bestFit="1" customWidth="1"/>
    <col min="2276" max="2276" width="13" style="3" bestFit="1" customWidth="1"/>
    <col min="2277" max="2277" width="15.33203125" style="3" bestFit="1" customWidth="1"/>
    <col min="2278" max="2278" width="9" style="3" bestFit="1" customWidth="1"/>
    <col min="2279" max="2279" width="11.6640625" style="3" bestFit="1" customWidth="1"/>
    <col min="2280" max="2280" width="13" style="3" bestFit="1" customWidth="1"/>
    <col min="2281" max="2281" width="15.33203125" style="3" bestFit="1" customWidth="1"/>
    <col min="2282" max="2282" width="13" style="3" bestFit="1" customWidth="1"/>
    <col min="2283" max="2283" width="15.33203125" style="3" bestFit="1" customWidth="1"/>
    <col min="2284" max="2284" width="12" style="3" bestFit="1" customWidth="1"/>
    <col min="2285" max="2285" width="14.33203125" style="3" bestFit="1" customWidth="1"/>
    <col min="2286" max="2286" width="13" style="3" bestFit="1" customWidth="1"/>
    <col min="2287" max="2287" width="15.33203125" style="3" bestFit="1" customWidth="1"/>
    <col min="2288" max="2288" width="13" style="3" bestFit="1" customWidth="1"/>
    <col min="2289" max="2289" width="15.33203125" style="3" bestFit="1" customWidth="1"/>
    <col min="2290" max="2290" width="13" style="3" bestFit="1" customWidth="1"/>
    <col min="2291" max="2291" width="15.33203125" style="3" bestFit="1" customWidth="1"/>
    <col min="2292" max="2292" width="13" style="3" bestFit="1" customWidth="1"/>
    <col min="2293" max="2293" width="15.33203125" style="3" bestFit="1" customWidth="1"/>
    <col min="2294" max="2294" width="12" style="3" bestFit="1" customWidth="1"/>
    <col min="2295" max="2295" width="14.33203125" style="3" bestFit="1" customWidth="1"/>
    <col min="2296" max="2296" width="13" style="3" bestFit="1" customWidth="1"/>
    <col min="2297" max="2297" width="15.33203125" style="3" bestFit="1" customWidth="1"/>
    <col min="2298" max="2298" width="13" style="3" bestFit="1" customWidth="1"/>
    <col min="2299" max="2299" width="15.33203125" style="3" bestFit="1" customWidth="1"/>
    <col min="2300" max="2300" width="12" style="3" bestFit="1" customWidth="1"/>
    <col min="2301" max="2301" width="14.33203125" style="3" bestFit="1" customWidth="1"/>
    <col min="2302" max="2302" width="12" style="3" bestFit="1" customWidth="1"/>
    <col min="2303" max="2303" width="14.33203125" style="3" bestFit="1" customWidth="1"/>
    <col min="2304" max="2304" width="12" style="3" bestFit="1" customWidth="1"/>
    <col min="2305" max="2305" width="14.33203125" style="3" bestFit="1" customWidth="1"/>
    <col min="2306" max="2306" width="11" style="3" bestFit="1" customWidth="1"/>
    <col min="2307" max="2307" width="13.33203125" style="3" bestFit="1" customWidth="1"/>
    <col min="2308" max="2308" width="13" style="3" bestFit="1" customWidth="1"/>
    <col min="2309" max="2309" width="15.33203125" style="3" bestFit="1" customWidth="1"/>
    <col min="2310" max="2310" width="13" style="3" bestFit="1" customWidth="1"/>
    <col min="2311" max="2311" width="15.33203125" style="3" bestFit="1" customWidth="1"/>
    <col min="2312" max="2312" width="13" style="3" bestFit="1" customWidth="1"/>
    <col min="2313" max="2313" width="15.33203125" style="3" bestFit="1" customWidth="1"/>
    <col min="2314" max="2314" width="13" style="3" bestFit="1" customWidth="1"/>
    <col min="2315" max="2315" width="15.33203125" style="3" bestFit="1" customWidth="1"/>
    <col min="2316" max="2316" width="13" style="3" bestFit="1" customWidth="1"/>
    <col min="2317" max="2317" width="15.33203125" style="3" bestFit="1" customWidth="1"/>
    <col min="2318" max="2318" width="12" style="3" bestFit="1" customWidth="1"/>
    <col min="2319" max="2319" width="14.33203125" style="3" bestFit="1" customWidth="1"/>
    <col min="2320" max="2320" width="13" style="3" bestFit="1" customWidth="1"/>
    <col min="2321" max="2321" width="15.33203125" style="3" bestFit="1" customWidth="1"/>
    <col min="2322" max="2322" width="12" style="3" bestFit="1" customWidth="1"/>
    <col min="2323" max="2323" width="14.33203125" style="3" bestFit="1" customWidth="1"/>
    <col min="2324" max="2324" width="13" style="3" bestFit="1" customWidth="1"/>
    <col min="2325" max="2325" width="15.33203125" style="3" bestFit="1" customWidth="1"/>
    <col min="2326" max="2326" width="13" style="3" bestFit="1" customWidth="1"/>
    <col min="2327" max="2327" width="15.33203125" style="3" bestFit="1" customWidth="1"/>
    <col min="2328" max="2328" width="13" style="3" bestFit="1" customWidth="1"/>
    <col min="2329" max="2329" width="15.33203125" style="3" bestFit="1" customWidth="1"/>
    <col min="2330" max="2330" width="12" style="3" bestFit="1" customWidth="1"/>
    <col min="2331" max="2331" width="14.33203125" style="3" bestFit="1" customWidth="1"/>
    <col min="2332" max="2332" width="12" style="3" bestFit="1" customWidth="1"/>
    <col min="2333" max="2333" width="14.33203125" style="3" bestFit="1" customWidth="1"/>
    <col min="2334" max="2334" width="12" style="3" bestFit="1" customWidth="1"/>
    <col min="2335" max="2335" width="14.33203125" style="3" bestFit="1" customWidth="1"/>
    <col min="2336" max="2336" width="12" style="3" bestFit="1" customWidth="1"/>
    <col min="2337" max="2337" width="14.33203125" style="3" bestFit="1" customWidth="1"/>
    <col min="2338" max="2338" width="12" style="3" bestFit="1" customWidth="1"/>
    <col min="2339" max="2339" width="14.33203125" style="3" bestFit="1" customWidth="1"/>
    <col min="2340" max="2340" width="12" style="3" bestFit="1" customWidth="1"/>
    <col min="2341" max="2341" width="14.33203125" style="3" bestFit="1" customWidth="1"/>
    <col min="2342" max="2342" width="12" style="3" bestFit="1" customWidth="1"/>
    <col min="2343" max="2343" width="14.33203125" style="3" bestFit="1" customWidth="1"/>
    <col min="2344" max="2344" width="12" style="3" bestFit="1" customWidth="1"/>
    <col min="2345" max="2345" width="14.33203125" style="3" bestFit="1" customWidth="1"/>
    <col min="2346" max="2346" width="12" style="3" bestFit="1" customWidth="1"/>
    <col min="2347" max="2347" width="14.33203125" style="3" bestFit="1" customWidth="1"/>
    <col min="2348" max="2348" width="13" style="3" bestFit="1" customWidth="1"/>
    <col min="2349" max="2349" width="15.33203125" style="3" bestFit="1" customWidth="1"/>
    <col min="2350" max="2350" width="13" style="3" bestFit="1" customWidth="1"/>
    <col min="2351" max="2351" width="15.33203125" style="3" bestFit="1" customWidth="1"/>
    <col min="2352" max="2352" width="13" style="3" bestFit="1" customWidth="1"/>
    <col min="2353" max="2353" width="15.33203125" style="3" bestFit="1" customWidth="1"/>
    <col min="2354" max="2354" width="13" style="3" bestFit="1" customWidth="1"/>
    <col min="2355" max="2355" width="15.33203125" style="3" bestFit="1" customWidth="1"/>
    <col min="2356" max="2356" width="13" style="3" bestFit="1" customWidth="1"/>
    <col min="2357" max="2357" width="15.33203125" style="3" bestFit="1" customWidth="1"/>
    <col min="2358" max="2358" width="13" style="3" bestFit="1" customWidth="1"/>
    <col min="2359" max="2359" width="15.33203125" style="3" bestFit="1" customWidth="1"/>
    <col min="2360" max="2360" width="12" style="3" bestFit="1" customWidth="1"/>
    <col min="2361" max="2361" width="14.33203125" style="3" bestFit="1" customWidth="1"/>
    <col min="2362" max="2362" width="13" style="3" bestFit="1" customWidth="1"/>
    <col min="2363" max="2363" width="10.88671875" style="3" bestFit="1" customWidth="1"/>
    <col min="2364" max="2364" width="15.33203125" style="3" bestFit="1" customWidth="1"/>
    <col min="2365" max="2365" width="12" style="3" bestFit="1" customWidth="1"/>
    <col min="2366" max="2366" width="14.33203125" style="3" bestFit="1" customWidth="1"/>
    <col min="2367" max="2367" width="12" style="3" bestFit="1" customWidth="1"/>
    <col min="2368" max="2368" width="14.33203125" style="3" bestFit="1" customWidth="1"/>
    <col min="2369" max="2369" width="12" style="3" bestFit="1" customWidth="1"/>
    <col min="2370" max="2370" width="14.33203125" style="3" bestFit="1" customWidth="1"/>
    <col min="2371" max="2371" width="13" style="3" bestFit="1" customWidth="1"/>
    <col min="2372" max="2372" width="15.33203125" style="3" bestFit="1" customWidth="1"/>
    <col min="2373" max="2373" width="13" style="3" bestFit="1" customWidth="1"/>
    <col min="2374" max="2374" width="15.33203125" style="3" bestFit="1" customWidth="1"/>
    <col min="2375" max="2375" width="13" style="3" bestFit="1" customWidth="1"/>
    <col min="2376" max="2376" width="15.33203125" style="3" bestFit="1" customWidth="1"/>
    <col min="2377" max="2377" width="13" style="3" bestFit="1" customWidth="1"/>
    <col min="2378" max="2378" width="15.33203125" style="3" bestFit="1" customWidth="1"/>
    <col min="2379" max="2379" width="12" style="3" bestFit="1" customWidth="1"/>
    <col min="2380" max="2380" width="14.33203125" style="3" bestFit="1" customWidth="1"/>
    <col min="2381" max="2381" width="12" style="3" bestFit="1" customWidth="1"/>
    <col min="2382" max="2382" width="14.33203125" style="3" bestFit="1" customWidth="1"/>
    <col min="2383" max="2383" width="13" style="3" bestFit="1" customWidth="1"/>
    <col min="2384" max="2384" width="15.33203125" style="3" bestFit="1" customWidth="1"/>
    <col min="2385" max="2385" width="13" style="3" bestFit="1" customWidth="1"/>
    <col min="2386" max="2386" width="15.33203125" style="3" bestFit="1" customWidth="1"/>
    <col min="2387" max="2387" width="13" style="3" bestFit="1" customWidth="1"/>
    <col min="2388" max="2388" width="15.33203125" style="3" bestFit="1" customWidth="1"/>
    <col min="2389" max="2389" width="13" style="3" bestFit="1" customWidth="1"/>
    <col min="2390" max="2390" width="15.33203125" style="3" bestFit="1" customWidth="1"/>
    <col min="2391" max="2391" width="12" style="3" bestFit="1" customWidth="1"/>
    <col min="2392" max="2392" width="14.33203125" style="3" bestFit="1" customWidth="1"/>
    <col min="2393" max="2393" width="13" style="3" bestFit="1" customWidth="1"/>
    <col min="2394" max="2394" width="15.33203125" style="3" bestFit="1" customWidth="1"/>
    <col min="2395" max="2395" width="13" style="3" bestFit="1" customWidth="1"/>
    <col min="2396" max="2396" width="15.33203125" style="3" bestFit="1" customWidth="1"/>
    <col min="2397" max="2397" width="13" style="3" bestFit="1" customWidth="1"/>
    <col min="2398" max="2398" width="15.33203125" style="3" bestFit="1" customWidth="1"/>
    <col min="2399" max="2399" width="13" style="3" bestFit="1" customWidth="1"/>
    <col min="2400" max="2400" width="15.33203125" style="3" bestFit="1" customWidth="1"/>
    <col min="2401" max="2401" width="12" style="3" bestFit="1" customWidth="1"/>
    <col min="2402" max="2402" width="14.33203125" style="3" bestFit="1" customWidth="1"/>
    <col min="2403" max="2403" width="11" style="3" bestFit="1" customWidth="1"/>
    <col min="2404" max="2404" width="13.33203125" style="3" bestFit="1" customWidth="1"/>
    <col min="2405" max="2405" width="13" style="3" bestFit="1" customWidth="1"/>
    <col min="2406" max="2406" width="15.33203125" style="3" bestFit="1" customWidth="1"/>
    <col min="2407" max="2407" width="12" style="3" bestFit="1" customWidth="1"/>
    <col min="2408" max="2408" width="14.33203125" style="3" bestFit="1" customWidth="1"/>
    <col min="2409" max="2409" width="13" style="3" bestFit="1" customWidth="1"/>
    <col min="2410" max="2410" width="15.33203125" style="3" bestFit="1" customWidth="1"/>
    <col min="2411" max="2411" width="12" style="3" bestFit="1" customWidth="1"/>
    <col min="2412" max="2412" width="14.33203125" style="3" bestFit="1" customWidth="1"/>
    <col min="2413" max="2413" width="12" style="3" bestFit="1" customWidth="1"/>
    <col min="2414" max="2414" width="14.33203125" style="3" bestFit="1" customWidth="1"/>
    <col min="2415" max="2415" width="12" style="3" bestFit="1" customWidth="1"/>
    <col min="2416" max="2416" width="14.33203125" style="3" bestFit="1" customWidth="1"/>
    <col min="2417" max="2417" width="13" style="3" bestFit="1" customWidth="1"/>
    <col min="2418" max="2418" width="15.33203125" style="3" bestFit="1" customWidth="1"/>
    <col min="2419" max="2419" width="13" style="3" bestFit="1" customWidth="1"/>
    <col min="2420" max="2420" width="15.33203125" style="3" bestFit="1" customWidth="1"/>
    <col min="2421" max="2421" width="13" style="3" bestFit="1" customWidth="1"/>
    <col min="2422" max="2422" width="15.33203125" style="3" bestFit="1" customWidth="1"/>
    <col min="2423" max="2423" width="12" style="3" bestFit="1" customWidth="1"/>
    <col min="2424" max="2424" width="14.33203125" style="3" bestFit="1" customWidth="1"/>
    <col min="2425" max="2425" width="13" style="3" bestFit="1" customWidth="1"/>
    <col min="2426" max="2426" width="15.33203125" style="3" bestFit="1" customWidth="1"/>
    <col min="2427" max="2427" width="12" style="3" bestFit="1" customWidth="1"/>
    <col min="2428" max="2428" width="14.33203125" style="3" bestFit="1" customWidth="1"/>
    <col min="2429" max="2429" width="12" style="3" bestFit="1" customWidth="1"/>
    <col min="2430" max="2430" width="14.33203125" style="3" bestFit="1" customWidth="1"/>
    <col min="2431" max="2431" width="13" style="3" bestFit="1" customWidth="1"/>
    <col min="2432" max="2432" width="15.33203125" style="3" bestFit="1" customWidth="1"/>
    <col min="2433" max="2433" width="13" style="3" bestFit="1" customWidth="1"/>
    <col min="2434" max="2434" width="15.33203125" style="3" bestFit="1" customWidth="1"/>
    <col min="2435" max="2435" width="13" style="3" bestFit="1" customWidth="1"/>
    <col min="2436" max="2436" width="15.33203125" style="3" bestFit="1" customWidth="1"/>
    <col min="2437" max="2437" width="13" style="3" bestFit="1" customWidth="1"/>
    <col min="2438" max="2438" width="15.33203125" style="3" bestFit="1" customWidth="1"/>
    <col min="2439" max="2439" width="13" style="3" bestFit="1" customWidth="1"/>
    <col min="2440" max="2440" width="15.33203125" style="3" bestFit="1" customWidth="1"/>
    <col min="2441" max="2441" width="12" style="3" bestFit="1" customWidth="1"/>
    <col min="2442" max="2442" width="14.33203125" style="3" bestFit="1" customWidth="1"/>
    <col min="2443" max="2443" width="13" style="3" bestFit="1" customWidth="1"/>
    <col min="2444" max="2444" width="15.33203125" style="3" bestFit="1" customWidth="1"/>
    <col min="2445" max="2445" width="12" style="3" bestFit="1" customWidth="1"/>
    <col min="2446" max="2446" width="14.33203125" style="3" bestFit="1" customWidth="1"/>
    <col min="2447" max="2447" width="12" style="3" bestFit="1" customWidth="1"/>
    <col min="2448" max="2448" width="14.33203125" style="3" bestFit="1" customWidth="1"/>
    <col min="2449" max="2449" width="13" style="3" bestFit="1" customWidth="1"/>
    <col min="2450" max="2450" width="15.33203125" style="3" bestFit="1" customWidth="1"/>
    <col min="2451" max="2451" width="13" style="3" bestFit="1" customWidth="1"/>
    <col min="2452" max="2452" width="15.33203125" style="3" bestFit="1" customWidth="1"/>
    <col min="2453" max="2453" width="12" style="3" bestFit="1" customWidth="1"/>
    <col min="2454" max="2454" width="14.33203125" style="3" bestFit="1" customWidth="1"/>
    <col min="2455" max="2455" width="13" style="3" bestFit="1" customWidth="1"/>
    <col min="2456" max="2456" width="15.33203125" style="3" bestFit="1" customWidth="1"/>
    <col min="2457" max="2457" width="13" style="3" bestFit="1" customWidth="1"/>
    <col min="2458" max="2458" width="15.33203125" style="3" bestFit="1" customWidth="1"/>
    <col min="2459" max="2459" width="13" style="3" bestFit="1" customWidth="1"/>
    <col min="2460" max="2460" width="15.33203125" style="3" bestFit="1" customWidth="1"/>
    <col min="2461" max="2461" width="13" style="3" bestFit="1" customWidth="1"/>
    <col min="2462" max="2462" width="15.33203125" style="3" bestFit="1" customWidth="1"/>
    <col min="2463" max="2463" width="12" style="3" bestFit="1" customWidth="1"/>
    <col min="2464" max="2464" width="14.33203125" style="3" bestFit="1" customWidth="1"/>
    <col min="2465" max="2465" width="13" style="3" bestFit="1" customWidth="1"/>
    <col min="2466" max="2466" width="15.33203125" style="3" bestFit="1" customWidth="1"/>
    <col min="2467" max="2467" width="12" style="3" bestFit="1" customWidth="1"/>
    <col min="2468" max="2468" width="14.33203125" style="3" bestFit="1" customWidth="1"/>
    <col min="2469" max="2469" width="12" style="3" bestFit="1" customWidth="1"/>
    <col min="2470" max="2470" width="14.33203125" style="3" bestFit="1" customWidth="1"/>
    <col min="2471" max="2471" width="13" style="3" bestFit="1" customWidth="1"/>
    <col min="2472" max="2472" width="15.33203125" style="3" bestFit="1" customWidth="1"/>
    <col min="2473" max="2473" width="12" style="3" bestFit="1" customWidth="1"/>
    <col min="2474" max="2474" width="14.33203125" style="3" bestFit="1" customWidth="1"/>
    <col min="2475" max="2475" width="13" style="3" bestFit="1" customWidth="1"/>
    <col min="2476" max="2476" width="15.33203125" style="3" bestFit="1" customWidth="1"/>
    <col min="2477" max="2477" width="11" style="3" bestFit="1" customWidth="1"/>
    <col min="2478" max="2478" width="13.33203125" style="3" bestFit="1" customWidth="1"/>
    <col min="2479" max="2479" width="12" style="3" bestFit="1" customWidth="1"/>
    <col min="2480" max="2480" width="14.33203125" style="3" bestFit="1" customWidth="1"/>
    <col min="2481" max="2481" width="12" style="3" bestFit="1" customWidth="1"/>
    <col min="2482" max="2482" width="14.33203125" style="3" bestFit="1" customWidth="1"/>
    <col min="2483" max="2483" width="12" style="3" bestFit="1" customWidth="1"/>
    <col min="2484" max="2484" width="14.33203125" style="3" bestFit="1" customWidth="1"/>
    <col min="2485" max="2485" width="12" style="3" bestFit="1" customWidth="1"/>
    <col min="2486" max="2486" width="14.33203125" style="3" bestFit="1" customWidth="1"/>
    <col min="2487" max="2487" width="12" style="3" bestFit="1" customWidth="1"/>
    <col min="2488" max="2488" width="14.33203125" style="3" bestFit="1" customWidth="1"/>
    <col min="2489" max="2489" width="13" style="3" bestFit="1" customWidth="1"/>
    <col min="2490" max="2490" width="15.33203125" style="3" bestFit="1" customWidth="1"/>
    <col min="2491" max="2491" width="12" style="3" bestFit="1" customWidth="1"/>
    <col min="2492" max="2492" width="14.33203125" style="3" bestFit="1" customWidth="1"/>
    <col min="2493" max="2493" width="12" style="3" bestFit="1" customWidth="1"/>
    <col min="2494" max="2494" width="14.33203125" style="3" bestFit="1" customWidth="1"/>
    <col min="2495" max="2495" width="12" style="3" bestFit="1" customWidth="1"/>
    <col min="2496" max="2496" width="14.33203125" style="3" bestFit="1" customWidth="1"/>
    <col min="2497" max="2497" width="13" style="3" bestFit="1" customWidth="1"/>
    <col min="2498" max="2498" width="15.33203125" style="3" bestFit="1" customWidth="1"/>
    <col min="2499" max="2499" width="13" style="3" bestFit="1" customWidth="1"/>
    <col min="2500" max="2500" width="15.33203125" style="3" bestFit="1" customWidth="1"/>
    <col min="2501" max="2501" width="12" style="3" bestFit="1" customWidth="1"/>
    <col min="2502" max="2502" width="14.33203125" style="3" bestFit="1" customWidth="1"/>
    <col min="2503" max="2503" width="12" style="3" bestFit="1" customWidth="1"/>
    <col min="2504" max="2504" width="14.33203125" style="3" bestFit="1" customWidth="1"/>
    <col min="2505" max="2505" width="12" style="3" bestFit="1" customWidth="1"/>
    <col min="2506" max="2506" width="14.33203125" style="3" bestFit="1" customWidth="1"/>
    <col min="2507" max="2507" width="13" style="3" bestFit="1" customWidth="1"/>
    <col min="2508" max="2508" width="15.33203125" style="3" bestFit="1" customWidth="1"/>
    <col min="2509" max="2509" width="13" style="3" bestFit="1" customWidth="1"/>
    <col min="2510" max="2510" width="15.33203125" style="3" bestFit="1" customWidth="1"/>
    <col min="2511" max="2511" width="12" style="3" bestFit="1" customWidth="1"/>
    <col min="2512" max="2512" width="14.33203125" style="3" bestFit="1" customWidth="1"/>
    <col min="2513" max="2513" width="12" style="3" bestFit="1" customWidth="1"/>
    <col min="2514" max="2514" width="14.33203125" style="3" bestFit="1" customWidth="1"/>
    <col min="2515" max="2515" width="12" style="3" bestFit="1" customWidth="1"/>
    <col min="2516" max="2516" width="14.33203125" style="3" bestFit="1" customWidth="1"/>
    <col min="2517" max="2517" width="13" style="3" bestFit="1" customWidth="1"/>
    <col min="2518" max="2518" width="15.33203125" style="3" bestFit="1" customWidth="1"/>
    <col min="2519" max="2519" width="12" style="3" bestFit="1" customWidth="1"/>
    <col min="2520" max="2520" width="14.33203125" style="3" bestFit="1" customWidth="1"/>
    <col min="2521" max="2521" width="12" style="3" bestFit="1" customWidth="1"/>
    <col min="2522" max="2522" width="14.33203125" style="3" bestFit="1" customWidth="1"/>
    <col min="2523" max="2523" width="13" style="3" bestFit="1" customWidth="1"/>
    <col min="2524" max="2524" width="15.33203125" style="3" bestFit="1" customWidth="1"/>
    <col min="2525" max="2525" width="11" style="3" bestFit="1" customWidth="1"/>
    <col min="2526" max="2526" width="13.33203125" style="3" bestFit="1" customWidth="1"/>
    <col min="2527" max="2527" width="13" style="3" bestFit="1" customWidth="1"/>
    <col min="2528" max="2528" width="15.33203125" style="3" bestFit="1" customWidth="1"/>
    <col min="2529" max="2529" width="12" style="3" bestFit="1" customWidth="1"/>
    <col min="2530" max="2530" width="14.33203125" style="3" bestFit="1" customWidth="1"/>
    <col min="2531" max="2531" width="13" style="3" bestFit="1" customWidth="1"/>
    <col min="2532" max="2532" width="15.33203125" style="3" bestFit="1" customWidth="1"/>
    <col min="2533" max="2533" width="13" style="3" bestFit="1" customWidth="1"/>
    <col min="2534" max="2534" width="15.33203125" style="3" bestFit="1" customWidth="1"/>
    <col min="2535" max="2535" width="13" style="3" bestFit="1" customWidth="1"/>
    <col min="2536" max="2536" width="15.33203125" style="3" bestFit="1" customWidth="1"/>
    <col min="2537" max="2537" width="13" style="3" bestFit="1" customWidth="1"/>
    <col min="2538" max="2538" width="15.33203125" style="3" bestFit="1" customWidth="1"/>
    <col min="2539" max="2539" width="13" style="3" bestFit="1" customWidth="1"/>
    <col min="2540" max="2540" width="15.33203125" style="3" bestFit="1" customWidth="1"/>
    <col min="2541" max="2541" width="12" style="3" bestFit="1" customWidth="1"/>
    <col min="2542" max="2542" width="14.33203125" style="3" bestFit="1" customWidth="1"/>
    <col min="2543" max="2543" width="13" style="3" bestFit="1" customWidth="1"/>
    <col min="2544" max="2544" width="15.33203125" style="3" bestFit="1" customWidth="1"/>
    <col min="2545" max="2545" width="13" style="3" bestFit="1" customWidth="1"/>
    <col min="2546" max="2546" width="15.33203125" style="3" bestFit="1" customWidth="1"/>
    <col min="2547" max="2547" width="12" style="3" bestFit="1" customWidth="1"/>
    <col min="2548" max="2548" width="14.33203125" style="3" bestFit="1" customWidth="1"/>
    <col min="2549" max="2549" width="12" style="3" bestFit="1" customWidth="1"/>
    <col min="2550" max="2550" width="14.33203125" style="3" bestFit="1" customWidth="1"/>
    <col min="2551" max="2551" width="13" style="3" bestFit="1" customWidth="1"/>
    <col min="2552" max="2552" width="15.33203125" style="3" bestFit="1" customWidth="1"/>
    <col min="2553" max="2553" width="12" style="3" bestFit="1" customWidth="1"/>
    <col min="2554" max="2554" width="14.33203125" style="3" bestFit="1" customWidth="1"/>
    <col min="2555" max="2555" width="13" style="3" bestFit="1" customWidth="1"/>
    <col min="2556" max="2556" width="15.33203125" style="3" bestFit="1" customWidth="1"/>
    <col min="2557" max="2557" width="13" style="3" bestFit="1" customWidth="1"/>
    <col min="2558" max="2558" width="15.33203125" style="3" bestFit="1" customWidth="1"/>
    <col min="2559" max="2559" width="12" style="3" bestFit="1" customWidth="1"/>
    <col min="2560" max="2560" width="14.33203125" style="3" bestFit="1" customWidth="1"/>
    <col min="2561" max="2561" width="12" style="3" bestFit="1" customWidth="1"/>
    <col min="2562" max="2562" width="14.33203125" style="3" bestFit="1" customWidth="1"/>
    <col min="2563" max="2563" width="13" style="3" bestFit="1" customWidth="1"/>
    <col min="2564" max="2564" width="15.33203125" style="3" bestFit="1" customWidth="1"/>
    <col min="2565" max="2565" width="9" style="3" bestFit="1" customWidth="1"/>
    <col min="2566" max="2566" width="11.6640625" style="3" bestFit="1" customWidth="1"/>
    <col min="2567" max="2567" width="12" style="3" bestFit="1" customWidth="1"/>
    <col min="2568" max="2568" width="14.33203125" style="3" bestFit="1" customWidth="1"/>
    <col min="2569" max="2569" width="13" style="3" bestFit="1" customWidth="1"/>
    <col min="2570" max="2570" width="15.33203125" style="3" bestFit="1" customWidth="1"/>
    <col min="2571" max="2571" width="12" style="3" bestFit="1" customWidth="1"/>
    <col min="2572" max="2572" width="14.33203125" style="3" bestFit="1" customWidth="1"/>
    <col min="2573" max="2573" width="12" style="3" bestFit="1" customWidth="1"/>
    <col min="2574" max="2574" width="14.33203125" style="3" bestFit="1" customWidth="1"/>
    <col min="2575" max="2575" width="12" style="3" bestFit="1" customWidth="1"/>
    <col min="2576" max="2576" width="14.33203125" style="3" bestFit="1" customWidth="1"/>
    <col min="2577" max="2577" width="12" style="3" bestFit="1" customWidth="1"/>
    <col min="2578" max="2578" width="14.33203125" style="3" bestFit="1" customWidth="1"/>
    <col min="2579" max="2579" width="12" style="3" bestFit="1" customWidth="1"/>
    <col min="2580" max="2580" width="14.33203125" style="3" bestFit="1" customWidth="1"/>
    <col min="2581" max="2581" width="12" style="3" bestFit="1" customWidth="1"/>
    <col min="2582" max="2582" width="14.33203125" style="3" bestFit="1" customWidth="1"/>
    <col min="2583" max="2583" width="12" style="3" bestFit="1" customWidth="1"/>
    <col min="2584" max="2584" width="14.33203125" style="3" bestFit="1" customWidth="1"/>
    <col min="2585" max="2585" width="13" style="3" bestFit="1" customWidth="1"/>
    <col min="2586" max="2586" width="15.33203125" style="3" bestFit="1" customWidth="1"/>
    <col min="2587" max="2587" width="12" style="3" bestFit="1" customWidth="1"/>
    <col min="2588" max="2588" width="14.33203125" style="3" bestFit="1" customWidth="1"/>
    <col min="2589" max="2589" width="13" style="3" bestFit="1" customWidth="1"/>
    <col min="2590" max="2590" width="15.33203125" style="3" bestFit="1" customWidth="1"/>
    <col min="2591" max="2591" width="13" style="3" bestFit="1" customWidth="1"/>
    <col min="2592" max="2592" width="15.33203125" style="3" bestFit="1" customWidth="1"/>
    <col min="2593" max="2593" width="11" style="3" bestFit="1" customWidth="1"/>
    <col min="2594" max="2594" width="13.33203125" style="3" bestFit="1" customWidth="1"/>
    <col min="2595" max="2595" width="12" style="3" bestFit="1" customWidth="1"/>
    <col min="2596" max="2596" width="14.33203125" style="3" bestFit="1" customWidth="1"/>
    <col min="2597" max="2597" width="12" style="3" bestFit="1" customWidth="1"/>
    <col min="2598" max="2598" width="14.33203125" style="3" bestFit="1" customWidth="1"/>
    <col min="2599" max="2599" width="13" style="3" bestFit="1" customWidth="1"/>
    <col min="2600" max="2600" width="15.33203125" style="3" bestFit="1" customWidth="1"/>
    <col min="2601" max="2601" width="12" style="3" bestFit="1" customWidth="1"/>
    <col min="2602" max="2602" width="14.33203125" style="3" bestFit="1" customWidth="1"/>
    <col min="2603" max="2603" width="12" style="3" bestFit="1" customWidth="1"/>
    <col min="2604" max="2604" width="14.33203125" style="3" bestFit="1" customWidth="1"/>
    <col min="2605" max="2605" width="12" style="3" bestFit="1" customWidth="1"/>
    <col min="2606" max="2606" width="14.33203125" style="3" bestFit="1" customWidth="1"/>
    <col min="2607" max="2607" width="12" style="3" bestFit="1" customWidth="1"/>
    <col min="2608" max="2608" width="14.33203125" style="3" bestFit="1" customWidth="1"/>
    <col min="2609" max="2609" width="11" style="3" bestFit="1" customWidth="1"/>
    <col min="2610" max="2610" width="13.33203125" style="3" bestFit="1" customWidth="1"/>
    <col min="2611" max="2611" width="13" style="3" bestFit="1" customWidth="1"/>
    <col min="2612" max="2612" width="15.33203125" style="3" bestFit="1" customWidth="1"/>
    <col min="2613" max="2613" width="12" style="3" bestFit="1" customWidth="1"/>
    <col min="2614" max="2614" width="14.33203125" style="3" bestFit="1" customWidth="1"/>
    <col min="2615" max="2615" width="12" style="3" bestFit="1" customWidth="1"/>
    <col min="2616" max="2616" width="14.33203125" style="3" bestFit="1" customWidth="1"/>
    <col min="2617" max="2617" width="11" style="3" bestFit="1" customWidth="1"/>
    <col min="2618" max="2618" width="13.33203125" style="3" bestFit="1" customWidth="1"/>
    <col min="2619" max="2619" width="12" style="3" bestFit="1" customWidth="1"/>
    <col min="2620" max="2620" width="14.33203125" style="3" bestFit="1" customWidth="1"/>
    <col min="2621" max="2621" width="12" style="3" bestFit="1" customWidth="1"/>
    <col min="2622" max="2622" width="14.33203125" style="3" bestFit="1" customWidth="1"/>
    <col min="2623" max="2623" width="13" style="3" bestFit="1" customWidth="1"/>
    <col min="2624" max="2624" width="15.33203125" style="3" bestFit="1" customWidth="1"/>
    <col min="2625" max="2625" width="13" style="3" bestFit="1" customWidth="1"/>
    <col min="2626" max="2626" width="15.33203125" style="3" bestFit="1" customWidth="1"/>
    <col min="2627" max="2627" width="13" style="3" bestFit="1" customWidth="1"/>
    <col min="2628" max="2628" width="15.33203125" style="3" bestFit="1" customWidth="1"/>
    <col min="2629" max="2629" width="12" style="3" bestFit="1" customWidth="1"/>
    <col min="2630" max="2630" width="14.33203125" style="3" bestFit="1" customWidth="1"/>
    <col min="2631" max="2631" width="12" style="3" bestFit="1" customWidth="1"/>
    <col min="2632" max="2632" width="14.33203125" style="3" bestFit="1" customWidth="1"/>
    <col min="2633" max="2633" width="12" style="3" bestFit="1" customWidth="1"/>
    <col min="2634" max="2634" width="14.33203125" style="3" bestFit="1" customWidth="1"/>
    <col min="2635" max="2635" width="13" style="3" bestFit="1" customWidth="1"/>
    <col min="2636" max="2636" width="15.33203125" style="3" bestFit="1" customWidth="1"/>
    <col min="2637" max="2637" width="11" style="3" bestFit="1" customWidth="1"/>
    <col min="2638" max="2638" width="13.33203125" style="3" bestFit="1" customWidth="1"/>
    <col min="2639" max="2639" width="13" style="3" bestFit="1" customWidth="1"/>
    <col min="2640" max="2640" width="15.33203125" style="3" bestFit="1" customWidth="1"/>
    <col min="2641" max="2641" width="13" style="3" bestFit="1" customWidth="1"/>
    <col min="2642" max="2642" width="15.33203125" style="3" bestFit="1" customWidth="1"/>
    <col min="2643" max="2643" width="12" style="3" bestFit="1" customWidth="1"/>
    <col min="2644" max="2644" width="14.33203125" style="3" bestFit="1" customWidth="1"/>
    <col min="2645" max="2645" width="13" style="3" bestFit="1" customWidth="1"/>
    <col min="2646" max="2646" width="15.33203125" style="3" bestFit="1" customWidth="1"/>
    <col min="2647" max="2647" width="13" style="3" bestFit="1" customWidth="1"/>
    <col min="2648" max="2648" width="15.33203125" style="3" bestFit="1" customWidth="1"/>
    <col min="2649" max="2649" width="12" style="3" bestFit="1" customWidth="1"/>
    <col min="2650" max="2650" width="14.33203125" style="3" bestFit="1" customWidth="1"/>
    <col min="2651" max="2651" width="13" style="3" bestFit="1" customWidth="1"/>
    <col min="2652" max="2652" width="15.33203125" style="3" bestFit="1" customWidth="1"/>
    <col min="2653" max="2653" width="12" style="3" bestFit="1" customWidth="1"/>
    <col min="2654" max="2654" width="14.33203125" style="3" bestFit="1" customWidth="1"/>
    <col min="2655" max="2655" width="12" style="3" bestFit="1" customWidth="1"/>
    <col min="2656" max="2656" width="14.33203125" style="3" bestFit="1" customWidth="1"/>
    <col min="2657" max="2657" width="12" style="3" bestFit="1" customWidth="1"/>
    <col min="2658" max="2658" width="14.33203125" style="3" bestFit="1" customWidth="1"/>
    <col min="2659" max="2659" width="12" style="3" bestFit="1" customWidth="1"/>
    <col min="2660" max="2660" width="14.33203125" style="3" bestFit="1" customWidth="1"/>
    <col min="2661" max="2661" width="13" style="3" bestFit="1" customWidth="1"/>
    <col min="2662" max="2662" width="15.33203125" style="3" bestFit="1" customWidth="1"/>
    <col min="2663" max="2663" width="13" style="3" bestFit="1" customWidth="1"/>
    <col min="2664" max="2664" width="15.33203125" style="3" bestFit="1" customWidth="1"/>
    <col min="2665" max="2665" width="13" style="3" bestFit="1" customWidth="1"/>
    <col min="2666" max="2666" width="15.33203125" style="3" bestFit="1" customWidth="1"/>
    <col min="2667" max="2667" width="13" style="3" bestFit="1" customWidth="1"/>
    <col min="2668" max="2668" width="15.33203125" style="3" bestFit="1" customWidth="1"/>
    <col min="2669" max="2669" width="12" style="3" bestFit="1" customWidth="1"/>
    <col min="2670" max="2670" width="14.33203125" style="3" bestFit="1" customWidth="1"/>
    <col min="2671" max="2671" width="13" style="3" bestFit="1" customWidth="1"/>
    <col min="2672" max="2672" width="15.33203125" style="3" bestFit="1" customWidth="1"/>
    <col min="2673" max="2673" width="12" style="3" bestFit="1" customWidth="1"/>
    <col min="2674" max="2674" width="14.33203125" style="3" bestFit="1" customWidth="1"/>
    <col min="2675" max="2675" width="11" style="3" bestFit="1" customWidth="1"/>
    <col min="2676" max="2676" width="13.33203125" style="3" bestFit="1" customWidth="1"/>
    <col min="2677" max="2677" width="12" style="3" bestFit="1" customWidth="1"/>
    <col min="2678" max="2678" width="14.33203125" style="3" bestFit="1" customWidth="1"/>
    <col min="2679" max="2679" width="12" style="3" bestFit="1" customWidth="1"/>
    <col min="2680" max="2680" width="14.33203125" style="3" bestFit="1" customWidth="1"/>
    <col min="2681" max="2681" width="13" style="3" bestFit="1" customWidth="1"/>
    <col min="2682" max="2682" width="15.33203125" style="3" bestFit="1" customWidth="1"/>
    <col min="2683" max="2683" width="13" style="3" bestFit="1" customWidth="1"/>
    <col min="2684" max="2684" width="15.33203125" style="3" bestFit="1" customWidth="1"/>
    <col min="2685" max="2685" width="12" style="3" bestFit="1" customWidth="1"/>
    <col min="2686" max="2686" width="14.33203125" style="3" bestFit="1" customWidth="1"/>
    <col min="2687" max="2687" width="13" style="3" bestFit="1" customWidth="1"/>
    <col min="2688" max="2688" width="15.33203125" style="3" bestFit="1" customWidth="1"/>
    <col min="2689" max="2689" width="13" style="3" bestFit="1" customWidth="1"/>
    <col min="2690" max="2690" width="15.33203125" style="3" bestFit="1" customWidth="1"/>
    <col min="2691" max="2691" width="12" style="3" bestFit="1" customWidth="1"/>
    <col min="2692" max="2692" width="14.33203125" style="3" bestFit="1" customWidth="1"/>
    <col min="2693" max="2693" width="13" style="3" bestFit="1" customWidth="1"/>
    <col min="2694" max="2694" width="15.33203125" style="3" bestFit="1" customWidth="1"/>
    <col min="2695" max="2695" width="12" style="3" bestFit="1" customWidth="1"/>
    <col min="2696" max="2696" width="14.33203125" style="3" bestFit="1" customWidth="1"/>
    <col min="2697" max="2697" width="12" style="3" bestFit="1" customWidth="1"/>
    <col min="2698" max="2698" width="14.33203125" style="3" bestFit="1" customWidth="1"/>
    <col min="2699" max="2699" width="12" style="3" bestFit="1" customWidth="1"/>
    <col min="2700" max="2700" width="14.33203125" style="3" bestFit="1" customWidth="1"/>
    <col min="2701" max="2701" width="13" style="3" bestFit="1" customWidth="1"/>
    <col min="2702" max="2702" width="15.33203125" style="3" bestFit="1" customWidth="1"/>
    <col min="2703" max="2703" width="13" style="3" bestFit="1" customWidth="1"/>
    <col min="2704" max="2704" width="15.33203125" style="3" bestFit="1" customWidth="1"/>
    <col min="2705" max="2705" width="13" style="3" bestFit="1" customWidth="1"/>
    <col min="2706" max="2706" width="15.33203125" style="3" bestFit="1" customWidth="1"/>
    <col min="2707" max="2707" width="13" style="3" bestFit="1" customWidth="1"/>
    <col min="2708" max="2708" width="15.33203125" style="3" bestFit="1" customWidth="1"/>
    <col min="2709" max="2709" width="13" style="3" bestFit="1" customWidth="1"/>
    <col min="2710" max="2710" width="15.33203125" style="3" bestFit="1" customWidth="1"/>
    <col min="2711" max="2711" width="13" style="3" bestFit="1" customWidth="1"/>
    <col min="2712" max="2712" width="15.33203125" style="3" bestFit="1" customWidth="1"/>
    <col min="2713" max="2713" width="13" style="3" bestFit="1" customWidth="1"/>
    <col min="2714" max="2714" width="15.33203125" style="3" bestFit="1" customWidth="1"/>
    <col min="2715" max="2715" width="13" style="3" bestFit="1" customWidth="1"/>
    <col min="2716" max="2716" width="15.33203125" style="3" bestFit="1" customWidth="1"/>
    <col min="2717" max="2717" width="12" style="3" bestFit="1" customWidth="1"/>
    <col min="2718" max="2718" width="14.33203125" style="3" bestFit="1" customWidth="1"/>
    <col min="2719" max="2719" width="13" style="3" bestFit="1" customWidth="1"/>
    <col min="2720" max="2720" width="15.33203125" style="3" bestFit="1" customWidth="1"/>
    <col min="2721" max="2721" width="12" style="3" bestFit="1" customWidth="1"/>
    <col min="2722" max="2722" width="14.33203125" style="3" bestFit="1" customWidth="1"/>
    <col min="2723" max="2723" width="12" style="3" bestFit="1" customWidth="1"/>
    <col min="2724" max="2724" width="14.33203125" style="3" bestFit="1" customWidth="1"/>
    <col min="2725" max="2725" width="12" style="3" bestFit="1" customWidth="1"/>
    <col min="2726" max="2726" width="14.33203125" style="3" bestFit="1" customWidth="1"/>
    <col min="2727" max="2727" width="12" style="3" bestFit="1" customWidth="1"/>
    <col min="2728" max="2728" width="14.33203125" style="3" bestFit="1" customWidth="1"/>
    <col min="2729" max="2729" width="12" style="3" bestFit="1" customWidth="1"/>
    <col min="2730" max="2730" width="14.33203125" style="3" bestFit="1" customWidth="1"/>
    <col min="2731" max="2731" width="13" style="3" bestFit="1" customWidth="1"/>
    <col min="2732" max="2732" width="15.33203125" style="3" bestFit="1" customWidth="1"/>
    <col min="2733" max="2733" width="12" style="3" bestFit="1" customWidth="1"/>
    <col min="2734" max="2734" width="14.33203125" style="3" bestFit="1" customWidth="1"/>
    <col min="2735" max="2735" width="12" style="3" bestFit="1" customWidth="1"/>
    <col min="2736" max="2736" width="14.33203125" style="3" bestFit="1" customWidth="1"/>
    <col min="2737" max="2737" width="11" style="3" bestFit="1" customWidth="1"/>
    <col min="2738" max="2738" width="13.33203125" style="3" bestFit="1" customWidth="1"/>
    <col min="2739" max="2739" width="12" style="3" bestFit="1" customWidth="1"/>
    <col min="2740" max="2740" width="14.33203125" style="3" bestFit="1" customWidth="1"/>
    <col min="2741" max="2741" width="12" style="3" bestFit="1" customWidth="1"/>
    <col min="2742" max="2742" width="14.33203125" style="3" bestFit="1" customWidth="1"/>
    <col min="2743" max="2743" width="13" style="3" bestFit="1" customWidth="1"/>
    <col min="2744" max="2744" width="15.33203125" style="3" bestFit="1" customWidth="1"/>
    <col min="2745" max="2745" width="13" style="3" bestFit="1" customWidth="1"/>
    <col min="2746" max="2746" width="15.33203125" style="3" bestFit="1" customWidth="1"/>
    <col min="2747" max="2747" width="12" style="3" bestFit="1" customWidth="1"/>
    <col min="2748" max="2748" width="14.33203125" style="3" bestFit="1" customWidth="1"/>
    <col min="2749" max="2749" width="12" style="3" bestFit="1" customWidth="1"/>
    <col min="2750" max="2750" width="14.33203125" style="3" bestFit="1" customWidth="1"/>
    <col min="2751" max="2751" width="13" style="3" bestFit="1" customWidth="1"/>
    <col min="2752" max="2752" width="15.33203125" style="3" bestFit="1" customWidth="1"/>
    <col min="2753" max="2753" width="12" style="3" bestFit="1" customWidth="1"/>
    <col min="2754" max="2754" width="14.33203125" style="3" bestFit="1" customWidth="1"/>
    <col min="2755" max="2755" width="13" style="3" bestFit="1" customWidth="1"/>
    <col min="2756" max="2756" width="15.33203125" style="3" bestFit="1" customWidth="1"/>
    <col min="2757" max="2757" width="13" style="3" bestFit="1" customWidth="1"/>
    <col min="2758" max="2758" width="15.33203125" style="3" bestFit="1" customWidth="1"/>
    <col min="2759" max="2759" width="12" style="3" bestFit="1" customWidth="1"/>
    <col min="2760" max="2760" width="14.33203125" style="3" bestFit="1" customWidth="1"/>
    <col min="2761" max="2761" width="12" style="3" bestFit="1" customWidth="1"/>
    <col min="2762" max="2762" width="14.33203125" style="3" bestFit="1" customWidth="1"/>
    <col min="2763" max="2763" width="13" style="3" bestFit="1" customWidth="1"/>
    <col min="2764" max="2764" width="15.33203125" style="3" bestFit="1" customWidth="1"/>
    <col min="2765" max="2765" width="12" style="3" bestFit="1" customWidth="1"/>
    <col min="2766" max="2766" width="14.33203125" style="3" bestFit="1" customWidth="1"/>
    <col min="2767" max="2767" width="12" style="3" bestFit="1" customWidth="1"/>
    <col min="2768" max="2768" width="14.33203125" style="3" bestFit="1" customWidth="1"/>
    <col min="2769" max="2769" width="13" style="3" bestFit="1" customWidth="1"/>
    <col min="2770" max="2770" width="15.33203125" style="3" bestFit="1" customWidth="1"/>
    <col min="2771" max="2771" width="12" style="3" bestFit="1" customWidth="1"/>
    <col min="2772" max="2772" width="14.33203125" style="3" bestFit="1" customWidth="1"/>
    <col min="2773" max="2773" width="13" style="3" bestFit="1" customWidth="1"/>
    <col min="2774" max="2774" width="15.33203125" style="3" bestFit="1" customWidth="1"/>
    <col min="2775" max="2775" width="13" style="3" bestFit="1" customWidth="1"/>
    <col min="2776" max="2776" width="15.33203125" style="3" bestFit="1" customWidth="1"/>
    <col min="2777" max="2777" width="12" style="3" bestFit="1" customWidth="1"/>
    <col min="2778" max="2778" width="14.33203125" style="3" bestFit="1" customWidth="1"/>
    <col min="2779" max="2779" width="12" style="3" bestFit="1" customWidth="1"/>
    <col min="2780" max="2780" width="14.33203125" style="3" bestFit="1" customWidth="1"/>
    <col min="2781" max="2781" width="13" style="3" bestFit="1" customWidth="1"/>
    <col min="2782" max="2782" width="15.33203125" style="3" bestFit="1" customWidth="1"/>
    <col min="2783" max="2783" width="12" style="3" bestFit="1" customWidth="1"/>
    <col min="2784" max="2784" width="14.33203125" style="3" bestFit="1" customWidth="1"/>
    <col min="2785" max="2785" width="12" style="3" bestFit="1" customWidth="1"/>
    <col min="2786" max="2786" width="14.33203125" style="3" bestFit="1" customWidth="1"/>
    <col min="2787" max="2787" width="13" style="3" bestFit="1" customWidth="1"/>
    <col min="2788" max="2788" width="15.33203125" style="3" bestFit="1" customWidth="1"/>
    <col min="2789" max="2789" width="12" style="3" bestFit="1" customWidth="1"/>
    <col min="2790" max="2790" width="14.33203125" style="3" bestFit="1" customWidth="1"/>
    <col min="2791" max="2791" width="13" style="3" bestFit="1" customWidth="1"/>
    <col min="2792" max="2792" width="15.33203125" style="3" bestFit="1" customWidth="1"/>
    <col min="2793" max="2793" width="12" style="3" bestFit="1" customWidth="1"/>
    <col min="2794" max="2794" width="14.33203125" style="3" bestFit="1" customWidth="1"/>
    <col min="2795" max="2795" width="13" style="3" bestFit="1" customWidth="1"/>
    <col min="2796" max="2796" width="15.33203125" style="3" bestFit="1" customWidth="1"/>
    <col min="2797" max="2797" width="12" style="3" bestFit="1" customWidth="1"/>
    <col min="2798" max="2798" width="14.33203125" style="3" bestFit="1" customWidth="1"/>
    <col min="2799" max="2799" width="12" style="3" bestFit="1" customWidth="1"/>
    <col min="2800" max="2800" width="14.33203125" style="3" bestFit="1" customWidth="1"/>
    <col min="2801" max="2801" width="12" style="3" bestFit="1" customWidth="1"/>
    <col min="2802" max="2802" width="14.33203125" style="3" bestFit="1" customWidth="1"/>
    <col min="2803" max="2803" width="11" style="3" bestFit="1" customWidth="1"/>
    <col min="2804" max="2804" width="13.33203125" style="3" bestFit="1" customWidth="1"/>
    <col min="2805" max="2805" width="13" style="3" bestFit="1" customWidth="1"/>
    <col min="2806" max="2806" width="15.33203125" style="3" bestFit="1" customWidth="1"/>
    <col min="2807" max="2807" width="12" style="3" bestFit="1" customWidth="1"/>
    <col min="2808" max="2808" width="14.33203125" style="3" bestFit="1" customWidth="1"/>
    <col min="2809" max="2809" width="11" style="3" bestFit="1" customWidth="1"/>
    <col min="2810" max="2810" width="13.33203125" style="3" bestFit="1" customWidth="1"/>
    <col min="2811" max="2811" width="12" style="3" bestFit="1" customWidth="1"/>
    <col min="2812" max="2812" width="14.33203125" style="3" bestFit="1" customWidth="1"/>
    <col min="2813" max="2813" width="13" style="3" bestFit="1" customWidth="1"/>
    <col min="2814" max="2814" width="15.33203125" style="3" bestFit="1" customWidth="1"/>
    <col min="2815" max="2815" width="12" style="3" bestFit="1" customWidth="1"/>
    <col min="2816" max="2816" width="14.33203125" style="3" bestFit="1" customWidth="1"/>
    <col min="2817" max="2817" width="13" style="3" bestFit="1" customWidth="1"/>
    <col min="2818" max="2818" width="15.33203125" style="3" bestFit="1" customWidth="1"/>
    <col min="2819" max="2819" width="13" style="3" bestFit="1" customWidth="1"/>
    <col min="2820" max="2820" width="15.33203125" style="3" bestFit="1" customWidth="1"/>
    <col min="2821" max="2821" width="12" style="3" bestFit="1" customWidth="1"/>
    <col min="2822" max="2822" width="14.33203125" style="3" bestFit="1" customWidth="1"/>
    <col min="2823" max="2823" width="13" style="3" bestFit="1" customWidth="1"/>
    <col min="2824" max="2824" width="15.33203125" style="3" bestFit="1" customWidth="1"/>
    <col min="2825" max="2825" width="13" style="3" bestFit="1" customWidth="1"/>
    <col min="2826" max="2826" width="15.33203125" style="3" bestFit="1" customWidth="1"/>
    <col min="2827" max="2827" width="13" style="3" bestFit="1" customWidth="1"/>
    <col min="2828" max="2828" width="15.33203125" style="3" bestFit="1" customWidth="1"/>
    <col min="2829" max="2829" width="13" style="3" bestFit="1" customWidth="1"/>
    <col min="2830" max="2830" width="15.33203125" style="3" bestFit="1" customWidth="1"/>
    <col min="2831" max="2831" width="12" style="3" bestFit="1" customWidth="1"/>
    <col min="2832" max="2832" width="14.33203125" style="3" bestFit="1" customWidth="1"/>
    <col min="2833" max="2833" width="12" style="3" bestFit="1" customWidth="1"/>
    <col min="2834" max="2834" width="14.33203125" style="3" bestFit="1" customWidth="1"/>
    <col min="2835" max="2835" width="12" style="3" bestFit="1" customWidth="1"/>
    <col min="2836" max="2836" width="14.33203125" style="3" bestFit="1" customWidth="1"/>
    <col min="2837" max="2837" width="13" style="3" bestFit="1" customWidth="1"/>
    <col min="2838" max="2838" width="15.33203125" style="3" bestFit="1" customWidth="1"/>
    <col min="2839" max="2839" width="12" style="3" bestFit="1" customWidth="1"/>
    <col min="2840" max="2840" width="14.33203125" style="3" bestFit="1" customWidth="1"/>
    <col min="2841" max="2841" width="13" style="3" bestFit="1" customWidth="1"/>
    <col min="2842" max="2842" width="15.33203125" style="3" bestFit="1" customWidth="1"/>
    <col min="2843" max="2843" width="12" style="3" bestFit="1" customWidth="1"/>
    <col min="2844" max="2844" width="14.33203125" style="3" bestFit="1" customWidth="1"/>
    <col min="2845" max="2845" width="13" style="3" bestFit="1" customWidth="1"/>
    <col min="2846" max="2846" width="15.33203125" style="3" bestFit="1" customWidth="1"/>
    <col min="2847" max="2847" width="13" style="3" bestFit="1" customWidth="1"/>
    <col min="2848" max="2848" width="15.33203125" style="3" bestFit="1" customWidth="1"/>
    <col min="2849" max="2849" width="12" style="3" bestFit="1" customWidth="1"/>
    <col min="2850" max="2850" width="14.33203125" style="3" bestFit="1" customWidth="1"/>
    <col min="2851" max="2851" width="13" style="3" bestFit="1" customWidth="1"/>
    <col min="2852" max="2852" width="15.33203125" style="3" bestFit="1" customWidth="1"/>
    <col min="2853" max="2853" width="12" style="3" bestFit="1" customWidth="1"/>
    <col min="2854" max="2854" width="14.33203125" style="3" bestFit="1" customWidth="1"/>
    <col min="2855" max="2855" width="12" style="3" bestFit="1" customWidth="1"/>
    <col min="2856" max="2856" width="14.33203125" style="3" bestFit="1" customWidth="1"/>
    <col min="2857" max="2857" width="12" style="3" bestFit="1" customWidth="1"/>
    <col min="2858" max="2858" width="14.33203125" style="3" bestFit="1" customWidth="1"/>
    <col min="2859" max="2859" width="12" style="3" bestFit="1" customWidth="1"/>
    <col min="2860" max="2860" width="14.33203125" style="3" bestFit="1" customWidth="1"/>
    <col min="2861" max="2861" width="13" style="3" bestFit="1" customWidth="1"/>
    <col min="2862" max="2862" width="15.33203125" style="3" bestFit="1" customWidth="1"/>
    <col min="2863" max="2863" width="11" style="3" bestFit="1" customWidth="1"/>
    <col min="2864" max="2864" width="13.33203125" style="3" bestFit="1" customWidth="1"/>
    <col min="2865" max="2865" width="12" style="3" bestFit="1" customWidth="1"/>
    <col min="2866" max="2866" width="14.33203125" style="3" bestFit="1" customWidth="1"/>
    <col min="2867" max="2867" width="12" style="3" bestFit="1" customWidth="1"/>
    <col min="2868" max="2868" width="14.33203125" style="3" bestFit="1" customWidth="1"/>
    <col min="2869" max="2869" width="12" style="3" bestFit="1" customWidth="1"/>
    <col min="2870" max="2870" width="14.33203125" style="3" bestFit="1" customWidth="1"/>
    <col min="2871" max="2871" width="13" style="3" bestFit="1" customWidth="1"/>
    <col min="2872" max="2872" width="15.33203125" style="3" bestFit="1" customWidth="1"/>
    <col min="2873" max="2873" width="13" style="3" bestFit="1" customWidth="1"/>
    <col min="2874" max="2874" width="15.33203125" style="3" bestFit="1" customWidth="1"/>
    <col min="2875" max="2875" width="13" style="3" bestFit="1" customWidth="1"/>
    <col min="2876" max="2876" width="15.33203125" style="3" bestFit="1" customWidth="1"/>
    <col min="2877" max="2877" width="13" style="3" bestFit="1" customWidth="1"/>
    <col min="2878" max="2878" width="15.33203125" style="3" bestFit="1" customWidth="1"/>
    <col min="2879" max="2879" width="12" style="3" bestFit="1" customWidth="1"/>
    <col min="2880" max="2880" width="14.33203125" style="3" bestFit="1" customWidth="1"/>
    <col min="2881" max="2881" width="12" style="3" bestFit="1" customWidth="1"/>
    <col min="2882" max="2882" width="14.33203125" style="3" bestFit="1" customWidth="1"/>
    <col min="2883" max="2883" width="12" style="3" bestFit="1" customWidth="1"/>
    <col min="2884" max="2884" width="14.33203125" style="3" bestFit="1" customWidth="1"/>
    <col min="2885" max="2885" width="13" style="3" bestFit="1" customWidth="1"/>
    <col min="2886" max="2886" width="15.33203125" style="3" bestFit="1" customWidth="1"/>
    <col min="2887" max="2887" width="13" style="3" bestFit="1" customWidth="1"/>
    <col min="2888" max="2888" width="15.33203125" style="3" bestFit="1" customWidth="1"/>
    <col min="2889" max="2889" width="12" style="3" bestFit="1" customWidth="1"/>
    <col min="2890" max="2890" width="14.33203125" style="3" bestFit="1" customWidth="1"/>
    <col min="2891" max="2891" width="12" style="3" bestFit="1" customWidth="1"/>
    <col min="2892" max="2892" width="14.33203125" style="3" bestFit="1" customWidth="1"/>
    <col min="2893" max="2893" width="12" style="3" bestFit="1" customWidth="1"/>
    <col min="2894" max="2894" width="14.33203125" style="3" bestFit="1" customWidth="1"/>
    <col min="2895" max="2895" width="13" style="3" bestFit="1" customWidth="1"/>
    <col min="2896" max="2896" width="15.33203125" style="3" bestFit="1" customWidth="1"/>
    <col min="2897" max="2897" width="13" style="3" bestFit="1" customWidth="1"/>
    <col min="2898" max="2898" width="15.33203125" style="3" bestFit="1" customWidth="1"/>
    <col min="2899" max="2899" width="12" style="3" bestFit="1" customWidth="1"/>
    <col min="2900" max="2900" width="14.33203125" style="3" bestFit="1" customWidth="1"/>
    <col min="2901" max="2901" width="12" style="3" bestFit="1" customWidth="1"/>
    <col min="2902" max="2902" width="14.33203125" style="3" bestFit="1" customWidth="1"/>
    <col min="2903" max="2903" width="12" style="3" bestFit="1" customWidth="1"/>
    <col min="2904" max="2904" width="14.33203125" style="3" bestFit="1" customWidth="1"/>
    <col min="2905" max="2905" width="12" style="3" bestFit="1" customWidth="1"/>
    <col min="2906" max="2906" width="14.33203125" style="3" bestFit="1" customWidth="1"/>
    <col min="2907" max="2907" width="13" style="3" bestFit="1" customWidth="1"/>
    <col min="2908" max="2908" width="15.33203125" style="3" bestFit="1" customWidth="1"/>
    <col min="2909" max="2909" width="11" style="3" bestFit="1" customWidth="1"/>
    <col min="2910" max="2910" width="13.33203125" style="3" bestFit="1" customWidth="1"/>
    <col min="2911" max="2911" width="12" style="3" bestFit="1" customWidth="1"/>
    <col min="2912" max="2912" width="14.33203125" style="3" bestFit="1" customWidth="1"/>
    <col min="2913" max="2913" width="12" style="3" bestFit="1" customWidth="1"/>
    <col min="2914" max="2914" width="14.33203125" style="3" bestFit="1" customWidth="1"/>
    <col min="2915" max="2915" width="13" style="3" bestFit="1" customWidth="1"/>
    <col min="2916" max="2916" width="15.33203125" style="3" bestFit="1" customWidth="1"/>
    <col min="2917" max="2917" width="12" style="3" bestFit="1" customWidth="1"/>
    <col min="2918" max="2918" width="14.33203125" style="3" bestFit="1" customWidth="1"/>
    <col min="2919" max="2919" width="13" style="3" bestFit="1" customWidth="1"/>
    <col min="2920" max="2920" width="15.33203125" style="3" bestFit="1" customWidth="1"/>
    <col min="2921" max="2921" width="12" style="3" bestFit="1" customWidth="1"/>
    <col min="2922" max="2922" width="14.33203125" style="3" bestFit="1" customWidth="1"/>
    <col min="2923" max="2923" width="13" style="3" bestFit="1" customWidth="1"/>
    <col min="2924" max="2924" width="15.33203125" style="3" bestFit="1" customWidth="1"/>
    <col min="2925" max="2925" width="12" style="3" bestFit="1" customWidth="1"/>
    <col min="2926" max="2926" width="14.33203125" style="3" bestFit="1" customWidth="1"/>
    <col min="2927" max="2927" width="13" style="3" bestFit="1" customWidth="1"/>
    <col min="2928" max="2928" width="15.33203125" style="3" bestFit="1" customWidth="1"/>
    <col min="2929" max="2929" width="11" style="3" bestFit="1" customWidth="1"/>
    <col min="2930" max="2930" width="13.33203125" style="3" bestFit="1" customWidth="1"/>
    <col min="2931" max="2931" width="12" style="3" bestFit="1" customWidth="1"/>
    <col min="2932" max="2932" width="14.33203125" style="3" bestFit="1" customWidth="1"/>
    <col min="2933" max="2933" width="13" style="3" bestFit="1" customWidth="1"/>
    <col min="2934" max="2934" width="15.33203125" style="3" bestFit="1" customWidth="1"/>
    <col min="2935" max="2935" width="12" style="3" bestFit="1" customWidth="1"/>
    <col min="2936" max="2936" width="14.33203125" style="3" bestFit="1" customWidth="1"/>
    <col min="2937" max="2937" width="13" style="3" bestFit="1" customWidth="1"/>
    <col min="2938" max="2938" width="15.33203125" style="3" bestFit="1" customWidth="1"/>
    <col min="2939" max="2939" width="13" style="3" bestFit="1" customWidth="1"/>
    <col min="2940" max="2940" width="15.33203125" style="3" bestFit="1" customWidth="1"/>
    <col min="2941" max="2941" width="12" style="3" bestFit="1" customWidth="1"/>
    <col min="2942" max="2942" width="14.33203125" style="3" bestFit="1" customWidth="1"/>
    <col min="2943" max="2943" width="12" style="3" bestFit="1" customWidth="1"/>
    <col min="2944" max="2944" width="14.33203125" style="3" bestFit="1" customWidth="1"/>
    <col min="2945" max="2945" width="12" style="3" bestFit="1" customWidth="1"/>
    <col min="2946" max="2946" width="14.33203125" style="3" bestFit="1" customWidth="1"/>
    <col min="2947" max="2947" width="11" style="3" bestFit="1" customWidth="1"/>
    <col min="2948" max="2948" width="13.33203125" style="3" bestFit="1" customWidth="1"/>
    <col min="2949" max="2949" width="12" style="3" bestFit="1" customWidth="1"/>
    <col min="2950" max="2950" width="14.33203125" style="3" bestFit="1" customWidth="1"/>
    <col min="2951" max="2951" width="12" style="3" bestFit="1" customWidth="1"/>
    <col min="2952" max="2952" width="14.33203125" style="3" bestFit="1" customWidth="1"/>
    <col min="2953" max="2953" width="13" style="3" bestFit="1" customWidth="1"/>
    <col min="2954" max="2954" width="15.33203125" style="3" bestFit="1" customWidth="1"/>
    <col min="2955" max="2955" width="13" style="3" bestFit="1" customWidth="1"/>
    <col min="2956" max="2956" width="15.33203125" style="3" bestFit="1" customWidth="1"/>
    <col min="2957" max="2957" width="12" style="3" bestFit="1" customWidth="1"/>
    <col min="2958" max="2958" width="14.33203125" style="3" bestFit="1" customWidth="1"/>
    <col min="2959" max="2959" width="12" style="3" bestFit="1" customWidth="1"/>
    <col min="2960" max="2960" width="14.33203125" style="3" bestFit="1" customWidth="1"/>
    <col min="2961" max="2961" width="12" style="3" bestFit="1" customWidth="1"/>
    <col min="2962" max="2962" width="14.33203125" style="3" bestFit="1" customWidth="1"/>
    <col min="2963" max="2963" width="13" style="3" bestFit="1" customWidth="1"/>
    <col min="2964" max="2964" width="15.33203125" style="3" bestFit="1" customWidth="1"/>
    <col min="2965" max="2965" width="12" style="3" bestFit="1" customWidth="1"/>
    <col min="2966" max="2966" width="14.33203125" style="3" bestFit="1" customWidth="1"/>
    <col min="2967" max="2967" width="13" style="3" bestFit="1" customWidth="1"/>
    <col min="2968" max="2968" width="15.33203125" style="3" bestFit="1" customWidth="1"/>
    <col min="2969" max="2969" width="13" style="3" bestFit="1" customWidth="1"/>
    <col min="2970" max="2970" width="15.33203125" style="3" bestFit="1" customWidth="1"/>
    <col min="2971" max="2971" width="12" style="3" bestFit="1" customWidth="1"/>
    <col min="2972" max="2972" width="14.33203125" style="3" bestFit="1" customWidth="1"/>
    <col min="2973" max="2973" width="12" style="3" bestFit="1" customWidth="1"/>
    <col min="2974" max="2974" width="14.33203125" style="3" bestFit="1" customWidth="1"/>
    <col min="2975" max="2975" width="13" style="3" bestFit="1" customWidth="1"/>
    <col min="2976" max="2976" width="15.33203125" style="3" bestFit="1" customWidth="1"/>
    <col min="2977" max="2977" width="13" style="3" bestFit="1" customWidth="1"/>
    <col min="2978" max="2978" width="15.33203125" style="3" bestFit="1" customWidth="1"/>
    <col min="2979" max="2979" width="12" style="3" bestFit="1" customWidth="1"/>
    <col min="2980" max="2980" width="14.33203125" style="3" bestFit="1" customWidth="1"/>
    <col min="2981" max="2981" width="13" style="3" bestFit="1" customWidth="1"/>
    <col min="2982" max="2982" width="15.33203125" style="3" bestFit="1" customWidth="1"/>
    <col min="2983" max="2983" width="13" style="3" bestFit="1" customWidth="1"/>
    <col min="2984" max="2984" width="15.33203125" style="3" bestFit="1" customWidth="1"/>
    <col min="2985" max="2985" width="12" style="3" bestFit="1" customWidth="1"/>
    <col min="2986" max="2986" width="14.33203125" style="3" bestFit="1" customWidth="1"/>
    <col min="2987" max="2987" width="12" style="3" bestFit="1" customWidth="1"/>
    <col min="2988" max="2988" width="14.33203125" style="3" bestFit="1" customWidth="1"/>
    <col min="2989" max="2989" width="13" style="3" bestFit="1" customWidth="1"/>
    <col min="2990" max="2990" width="15.33203125" style="3" bestFit="1" customWidth="1"/>
    <col min="2991" max="2991" width="13" style="3" bestFit="1" customWidth="1"/>
    <col min="2992" max="2992" width="15.33203125" style="3" bestFit="1" customWidth="1"/>
    <col min="2993" max="2993" width="13" style="3" bestFit="1" customWidth="1"/>
    <col min="2994" max="2994" width="15.33203125" style="3" bestFit="1" customWidth="1"/>
    <col min="2995" max="2995" width="13" style="3" bestFit="1" customWidth="1"/>
    <col min="2996" max="2996" width="15.33203125" style="3" bestFit="1" customWidth="1"/>
    <col min="2997" max="2997" width="13" style="3" bestFit="1" customWidth="1"/>
    <col min="2998" max="2998" width="15.33203125" style="3" bestFit="1" customWidth="1"/>
    <col min="2999" max="2999" width="12" style="3" bestFit="1" customWidth="1"/>
    <col min="3000" max="3000" width="14.33203125" style="3" bestFit="1" customWidth="1"/>
    <col min="3001" max="3001" width="13" style="3" bestFit="1" customWidth="1"/>
    <col min="3002" max="3002" width="15.33203125" style="3" bestFit="1" customWidth="1"/>
    <col min="3003" max="3003" width="13" style="3" bestFit="1" customWidth="1"/>
    <col min="3004" max="3004" width="15.33203125" style="3" bestFit="1" customWidth="1"/>
    <col min="3005" max="3005" width="13" style="3" bestFit="1" customWidth="1"/>
    <col min="3006" max="3006" width="15.33203125" style="3" bestFit="1" customWidth="1"/>
    <col min="3007" max="3007" width="13" style="3" bestFit="1" customWidth="1"/>
    <col min="3008" max="3008" width="15.33203125" style="3" bestFit="1" customWidth="1"/>
    <col min="3009" max="3009" width="12" style="3" bestFit="1" customWidth="1"/>
    <col min="3010" max="3010" width="14.33203125" style="3" bestFit="1" customWidth="1"/>
    <col min="3011" max="3011" width="12" style="3" bestFit="1" customWidth="1"/>
    <col min="3012" max="3012" width="14.33203125" style="3" bestFit="1" customWidth="1"/>
    <col min="3013" max="3013" width="12" style="3" bestFit="1" customWidth="1"/>
    <col min="3014" max="3014" width="14.33203125" style="3" bestFit="1" customWidth="1"/>
    <col min="3015" max="3015" width="12" style="3" bestFit="1" customWidth="1"/>
    <col min="3016" max="3016" width="14.33203125" style="3" bestFit="1" customWidth="1"/>
    <col min="3017" max="3017" width="12" style="3" bestFit="1" customWidth="1"/>
    <col min="3018" max="3018" width="14.33203125" style="3" bestFit="1" customWidth="1"/>
    <col min="3019" max="3019" width="13" style="3" bestFit="1" customWidth="1"/>
    <col min="3020" max="3020" width="15.33203125" style="3" bestFit="1" customWidth="1"/>
    <col min="3021" max="3021" width="12" style="3" bestFit="1" customWidth="1"/>
    <col min="3022" max="3022" width="14.33203125" style="3" bestFit="1" customWidth="1"/>
    <col min="3023" max="3023" width="13" style="3" bestFit="1" customWidth="1"/>
    <col min="3024" max="3024" width="15.33203125" style="3" bestFit="1" customWidth="1"/>
    <col min="3025" max="3025" width="13" style="3" bestFit="1" customWidth="1"/>
    <col min="3026" max="3026" width="15.33203125" style="3" bestFit="1" customWidth="1"/>
    <col min="3027" max="3027" width="13" style="3" bestFit="1" customWidth="1"/>
    <col min="3028" max="3028" width="15.33203125" style="3" bestFit="1" customWidth="1"/>
    <col min="3029" max="3029" width="12" style="3" bestFit="1" customWidth="1"/>
    <col min="3030" max="3030" width="14.33203125" style="3" bestFit="1" customWidth="1"/>
    <col min="3031" max="3031" width="13" style="3" bestFit="1" customWidth="1"/>
    <col min="3032" max="3032" width="15.33203125" style="3" bestFit="1" customWidth="1"/>
    <col min="3033" max="3033" width="13" style="3" bestFit="1" customWidth="1"/>
    <col min="3034" max="3034" width="15.33203125" style="3" bestFit="1" customWidth="1"/>
    <col min="3035" max="3035" width="12" style="3" bestFit="1" customWidth="1"/>
    <col min="3036" max="3036" width="14.33203125" style="3" bestFit="1" customWidth="1"/>
    <col min="3037" max="3037" width="11" style="3" bestFit="1" customWidth="1"/>
    <col min="3038" max="3038" width="13.33203125" style="3" bestFit="1" customWidth="1"/>
    <col min="3039" max="3039" width="12" style="3" bestFit="1" customWidth="1"/>
    <col min="3040" max="3040" width="14.33203125" style="3" bestFit="1" customWidth="1"/>
    <col min="3041" max="3041" width="13" style="3" bestFit="1" customWidth="1"/>
    <col min="3042" max="3042" width="15.33203125" style="3" bestFit="1" customWidth="1"/>
    <col min="3043" max="3043" width="12" style="3" bestFit="1" customWidth="1"/>
    <col min="3044" max="3044" width="14.33203125" style="3" bestFit="1" customWidth="1"/>
    <col min="3045" max="3045" width="12" style="3" bestFit="1" customWidth="1"/>
    <col min="3046" max="3046" width="14.33203125" style="3" bestFit="1" customWidth="1"/>
    <col min="3047" max="3047" width="13" style="3" bestFit="1" customWidth="1"/>
    <col min="3048" max="3048" width="15.33203125" style="3" bestFit="1" customWidth="1"/>
    <col min="3049" max="3049" width="13" style="3" bestFit="1" customWidth="1"/>
    <col min="3050" max="3050" width="15.33203125" style="3" bestFit="1" customWidth="1"/>
    <col min="3051" max="3051" width="12" style="3" bestFit="1" customWidth="1"/>
    <col min="3052" max="3052" width="14.33203125" style="3" bestFit="1" customWidth="1"/>
    <col min="3053" max="3053" width="12" style="3" bestFit="1" customWidth="1"/>
    <col min="3054" max="3054" width="14.33203125" style="3" bestFit="1" customWidth="1"/>
    <col min="3055" max="3055" width="13" style="3" bestFit="1" customWidth="1"/>
    <col min="3056" max="3056" width="15.33203125" style="3" bestFit="1" customWidth="1"/>
    <col min="3057" max="3057" width="13" style="3" bestFit="1" customWidth="1"/>
    <col min="3058" max="3058" width="15.33203125" style="3" bestFit="1" customWidth="1"/>
    <col min="3059" max="3059" width="13" style="3" bestFit="1" customWidth="1"/>
    <col min="3060" max="3060" width="15.33203125" style="3" bestFit="1" customWidth="1"/>
    <col min="3061" max="3061" width="13" style="3" bestFit="1" customWidth="1"/>
    <col min="3062" max="3062" width="15.33203125" style="3" bestFit="1" customWidth="1"/>
    <col min="3063" max="3063" width="12" style="3" bestFit="1" customWidth="1"/>
    <col min="3064" max="3064" width="14.33203125" style="3" bestFit="1" customWidth="1"/>
    <col min="3065" max="3065" width="9" style="3" bestFit="1" customWidth="1"/>
    <col min="3066" max="3066" width="11.6640625" style="3" bestFit="1" customWidth="1"/>
    <col min="3067" max="3067" width="13" style="3" bestFit="1" customWidth="1"/>
    <col min="3068" max="3068" width="15.33203125" style="3" bestFit="1" customWidth="1"/>
    <col min="3069" max="3069" width="12" style="3" bestFit="1" customWidth="1"/>
    <col min="3070" max="3070" width="14.33203125" style="3" bestFit="1" customWidth="1"/>
    <col min="3071" max="3071" width="12" style="3" bestFit="1" customWidth="1"/>
    <col min="3072" max="3072" width="14.33203125" style="3" bestFit="1" customWidth="1"/>
    <col min="3073" max="3073" width="12" style="3" bestFit="1" customWidth="1"/>
    <col min="3074" max="3074" width="14.33203125" style="3" bestFit="1" customWidth="1"/>
    <col min="3075" max="3075" width="13" style="3" bestFit="1" customWidth="1"/>
    <col min="3076" max="3076" width="15.33203125" style="3" bestFit="1" customWidth="1"/>
    <col min="3077" max="3077" width="12" style="3" bestFit="1" customWidth="1"/>
    <col min="3078" max="3078" width="14.33203125" style="3" bestFit="1" customWidth="1"/>
    <col min="3079" max="3079" width="13" style="3" bestFit="1" customWidth="1"/>
    <col min="3080" max="3080" width="15.33203125" style="3" bestFit="1" customWidth="1"/>
    <col min="3081" max="3081" width="13" style="3" bestFit="1" customWidth="1"/>
    <col min="3082" max="3082" width="15.33203125" style="3" bestFit="1" customWidth="1"/>
    <col min="3083" max="3083" width="12" style="3" bestFit="1" customWidth="1"/>
    <col min="3084" max="3084" width="14.33203125" style="3" bestFit="1" customWidth="1"/>
    <col min="3085" max="3085" width="12" style="3" bestFit="1" customWidth="1"/>
    <col min="3086" max="3086" width="14.33203125" style="3" bestFit="1" customWidth="1"/>
    <col min="3087" max="3087" width="13" style="3" bestFit="1" customWidth="1"/>
    <col min="3088" max="3088" width="15.33203125" style="3" bestFit="1" customWidth="1"/>
    <col min="3089" max="3089" width="12" style="3" bestFit="1" customWidth="1"/>
    <col min="3090" max="3090" width="14.33203125" style="3" bestFit="1" customWidth="1"/>
    <col min="3091" max="3091" width="12" style="3" bestFit="1" customWidth="1"/>
    <col min="3092" max="3092" width="14.33203125" style="3" bestFit="1" customWidth="1"/>
    <col min="3093" max="3093" width="13" style="3" bestFit="1" customWidth="1"/>
    <col min="3094" max="3094" width="15.33203125" style="3" bestFit="1" customWidth="1"/>
    <col min="3095" max="3095" width="12" style="3" bestFit="1" customWidth="1"/>
    <col min="3096" max="3096" width="14.33203125" style="3" bestFit="1" customWidth="1"/>
    <col min="3097" max="3097" width="13" style="3" bestFit="1" customWidth="1"/>
    <col min="3098" max="3098" width="15.33203125" style="3" bestFit="1" customWidth="1"/>
    <col min="3099" max="3099" width="13" style="3" bestFit="1" customWidth="1"/>
    <col min="3100" max="3100" width="15.33203125" style="3" bestFit="1" customWidth="1"/>
    <col min="3101" max="3101" width="12" style="3" bestFit="1" customWidth="1"/>
    <col min="3102" max="3102" width="14.33203125" style="3" bestFit="1" customWidth="1"/>
    <col min="3103" max="3103" width="12" style="3" bestFit="1" customWidth="1"/>
    <col min="3104" max="3104" width="14.33203125" style="3" bestFit="1" customWidth="1"/>
    <col min="3105" max="3105" width="12" style="3" bestFit="1" customWidth="1"/>
    <col min="3106" max="3106" width="14.33203125" style="3" bestFit="1" customWidth="1"/>
    <col min="3107" max="3107" width="13" style="3" bestFit="1" customWidth="1"/>
    <col min="3108" max="3108" width="15.33203125" style="3" bestFit="1" customWidth="1"/>
    <col min="3109" max="3109" width="12" style="3" bestFit="1" customWidth="1"/>
    <col min="3110" max="3110" width="14.33203125" style="3" bestFit="1" customWidth="1"/>
    <col min="3111" max="3111" width="13" style="3" bestFit="1" customWidth="1"/>
    <col min="3112" max="3112" width="15.33203125" style="3" bestFit="1" customWidth="1"/>
    <col min="3113" max="3113" width="13" style="3" bestFit="1" customWidth="1"/>
    <col min="3114" max="3114" width="15.33203125" style="3" bestFit="1" customWidth="1"/>
    <col min="3115" max="3115" width="13" style="3" bestFit="1" customWidth="1"/>
    <col min="3116" max="3116" width="15.33203125" style="3" bestFit="1" customWidth="1"/>
    <col min="3117" max="3117" width="12" style="3" bestFit="1" customWidth="1"/>
    <col min="3118" max="3118" width="14.33203125" style="3" bestFit="1" customWidth="1"/>
    <col min="3119" max="3119" width="13" style="3" bestFit="1" customWidth="1"/>
    <col min="3120" max="3120" width="15.33203125" style="3" bestFit="1" customWidth="1"/>
    <col min="3121" max="3121" width="12" style="3" bestFit="1" customWidth="1"/>
    <col min="3122" max="3122" width="14.33203125" style="3" bestFit="1" customWidth="1"/>
    <col min="3123" max="3123" width="13" style="3" bestFit="1" customWidth="1"/>
    <col min="3124" max="3124" width="15.33203125" style="3" bestFit="1" customWidth="1"/>
    <col min="3125" max="3125" width="12" style="3" bestFit="1" customWidth="1"/>
    <col min="3126" max="3126" width="14.33203125" style="3" bestFit="1" customWidth="1"/>
    <col min="3127" max="3127" width="13" style="3" bestFit="1" customWidth="1"/>
    <col min="3128" max="3128" width="15.33203125" style="3" bestFit="1" customWidth="1"/>
    <col min="3129" max="3129" width="13" style="3" bestFit="1" customWidth="1"/>
    <col min="3130" max="3130" width="15.33203125" style="3" bestFit="1" customWidth="1"/>
    <col min="3131" max="3131" width="13" style="3" bestFit="1" customWidth="1"/>
    <col min="3132" max="3132" width="15.33203125" style="3" bestFit="1" customWidth="1"/>
    <col min="3133" max="3133" width="13" style="3" bestFit="1" customWidth="1"/>
    <col min="3134" max="3134" width="15.33203125" style="3" bestFit="1" customWidth="1"/>
    <col min="3135" max="3135" width="13" style="3" bestFit="1" customWidth="1"/>
    <col min="3136" max="3136" width="15.33203125" style="3" bestFit="1" customWidth="1"/>
    <col min="3137" max="3137" width="12" style="3" bestFit="1" customWidth="1"/>
    <col min="3138" max="3138" width="14.33203125" style="3" bestFit="1" customWidth="1"/>
    <col min="3139" max="3139" width="12" style="3" bestFit="1" customWidth="1"/>
    <col min="3140" max="3140" width="14.33203125" style="3" bestFit="1" customWidth="1"/>
    <col min="3141" max="3141" width="12" style="3" bestFit="1" customWidth="1"/>
    <col min="3142" max="3142" width="14.33203125" style="3" bestFit="1" customWidth="1"/>
    <col min="3143" max="3143" width="11" style="3" bestFit="1" customWidth="1"/>
    <col min="3144" max="3144" width="13.33203125" style="3" bestFit="1" customWidth="1"/>
    <col min="3145" max="3145" width="13" style="3" bestFit="1" customWidth="1"/>
    <col min="3146" max="3146" width="15.33203125" style="3" bestFit="1" customWidth="1"/>
    <col min="3147" max="3147" width="13" style="3" bestFit="1" customWidth="1"/>
    <col min="3148" max="3148" width="15.33203125" style="3" bestFit="1" customWidth="1"/>
    <col min="3149" max="3149" width="12" style="3" bestFit="1" customWidth="1"/>
    <col min="3150" max="3150" width="14.33203125" style="3" bestFit="1" customWidth="1"/>
    <col min="3151" max="3151" width="13" style="3" bestFit="1" customWidth="1"/>
    <col min="3152" max="3152" width="15.33203125" style="3" bestFit="1" customWidth="1"/>
    <col min="3153" max="3153" width="12" style="3" bestFit="1" customWidth="1"/>
    <col min="3154" max="3154" width="14.33203125" style="3" bestFit="1" customWidth="1"/>
    <col min="3155" max="3155" width="12" style="3" bestFit="1" customWidth="1"/>
    <col min="3156" max="3156" width="14.33203125" style="3" bestFit="1" customWidth="1"/>
    <col min="3157" max="3157" width="12" style="3" bestFit="1" customWidth="1"/>
    <col min="3158" max="3158" width="14.33203125" style="3" bestFit="1" customWidth="1"/>
    <col min="3159" max="3159" width="13" style="3" bestFit="1" customWidth="1"/>
    <col min="3160" max="3160" width="15.33203125" style="3" bestFit="1" customWidth="1"/>
    <col min="3161" max="3161" width="13" style="3" bestFit="1" customWidth="1"/>
    <col min="3162" max="3162" width="15.33203125" style="3" bestFit="1" customWidth="1"/>
    <col min="3163" max="3163" width="13" style="3" bestFit="1" customWidth="1"/>
    <col min="3164" max="3164" width="15.33203125" style="3" bestFit="1" customWidth="1"/>
    <col min="3165" max="3165" width="11" style="3" bestFit="1" customWidth="1"/>
    <col min="3166" max="3166" width="13.33203125" style="3" bestFit="1" customWidth="1"/>
    <col min="3167" max="3167" width="13" style="3" bestFit="1" customWidth="1"/>
    <col min="3168" max="3168" width="15.33203125" style="3" bestFit="1" customWidth="1"/>
    <col min="3169" max="3169" width="11" style="3" bestFit="1" customWidth="1"/>
    <col min="3170" max="3170" width="13.33203125" style="3" bestFit="1" customWidth="1"/>
    <col min="3171" max="3171" width="12" style="3" bestFit="1" customWidth="1"/>
    <col min="3172" max="3172" width="14.33203125" style="3" bestFit="1" customWidth="1"/>
    <col min="3173" max="3173" width="13" style="3" bestFit="1" customWidth="1"/>
    <col min="3174" max="3174" width="15.33203125" style="3" bestFit="1" customWidth="1"/>
    <col min="3175" max="3175" width="13" style="3" bestFit="1" customWidth="1"/>
    <col min="3176" max="3176" width="15.33203125" style="3" bestFit="1" customWidth="1"/>
    <col min="3177" max="3177" width="13" style="3" bestFit="1" customWidth="1"/>
    <col min="3178" max="3178" width="15.33203125" style="3" bestFit="1" customWidth="1"/>
    <col min="3179" max="3179" width="12" style="3" bestFit="1" customWidth="1"/>
    <col min="3180" max="3180" width="14.33203125" style="3" bestFit="1" customWidth="1"/>
    <col min="3181" max="3181" width="12" style="3" bestFit="1" customWidth="1"/>
    <col min="3182" max="3182" width="14.33203125" style="3" bestFit="1" customWidth="1"/>
    <col min="3183" max="3183" width="12" style="3" bestFit="1" customWidth="1"/>
    <col min="3184" max="3184" width="14.33203125" style="3" bestFit="1" customWidth="1"/>
    <col min="3185" max="3185" width="13" style="3" bestFit="1" customWidth="1"/>
    <col min="3186" max="3186" width="15.33203125" style="3" bestFit="1" customWidth="1"/>
    <col min="3187" max="3187" width="13" style="3" bestFit="1" customWidth="1"/>
    <col min="3188" max="3188" width="15.33203125" style="3" bestFit="1" customWidth="1"/>
    <col min="3189" max="3189" width="13" style="3" bestFit="1" customWidth="1"/>
    <col min="3190" max="3190" width="15.33203125" style="3" bestFit="1" customWidth="1"/>
    <col min="3191" max="3191" width="13" style="3" bestFit="1" customWidth="1"/>
    <col min="3192" max="3192" width="15.33203125" style="3" bestFit="1" customWidth="1"/>
    <col min="3193" max="3193" width="12" style="3" bestFit="1" customWidth="1"/>
    <col min="3194" max="3194" width="14.33203125" style="3" bestFit="1" customWidth="1"/>
    <col min="3195" max="3195" width="13" style="3" bestFit="1" customWidth="1"/>
    <col min="3196" max="3196" width="15.33203125" style="3" bestFit="1" customWidth="1"/>
    <col min="3197" max="3197" width="13" style="3" bestFit="1" customWidth="1"/>
    <col min="3198" max="3198" width="15.33203125" style="3" bestFit="1" customWidth="1"/>
    <col min="3199" max="3199" width="13" style="3" bestFit="1" customWidth="1"/>
    <col min="3200" max="3200" width="15.33203125" style="3" bestFit="1" customWidth="1"/>
    <col min="3201" max="3201" width="12" style="3" bestFit="1" customWidth="1"/>
    <col min="3202" max="3202" width="14.33203125" style="3" bestFit="1" customWidth="1"/>
    <col min="3203" max="3203" width="13" style="3" bestFit="1" customWidth="1"/>
    <col min="3204" max="3204" width="15.33203125" style="3" bestFit="1" customWidth="1"/>
    <col min="3205" max="3205" width="12" style="3" bestFit="1" customWidth="1"/>
    <col min="3206" max="3206" width="14.33203125" style="3" bestFit="1" customWidth="1"/>
    <col min="3207" max="3207" width="12" style="3" bestFit="1" customWidth="1"/>
    <col min="3208" max="3208" width="14.33203125" style="3" bestFit="1" customWidth="1"/>
    <col min="3209" max="3209" width="12" style="3" bestFit="1" customWidth="1"/>
    <col min="3210" max="3210" width="14.33203125" style="3" bestFit="1" customWidth="1"/>
    <col min="3211" max="3211" width="13" style="3" bestFit="1" customWidth="1"/>
    <col min="3212" max="3212" width="15.33203125" style="3" bestFit="1" customWidth="1"/>
    <col min="3213" max="3213" width="13" style="3" bestFit="1" customWidth="1"/>
    <col min="3214" max="3214" width="15.33203125" style="3" bestFit="1" customWidth="1"/>
    <col min="3215" max="3215" width="12" style="3" bestFit="1" customWidth="1"/>
    <col min="3216" max="3216" width="14.33203125" style="3" bestFit="1" customWidth="1"/>
    <col min="3217" max="3217" width="11" style="3" bestFit="1" customWidth="1"/>
    <col min="3218" max="3218" width="13.33203125" style="3" bestFit="1" customWidth="1"/>
    <col min="3219" max="3219" width="13" style="3" bestFit="1" customWidth="1"/>
    <col min="3220" max="3220" width="15.33203125" style="3" bestFit="1" customWidth="1"/>
    <col min="3221" max="3221" width="13" style="3" bestFit="1" customWidth="1"/>
    <col min="3222" max="3222" width="15.33203125" style="3" bestFit="1" customWidth="1"/>
    <col min="3223" max="3223" width="12" style="3" bestFit="1" customWidth="1"/>
    <col min="3224" max="3224" width="14.33203125" style="3" bestFit="1" customWidth="1"/>
    <col min="3225" max="3225" width="13" style="3" bestFit="1" customWidth="1"/>
    <col min="3226" max="3226" width="15.33203125" style="3" bestFit="1" customWidth="1"/>
    <col min="3227" max="3227" width="13" style="3" bestFit="1" customWidth="1"/>
    <col min="3228" max="3228" width="15.33203125" style="3" bestFit="1" customWidth="1"/>
    <col min="3229" max="3229" width="13" style="3" bestFit="1" customWidth="1"/>
    <col min="3230" max="3230" width="15.33203125" style="3" bestFit="1" customWidth="1"/>
    <col min="3231" max="3231" width="13" style="3" bestFit="1" customWidth="1"/>
    <col min="3232" max="3232" width="15.33203125" style="3" bestFit="1" customWidth="1"/>
    <col min="3233" max="3233" width="13" style="3" bestFit="1" customWidth="1"/>
    <col min="3234" max="3234" width="15.33203125" style="3" bestFit="1" customWidth="1"/>
    <col min="3235" max="3235" width="12" style="3" bestFit="1" customWidth="1"/>
    <col min="3236" max="3236" width="14.33203125" style="3" bestFit="1" customWidth="1"/>
    <col min="3237" max="3237" width="9" style="3" bestFit="1" customWidth="1"/>
    <col min="3238" max="3238" width="11.6640625" style="3" bestFit="1" customWidth="1"/>
    <col min="3239" max="3239" width="12" style="3" bestFit="1" customWidth="1"/>
    <col min="3240" max="3240" width="14.33203125" style="3" bestFit="1" customWidth="1"/>
    <col min="3241" max="3241" width="12" style="3" bestFit="1" customWidth="1"/>
    <col min="3242" max="3242" width="14.33203125" style="3" bestFit="1" customWidth="1"/>
    <col min="3243" max="3243" width="12" style="3" bestFit="1" customWidth="1"/>
    <col min="3244" max="3244" width="14.33203125" style="3" bestFit="1" customWidth="1"/>
    <col min="3245" max="3245" width="12" style="3" bestFit="1" customWidth="1"/>
    <col min="3246" max="3246" width="14.33203125" style="3" bestFit="1" customWidth="1"/>
    <col min="3247" max="3247" width="12" style="3" bestFit="1" customWidth="1"/>
    <col min="3248" max="3248" width="14.33203125" style="3" bestFit="1" customWidth="1"/>
    <col min="3249" max="3249" width="13" style="3" bestFit="1" customWidth="1"/>
    <col min="3250" max="3250" width="15.33203125" style="3" bestFit="1" customWidth="1"/>
    <col min="3251" max="3251" width="12" style="3" bestFit="1" customWidth="1"/>
    <col min="3252" max="3252" width="14.33203125" style="3" bestFit="1" customWidth="1"/>
    <col min="3253" max="3253" width="11" style="3" bestFit="1" customWidth="1"/>
    <col min="3254" max="3254" width="13.33203125" style="3" bestFit="1" customWidth="1"/>
    <col min="3255" max="3255" width="13" style="3" bestFit="1" customWidth="1"/>
    <col min="3256" max="3256" width="15.33203125" style="3" bestFit="1" customWidth="1"/>
    <col min="3257" max="3257" width="13" style="3" bestFit="1" customWidth="1"/>
    <col min="3258" max="3258" width="15.33203125" style="3" bestFit="1" customWidth="1"/>
    <col min="3259" max="3259" width="12" style="3" bestFit="1" customWidth="1"/>
    <col min="3260" max="3260" width="14.33203125" style="3" bestFit="1" customWidth="1"/>
    <col min="3261" max="3261" width="13" style="3" bestFit="1" customWidth="1"/>
    <col min="3262" max="3262" width="15.33203125" style="3" bestFit="1" customWidth="1"/>
    <col min="3263" max="3263" width="13" style="3" bestFit="1" customWidth="1"/>
    <col min="3264" max="3264" width="15.33203125" style="3" bestFit="1" customWidth="1"/>
    <col min="3265" max="3265" width="12" style="3" bestFit="1" customWidth="1"/>
    <col min="3266" max="3266" width="14.33203125" style="3" bestFit="1" customWidth="1"/>
    <col min="3267" max="3267" width="13" style="3" bestFit="1" customWidth="1"/>
    <col min="3268" max="3268" width="15.33203125" style="3" bestFit="1" customWidth="1"/>
    <col min="3269" max="3269" width="13" style="3" bestFit="1" customWidth="1"/>
    <col min="3270" max="3270" width="15.33203125" style="3" bestFit="1" customWidth="1"/>
    <col min="3271" max="3271" width="13" style="3" bestFit="1" customWidth="1"/>
    <col min="3272" max="3272" width="15.33203125" style="3" bestFit="1" customWidth="1"/>
    <col min="3273" max="3273" width="13" style="3" bestFit="1" customWidth="1"/>
    <col min="3274" max="3274" width="15.33203125" style="3" bestFit="1" customWidth="1"/>
    <col min="3275" max="3275" width="11" style="3" bestFit="1" customWidth="1"/>
    <col min="3276" max="3276" width="13.33203125" style="3" bestFit="1" customWidth="1"/>
    <col min="3277" max="3277" width="13" style="3" bestFit="1" customWidth="1"/>
    <col min="3278" max="3278" width="15.33203125" style="3" bestFit="1" customWidth="1"/>
    <col min="3279" max="3279" width="13" style="3" bestFit="1" customWidth="1"/>
    <col min="3280" max="3280" width="15.33203125" style="3" bestFit="1" customWidth="1"/>
    <col min="3281" max="3281" width="12" style="3" bestFit="1" customWidth="1"/>
    <col min="3282" max="3282" width="14.33203125" style="3" bestFit="1" customWidth="1"/>
    <col min="3283" max="3283" width="13" style="3" bestFit="1" customWidth="1"/>
    <col min="3284" max="3284" width="15.33203125" style="3" bestFit="1" customWidth="1"/>
    <col min="3285" max="3285" width="13" style="3" bestFit="1" customWidth="1"/>
    <col min="3286" max="3286" width="15.33203125" style="3" bestFit="1" customWidth="1"/>
    <col min="3287" max="3287" width="12" style="3" bestFit="1" customWidth="1"/>
    <col min="3288" max="3288" width="14.33203125" style="3" bestFit="1" customWidth="1"/>
    <col min="3289" max="3289" width="12" style="3" bestFit="1" customWidth="1"/>
    <col min="3290" max="3290" width="14.33203125" style="3" bestFit="1" customWidth="1"/>
    <col min="3291" max="3291" width="12" style="3" bestFit="1" customWidth="1"/>
    <col min="3292" max="3292" width="14.33203125" style="3" bestFit="1" customWidth="1"/>
    <col min="3293" max="3293" width="12" style="3" bestFit="1" customWidth="1"/>
    <col min="3294" max="3294" width="14.33203125" style="3" bestFit="1" customWidth="1"/>
    <col min="3295" max="3295" width="13" style="3" bestFit="1" customWidth="1"/>
    <col min="3296" max="3296" width="15.33203125" style="3" bestFit="1" customWidth="1"/>
    <col min="3297" max="3297" width="13" style="3" bestFit="1" customWidth="1"/>
    <col min="3298" max="3298" width="15.33203125" style="3" bestFit="1" customWidth="1"/>
    <col min="3299" max="3299" width="11" style="3" bestFit="1" customWidth="1"/>
    <col min="3300" max="3300" width="13.33203125" style="3" bestFit="1" customWidth="1"/>
    <col min="3301" max="3301" width="13" style="3" bestFit="1" customWidth="1"/>
    <col min="3302" max="3302" width="15.33203125" style="3" bestFit="1" customWidth="1"/>
    <col min="3303" max="3303" width="13" style="3" bestFit="1" customWidth="1"/>
    <col min="3304" max="3304" width="15.33203125" style="3" bestFit="1" customWidth="1"/>
    <col min="3305" max="3305" width="13" style="3" bestFit="1" customWidth="1"/>
    <col min="3306" max="3306" width="15.33203125" style="3" bestFit="1" customWidth="1"/>
    <col min="3307" max="3307" width="12" style="3" bestFit="1" customWidth="1"/>
    <col min="3308" max="3308" width="14.33203125" style="3" bestFit="1" customWidth="1"/>
    <col min="3309" max="3309" width="12" style="3" bestFit="1" customWidth="1"/>
    <col min="3310" max="3310" width="14.33203125" style="3" bestFit="1" customWidth="1"/>
    <col min="3311" max="3311" width="12" style="3" bestFit="1" customWidth="1"/>
    <col min="3312" max="3312" width="14.33203125" style="3" bestFit="1" customWidth="1"/>
    <col min="3313" max="3313" width="13" style="3" bestFit="1" customWidth="1"/>
    <col min="3314" max="3314" width="15.33203125" style="3" bestFit="1" customWidth="1"/>
    <col min="3315" max="3315" width="13" style="3" bestFit="1" customWidth="1"/>
    <col min="3316" max="3316" width="15.33203125" style="3" bestFit="1" customWidth="1"/>
    <col min="3317" max="3317" width="13" style="3" bestFit="1" customWidth="1"/>
    <col min="3318" max="3318" width="15.33203125" style="3" bestFit="1" customWidth="1"/>
    <col min="3319" max="3319" width="13" style="3" bestFit="1" customWidth="1"/>
    <col min="3320" max="3320" width="15.33203125" style="3" bestFit="1" customWidth="1"/>
    <col min="3321" max="3321" width="12" style="3" bestFit="1" customWidth="1"/>
    <col min="3322" max="3322" width="14.33203125" style="3" bestFit="1" customWidth="1"/>
    <col min="3323" max="3323" width="12" style="3" bestFit="1" customWidth="1"/>
    <col min="3324" max="3324" width="14.33203125" style="3" bestFit="1" customWidth="1"/>
    <col min="3325" max="3325" width="12" style="3" bestFit="1" customWidth="1"/>
    <col min="3326" max="3326" width="14.33203125" style="3" bestFit="1" customWidth="1"/>
    <col min="3327" max="3327" width="13" style="3" bestFit="1" customWidth="1"/>
    <col min="3328" max="3328" width="15.33203125" style="3" bestFit="1" customWidth="1"/>
    <col min="3329" max="3329" width="13" style="3" bestFit="1" customWidth="1"/>
    <col min="3330" max="3330" width="15.33203125" style="3" bestFit="1" customWidth="1"/>
    <col min="3331" max="3331" width="12" style="3" bestFit="1" customWidth="1"/>
    <col min="3332" max="3332" width="14.33203125" style="3" bestFit="1" customWidth="1"/>
    <col min="3333" max="3333" width="13" style="3" bestFit="1" customWidth="1"/>
    <col min="3334" max="3334" width="15.33203125" style="3" bestFit="1" customWidth="1"/>
    <col min="3335" max="3335" width="13" style="3" bestFit="1" customWidth="1"/>
    <col min="3336" max="3336" width="15.33203125" style="3" bestFit="1" customWidth="1"/>
    <col min="3337" max="3337" width="12" style="3" bestFit="1" customWidth="1"/>
    <col min="3338" max="3338" width="14.33203125" style="3" bestFit="1" customWidth="1"/>
    <col min="3339" max="3339" width="12" style="3" bestFit="1" customWidth="1"/>
    <col min="3340" max="3340" width="14.33203125" style="3" bestFit="1" customWidth="1"/>
    <col min="3341" max="3341" width="13" style="3" bestFit="1" customWidth="1"/>
    <col min="3342" max="3342" width="15.33203125" style="3" bestFit="1" customWidth="1"/>
    <col min="3343" max="3343" width="11" style="3" bestFit="1" customWidth="1"/>
    <col min="3344" max="3344" width="13.33203125" style="3" bestFit="1" customWidth="1"/>
    <col min="3345" max="3345" width="12" style="3" bestFit="1" customWidth="1"/>
    <col min="3346" max="3346" width="14.33203125" style="3" bestFit="1" customWidth="1"/>
    <col min="3347" max="3347" width="12" style="3" bestFit="1" customWidth="1"/>
    <col min="3348" max="3348" width="14.33203125" style="3" bestFit="1" customWidth="1"/>
    <col min="3349" max="3349" width="12" style="3" bestFit="1" customWidth="1"/>
    <col min="3350" max="3350" width="14.33203125" style="3" bestFit="1" customWidth="1"/>
    <col min="3351" max="3351" width="12" style="3" bestFit="1" customWidth="1"/>
    <col min="3352" max="3352" width="14.33203125" style="3" bestFit="1" customWidth="1"/>
    <col min="3353" max="3353" width="12" style="3" bestFit="1" customWidth="1"/>
    <col min="3354" max="3354" width="14.33203125" style="3" bestFit="1" customWidth="1"/>
    <col min="3355" max="3355" width="12" style="3" bestFit="1" customWidth="1"/>
    <col min="3356" max="3356" width="14.33203125" style="3" bestFit="1" customWidth="1"/>
    <col min="3357" max="3357" width="13" style="3" bestFit="1" customWidth="1"/>
    <col min="3358" max="3358" width="15.33203125" style="3" bestFit="1" customWidth="1"/>
    <col min="3359" max="3359" width="12" style="3" bestFit="1" customWidth="1"/>
    <col min="3360" max="3360" width="14.33203125" style="3" bestFit="1" customWidth="1"/>
    <col min="3361" max="3361" width="13" style="3" bestFit="1" customWidth="1"/>
    <col min="3362" max="3362" width="15.33203125" style="3" bestFit="1" customWidth="1"/>
    <col min="3363" max="3363" width="12" style="3" bestFit="1" customWidth="1"/>
    <col min="3364" max="3364" width="14.33203125" style="3" bestFit="1" customWidth="1"/>
    <col min="3365" max="3365" width="13" style="3" bestFit="1" customWidth="1"/>
    <col min="3366" max="3366" width="15.33203125" style="3" bestFit="1" customWidth="1"/>
    <col min="3367" max="3367" width="13" style="3" bestFit="1" customWidth="1"/>
    <col min="3368" max="3368" width="15.33203125" style="3" bestFit="1" customWidth="1"/>
    <col min="3369" max="3369" width="13" style="3" bestFit="1" customWidth="1"/>
    <col min="3370" max="3370" width="15.33203125" style="3" bestFit="1" customWidth="1"/>
    <col min="3371" max="3371" width="13" style="3" bestFit="1" customWidth="1"/>
    <col min="3372" max="3372" width="15.33203125" style="3" bestFit="1" customWidth="1"/>
    <col min="3373" max="3373" width="12" style="3" bestFit="1" customWidth="1"/>
    <col min="3374" max="3374" width="14.33203125" style="3" bestFit="1" customWidth="1"/>
    <col min="3375" max="3375" width="13" style="3" bestFit="1" customWidth="1"/>
    <col min="3376" max="3376" width="15.33203125" style="3" bestFit="1" customWidth="1"/>
    <col min="3377" max="3377" width="12" style="3" bestFit="1" customWidth="1"/>
    <col min="3378" max="3378" width="14.33203125" style="3" bestFit="1" customWidth="1"/>
    <col min="3379" max="3379" width="13" style="3" bestFit="1" customWidth="1"/>
    <col min="3380" max="3380" width="15.33203125" style="3" bestFit="1" customWidth="1"/>
    <col min="3381" max="3381" width="12" style="3" bestFit="1" customWidth="1"/>
    <col min="3382" max="3382" width="14.33203125" style="3" bestFit="1" customWidth="1"/>
    <col min="3383" max="3383" width="12" style="3" bestFit="1" customWidth="1"/>
    <col min="3384" max="3384" width="14.33203125" style="3" bestFit="1" customWidth="1"/>
    <col min="3385" max="3385" width="12" style="3" bestFit="1" customWidth="1"/>
    <col min="3386" max="3386" width="14.33203125" style="3" bestFit="1" customWidth="1"/>
    <col min="3387" max="3387" width="12" style="3" bestFit="1" customWidth="1"/>
    <col min="3388" max="3388" width="14.33203125" style="3" bestFit="1" customWidth="1"/>
    <col min="3389" max="3389" width="12" style="3" bestFit="1" customWidth="1"/>
    <col min="3390" max="3390" width="14.33203125" style="3" bestFit="1" customWidth="1"/>
    <col min="3391" max="3391" width="12" style="3" bestFit="1" customWidth="1"/>
    <col min="3392" max="3392" width="14.33203125" style="3" bestFit="1" customWidth="1"/>
    <col min="3393" max="3393" width="12" style="3" bestFit="1" customWidth="1"/>
    <col min="3394" max="3394" width="14.33203125" style="3" bestFit="1" customWidth="1"/>
    <col min="3395" max="3395" width="12" style="3" bestFit="1" customWidth="1"/>
    <col min="3396" max="3396" width="14.33203125" style="3" bestFit="1" customWidth="1"/>
    <col min="3397" max="3397" width="12" style="3" bestFit="1" customWidth="1"/>
    <col min="3398" max="3398" width="14.33203125" style="3" bestFit="1" customWidth="1"/>
    <col min="3399" max="3399" width="12" style="3" bestFit="1" customWidth="1"/>
    <col min="3400" max="3400" width="14.33203125" style="3" bestFit="1" customWidth="1"/>
    <col min="3401" max="3401" width="13" style="3" bestFit="1" customWidth="1"/>
    <col min="3402" max="3402" width="15.33203125" style="3" bestFit="1" customWidth="1"/>
    <col min="3403" max="3403" width="12" style="3" bestFit="1" customWidth="1"/>
    <col min="3404" max="3404" width="14.33203125" style="3" bestFit="1" customWidth="1"/>
    <col min="3405" max="3405" width="12" style="3" bestFit="1" customWidth="1"/>
    <col min="3406" max="3406" width="14.33203125" style="3" bestFit="1" customWidth="1"/>
    <col min="3407" max="3407" width="13" style="3" bestFit="1" customWidth="1"/>
    <col min="3408" max="3408" width="15.33203125" style="3" bestFit="1" customWidth="1"/>
    <col min="3409" max="3409" width="11" style="3" bestFit="1" customWidth="1"/>
    <col min="3410" max="3410" width="13.33203125" style="3" bestFit="1" customWidth="1"/>
    <col min="3411" max="3411" width="12" style="3" bestFit="1" customWidth="1"/>
    <col min="3412" max="3412" width="14.33203125" style="3" bestFit="1" customWidth="1"/>
    <col min="3413" max="3413" width="12" style="3" bestFit="1" customWidth="1"/>
    <col min="3414" max="3414" width="14.33203125" style="3" bestFit="1" customWidth="1"/>
    <col min="3415" max="3415" width="13" style="3" bestFit="1" customWidth="1"/>
    <col min="3416" max="3416" width="15.33203125" style="3" bestFit="1" customWidth="1"/>
    <col min="3417" max="3417" width="12" style="3" bestFit="1" customWidth="1"/>
    <col min="3418" max="3418" width="14.33203125" style="3" bestFit="1" customWidth="1"/>
    <col min="3419" max="3419" width="12" style="3" bestFit="1" customWidth="1"/>
    <col min="3420" max="3420" width="14.33203125" style="3" bestFit="1" customWidth="1"/>
    <col min="3421" max="3421" width="13" style="3" bestFit="1" customWidth="1"/>
    <col min="3422" max="3422" width="15.33203125" style="3" bestFit="1" customWidth="1"/>
    <col min="3423" max="3423" width="12" style="3" bestFit="1" customWidth="1"/>
    <col min="3424" max="3424" width="14.33203125" style="3" bestFit="1" customWidth="1"/>
    <col min="3425" max="3425" width="13" style="3" bestFit="1" customWidth="1"/>
    <col min="3426" max="3426" width="15.33203125" style="3" bestFit="1" customWidth="1"/>
    <col min="3427" max="3427" width="12" style="3" bestFit="1" customWidth="1"/>
    <col min="3428" max="3428" width="14.33203125" style="3" bestFit="1" customWidth="1"/>
    <col min="3429" max="3429" width="12" style="3" bestFit="1" customWidth="1"/>
    <col min="3430" max="3430" width="14.33203125" style="3" bestFit="1" customWidth="1"/>
    <col min="3431" max="3431" width="12" style="3" bestFit="1" customWidth="1"/>
    <col min="3432" max="3432" width="14.33203125" style="3" bestFit="1" customWidth="1"/>
    <col min="3433" max="3433" width="12" style="3" bestFit="1" customWidth="1"/>
    <col min="3434" max="3434" width="14.33203125" style="3" bestFit="1" customWidth="1"/>
    <col min="3435" max="3435" width="12" style="3" bestFit="1" customWidth="1"/>
    <col min="3436" max="3436" width="14.33203125" style="3" bestFit="1" customWidth="1"/>
    <col min="3437" max="3437" width="13" style="3" bestFit="1" customWidth="1"/>
    <col min="3438" max="3438" width="15.33203125" style="3" bestFit="1" customWidth="1"/>
    <col min="3439" max="3439" width="12" style="3" bestFit="1" customWidth="1"/>
    <col min="3440" max="3440" width="14.33203125" style="3" bestFit="1" customWidth="1"/>
    <col min="3441" max="3441" width="12" style="3" bestFit="1" customWidth="1"/>
    <col min="3442" max="3442" width="14.33203125" style="3" bestFit="1" customWidth="1"/>
    <col min="3443" max="3443" width="13" style="3" bestFit="1" customWidth="1"/>
    <col min="3444" max="3444" width="15.33203125" style="3" bestFit="1" customWidth="1"/>
    <col min="3445" max="3445" width="13" style="3" bestFit="1" customWidth="1"/>
    <col min="3446" max="3446" width="15.33203125" style="3" bestFit="1" customWidth="1"/>
    <col min="3447" max="3447" width="13" style="3" bestFit="1" customWidth="1"/>
    <col min="3448" max="3448" width="15.33203125" style="3" bestFit="1" customWidth="1"/>
    <col min="3449" max="3449" width="13" style="3" bestFit="1" customWidth="1"/>
    <col min="3450" max="3450" width="15.33203125" style="3" bestFit="1" customWidth="1"/>
    <col min="3451" max="3451" width="13" style="3" bestFit="1" customWidth="1"/>
    <col min="3452" max="3452" width="15.33203125" style="3" bestFit="1" customWidth="1"/>
    <col min="3453" max="3453" width="13" style="3" bestFit="1" customWidth="1"/>
    <col min="3454" max="3454" width="15.33203125" style="3" bestFit="1" customWidth="1"/>
    <col min="3455" max="3455" width="12" style="3" bestFit="1" customWidth="1"/>
    <col min="3456" max="3456" width="14.33203125" style="3" bestFit="1" customWidth="1"/>
    <col min="3457" max="3457" width="13" style="3" bestFit="1" customWidth="1"/>
    <col min="3458" max="3458" width="15.33203125" style="3" bestFit="1" customWidth="1"/>
    <col min="3459" max="3459" width="13" style="3" bestFit="1" customWidth="1"/>
    <col min="3460" max="3460" width="15.33203125" style="3" bestFit="1" customWidth="1"/>
    <col min="3461" max="3461" width="13" style="3" bestFit="1" customWidth="1"/>
    <col min="3462" max="3462" width="15.33203125" style="3" bestFit="1" customWidth="1"/>
    <col min="3463" max="3463" width="13" style="3" bestFit="1" customWidth="1"/>
    <col min="3464" max="3464" width="15.33203125" style="3" bestFit="1" customWidth="1"/>
    <col min="3465" max="3465" width="13" style="3" bestFit="1" customWidth="1"/>
    <col min="3466" max="3466" width="15.33203125" style="3" bestFit="1" customWidth="1"/>
    <col min="3467" max="3467" width="11" style="3" bestFit="1" customWidth="1"/>
    <col min="3468" max="3468" width="13.33203125" style="3" bestFit="1" customWidth="1"/>
    <col min="3469" max="3469" width="13" style="3" bestFit="1" customWidth="1"/>
    <col min="3470" max="3470" width="15.33203125" style="3" bestFit="1" customWidth="1"/>
    <col min="3471" max="3471" width="12" style="3" bestFit="1" customWidth="1"/>
    <col min="3472" max="3472" width="14.33203125" style="3" bestFit="1" customWidth="1"/>
    <col min="3473" max="3473" width="12" style="3" bestFit="1" customWidth="1"/>
    <col min="3474" max="3474" width="14.33203125" style="3" bestFit="1" customWidth="1"/>
    <col min="3475" max="3475" width="13" style="3" bestFit="1" customWidth="1"/>
    <col min="3476" max="3476" width="15.33203125" style="3" bestFit="1" customWidth="1"/>
    <col min="3477" max="3477" width="12" style="3" bestFit="1" customWidth="1"/>
    <col min="3478" max="3478" width="14.33203125" style="3" bestFit="1" customWidth="1"/>
    <col min="3479" max="3479" width="12" style="3" bestFit="1" customWidth="1"/>
    <col min="3480" max="3480" width="14.33203125" style="3" bestFit="1" customWidth="1"/>
    <col min="3481" max="3481" width="12" style="3" bestFit="1" customWidth="1"/>
    <col min="3482" max="3482" width="14.33203125" style="3" bestFit="1" customWidth="1"/>
    <col min="3483" max="3483" width="13" style="3" bestFit="1" customWidth="1"/>
    <col min="3484" max="3484" width="15.33203125" style="3" bestFit="1" customWidth="1"/>
    <col min="3485" max="3485" width="13" style="3" bestFit="1" customWidth="1"/>
    <col min="3486" max="3486" width="15.33203125" style="3" bestFit="1" customWidth="1"/>
    <col min="3487" max="3487" width="12" style="3" bestFit="1" customWidth="1"/>
    <col min="3488" max="3488" width="14.33203125" style="3" bestFit="1" customWidth="1"/>
    <col min="3489" max="3489" width="13" style="3" bestFit="1" customWidth="1"/>
    <col min="3490" max="3490" width="15.33203125" style="3" bestFit="1" customWidth="1"/>
    <col min="3491" max="3491" width="12" style="3" bestFit="1" customWidth="1"/>
    <col min="3492" max="3492" width="14.33203125" style="3" bestFit="1" customWidth="1"/>
    <col min="3493" max="3493" width="13" style="3" bestFit="1" customWidth="1"/>
    <col min="3494" max="3494" width="15.33203125" style="3" bestFit="1" customWidth="1"/>
    <col min="3495" max="3495" width="12" style="3" bestFit="1" customWidth="1"/>
    <col min="3496" max="3496" width="14.33203125" style="3" bestFit="1" customWidth="1"/>
    <col min="3497" max="3497" width="13" style="3" bestFit="1" customWidth="1"/>
    <col min="3498" max="3498" width="15.33203125" style="3" bestFit="1" customWidth="1"/>
    <col min="3499" max="3499" width="12" style="3" bestFit="1" customWidth="1"/>
    <col min="3500" max="3500" width="14.33203125" style="3" bestFit="1" customWidth="1"/>
    <col min="3501" max="3501" width="12" style="3" bestFit="1" customWidth="1"/>
    <col min="3502" max="3502" width="14.33203125" style="3" bestFit="1" customWidth="1"/>
    <col min="3503" max="3503" width="12" style="3" bestFit="1" customWidth="1"/>
    <col min="3504" max="3504" width="14.33203125" style="3" bestFit="1" customWidth="1"/>
    <col min="3505" max="3505" width="13" style="3" bestFit="1" customWidth="1"/>
    <col min="3506" max="3506" width="15.33203125" style="3" bestFit="1" customWidth="1"/>
    <col min="3507" max="3507" width="12" style="3" bestFit="1" customWidth="1"/>
    <col min="3508" max="3508" width="14.33203125" style="3" bestFit="1" customWidth="1"/>
    <col min="3509" max="3509" width="13" style="3" bestFit="1" customWidth="1"/>
    <col min="3510" max="3510" width="15.33203125" style="3" bestFit="1" customWidth="1"/>
    <col min="3511" max="3511" width="12" style="3" bestFit="1" customWidth="1"/>
    <col min="3512" max="3512" width="14.33203125" style="3" bestFit="1" customWidth="1"/>
    <col min="3513" max="3513" width="12" style="3" bestFit="1" customWidth="1"/>
    <col min="3514" max="3514" width="14.33203125" style="3" bestFit="1" customWidth="1"/>
    <col min="3515" max="3515" width="13" style="3" bestFit="1" customWidth="1"/>
    <col min="3516" max="3516" width="15.33203125" style="3" bestFit="1" customWidth="1"/>
    <col min="3517" max="3517" width="12" style="3" bestFit="1" customWidth="1"/>
    <col min="3518" max="3518" width="14.33203125" style="3" bestFit="1" customWidth="1"/>
    <col min="3519" max="3519" width="12" style="3" bestFit="1" customWidth="1"/>
    <col min="3520" max="3520" width="14.33203125" style="3" bestFit="1" customWidth="1"/>
    <col min="3521" max="3521" width="13" style="3" bestFit="1" customWidth="1"/>
    <col min="3522" max="3522" width="15.33203125" style="3" bestFit="1" customWidth="1"/>
    <col min="3523" max="3523" width="13" style="3" bestFit="1" customWidth="1"/>
    <col min="3524" max="3524" width="15.33203125" style="3" bestFit="1" customWidth="1"/>
    <col min="3525" max="3525" width="13" style="3" bestFit="1" customWidth="1"/>
    <col min="3526" max="3526" width="15.33203125" style="3" bestFit="1" customWidth="1"/>
    <col min="3527" max="3527" width="13" style="3" bestFit="1" customWidth="1"/>
    <col min="3528" max="3528" width="15.33203125" style="3" bestFit="1" customWidth="1"/>
    <col min="3529" max="3529" width="13" style="3" bestFit="1" customWidth="1"/>
    <col min="3530" max="3530" width="15.33203125" style="3" bestFit="1" customWidth="1"/>
    <col min="3531" max="3531" width="13" style="3" bestFit="1" customWidth="1"/>
    <col min="3532" max="3532" width="15.33203125" style="3" bestFit="1" customWidth="1"/>
    <col min="3533" max="3533" width="13" style="3" bestFit="1" customWidth="1"/>
    <col min="3534" max="3534" width="15.33203125" style="3" bestFit="1" customWidth="1"/>
    <col min="3535" max="3535" width="12" style="3" bestFit="1" customWidth="1"/>
    <col min="3536" max="3536" width="14.33203125" style="3" bestFit="1" customWidth="1"/>
    <col min="3537" max="3537" width="12" style="3" bestFit="1" customWidth="1"/>
    <col min="3538" max="3538" width="14.33203125" style="3" bestFit="1" customWidth="1"/>
    <col min="3539" max="3539" width="12" style="3" bestFit="1" customWidth="1"/>
    <col min="3540" max="3540" width="14.33203125" style="3" bestFit="1" customWidth="1"/>
    <col min="3541" max="3541" width="12" style="3" bestFit="1" customWidth="1"/>
    <col min="3542" max="3542" width="14.33203125" style="3" bestFit="1" customWidth="1"/>
    <col min="3543" max="3543" width="13" style="3" bestFit="1" customWidth="1"/>
    <col min="3544" max="3544" width="15.33203125" style="3" bestFit="1" customWidth="1"/>
    <col min="3545" max="3545" width="13" style="3" bestFit="1" customWidth="1"/>
    <col min="3546" max="3546" width="15.33203125" style="3" bestFit="1" customWidth="1"/>
    <col min="3547" max="3547" width="12" style="3" bestFit="1" customWidth="1"/>
    <col min="3548" max="3548" width="14.33203125" style="3" bestFit="1" customWidth="1"/>
    <col min="3549" max="3549" width="12" style="3" bestFit="1" customWidth="1"/>
    <col min="3550" max="3550" width="14.33203125" style="3" bestFit="1" customWidth="1"/>
    <col min="3551" max="3551" width="13" style="3" bestFit="1" customWidth="1"/>
    <col min="3552" max="3552" width="15.33203125" style="3" bestFit="1" customWidth="1"/>
    <col min="3553" max="3553" width="13" style="3" bestFit="1" customWidth="1"/>
    <col min="3554" max="3554" width="15.33203125" style="3" bestFit="1" customWidth="1"/>
    <col min="3555" max="3555" width="13" style="3" bestFit="1" customWidth="1"/>
    <col min="3556" max="3556" width="15.33203125" style="3" bestFit="1" customWidth="1"/>
    <col min="3557" max="3557" width="12" style="3" bestFit="1" customWidth="1"/>
    <col min="3558" max="3558" width="14.33203125" style="3" bestFit="1" customWidth="1"/>
    <col min="3559" max="3559" width="13" style="3" bestFit="1" customWidth="1"/>
    <col min="3560" max="3560" width="15.33203125" style="3" bestFit="1" customWidth="1"/>
    <col min="3561" max="3561" width="12" style="3" bestFit="1" customWidth="1"/>
    <col min="3562" max="3562" width="14.33203125" style="3" bestFit="1" customWidth="1"/>
    <col min="3563" max="3563" width="12" style="3" bestFit="1" customWidth="1"/>
    <col min="3564" max="3564" width="14.33203125" style="3" bestFit="1" customWidth="1"/>
    <col min="3565" max="3565" width="13" style="3" bestFit="1" customWidth="1"/>
    <col min="3566" max="3566" width="15.33203125" style="3" bestFit="1" customWidth="1"/>
    <col min="3567" max="3567" width="13" style="3" bestFit="1" customWidth="1"/>
    <col min="3568" max="3568" width="15.33203125" style="3" bestFit="1" customWidth="1"/>
    <col min="3569" max="3569" width="13" style="3" bestFit="1" customWidth="1"/>
    <col min="3570" max="3570" width="15.33203125" style="3" bestFit="1" customWidth="1"/>
    <col min="3571" max="3571" width="13" style="3" bestFit="1" customWidth="1"/>
    <col min="3572" max="3572" width="15.33203125" style="3" bestFit="1" customWidth="1"/>
    <col min="3573" max="3573" width="11" style="3" bestFit="1" customWidth="1"/>
    <col min="3574" max="3574" width="13.33203125" style="3" bestFit="1" customWidth="1"/>
    <col min="3575" max="3575" width="13" style="3" bestFit="1" customWidth="1"/>
    <col min="3576" max="3576" width="15.33203125" style="3" bestFit="1" customWidth="1"/>
    <col min="3577" max="3577" width="13" style="3" bestFit="1" customWidth="1"/>
    <col min="3578" max="3578" width="15.33203125" style="3" bestFit="1" customWidth="1"/>
    <col min="3579" max="3579" width="13" style="3" bestFit="1" customWidth="1"/>
    <col min="3580" max="3580" width="15.33203125" style="3" bestFit="1" customWidth="1"/>
    <col min="3581" max="3581" width="12" style="3" bestFit="1" customWidth="1"/>
    <col min="3582" max="3582" width="14.33203125" style="3" bestFit="1" customWidth="1"/>
    <col min="3583" max="3583" width="13" style="3" bestFit="1" customWidth="1"/>
    <col min="3584" max="3584" width="15.33203125" style="3" bestFit="1" customWidth="1"/>
    <col min="3585" max="3585" width="12" style="3" bestFit="1" customWidth="1"/>
    <col min="3586" max="3586" width="14.33203125" style="3" bestFit="1" customWidth="1"/>
    <col min="3587" max="3587" width="12" style="3" bestFit="1" customWidth="1"/>
    <col min="3588" max="3588" width="14.33203125" style="3" bestFit="1" customWidth="1"/>
    <col min="3589" max="3589" width="12" style="3" bestFit="1" customWidth="1"/>
    <col min="3590" max="3590" width="14.33203125" style="3" bestFit="1" customWidth="1"/>
    <col min="3591" max="3591" width="13" style="3" bestFit="1" customWidth="1"/>
    <col min="3592" max="3592" width="15.33203125" style="3" bestFit="1" customWidth="1"/>
    <col min="3593" max="3593" width="12" style="3" bestFit="1" customWidth="1"/>
    <col min="3594" max="3594" width="14.33203125" style="3" bestFit="1" customWidth="1"/>
    <col min="3595" max="3595" width="12" style="3" bestFit="1" customWidth="1"/>
    <col min="3596" max="3596" width="14.33203125" style="3" bestFit="1" customWidth="1"/>
    <col min="3597" max="3597" width="13" style="3" bestFit="1" customWidth="1"/>
    <col min="3598" max="3598" width="15.33203125" style="3" bestFit="1" customWidth="1"/>
    <col min="3599" max="3599" width="13" style="3" bestFit="1" customWidth="1"/>
    <col min="3600" max="3600" width="15.33203125" style="3" bestFit="1" customWidth="1"/>
    <col min="3601" max="3601" width="13" style="3" bestFit="1" customWidth="1"/>
    <col min="3602" max="3602" width="15.33203125" style="3" bestFit="1" customWidth="1"/>
    <col min="3603" max="3603" width="12" style="3" bestFit="1" customWidth="1"/>
    <col min="3604" max="3604" width="14.33203125" style="3" bestFit="1" customWidth="1"/>
    <col min="3605" max="3605" width="12" style="3" bestFit="1" customWidth="1"/>
    <col min="3606" max="3606" width="14.33203125" style="3" bestFit="1" customWidth="1"/>
    <col min="3607" max="3607" width="13" style="3" bestFit="1" customWidth="1"/>
    <col min="3608" max="3608" width="15.33203125" style="3" bestFit="1" customWidth="1"/>
    <col min="3609" max="3609" width="12" style="3" bestFit="1" customWidth="1"/>
    <col min="3610" max="3610" width="14.33203125" style="3" bestFit="1" customWidth="1"/>
    <col min="3611" max="3611" width="13" style="3" bestFit="1" customWidth="1"/>
    <col min="3612" max="3612" width="15.33203125" style="3" bestFit="1" customWidth="1"/>
    <col min="3613" max="3613" width="13" style="3" bestFit="1" customWidth="1"/>
    <col min="3614" max="3614" width="15.33203125" style="3" bestFit="1" customWidth="1"/>
    <col min="3615" max="3615" width="13" style="3" bestFit="1" customWidth="1"/>
    <col min="3616" max="3616" width="15.33203125" style="3" bestFit="1" customWidth="1"/>
    <col min="3617" max="3617" width="13" style="3" bestFit="1" customWidth="1"/>
    <col min="3618" max="3618" width="15.33203125" style="3" bestFit="1" customWidth="1"/>
    <col min="3619" max="3619" width="13" style="3" bestFit="1" customWidth="1"/>
    <col min="3620" max="3620" width="15.33203125" style="3" bestFit="1" customWidth="1"/>
    <col min="3621" max="3621" width="12" style="3" bestFit="1" customWidth="1"/>
    <col min="3622" max="3622" width="14.33203125" style="3" bestFit="1" customWidth="1"/>
    <col min="3623" max="3623" width="12" style="3" bestFit="1" customWidth="1"/>
    <col min="3624" max="3624" width="14.33203125" style="3" bestFit="1" customWidth="1"/>
    <col min="3625" max="3625" width="12" style="3" bestFit="1" customWidth="1"/>
    <col min="3626" max="3626" width="14.33203125" style="3" bestFit="1" customWidth="1"/>
    <col min="3627" max="3627" width="13" style="3" bestFit="1" customWidth="1"/>
    <col min="3628" max="3628" width="15.33203125" style="3" bestFit="1" customWidth="1"/>
    <col min="3629" max="3629" width="12" style="3" bestFit="1" customWidth="1"/>
    <col min="3630" max="3630" width="14.33203125" style="3" bestFit="1" customWidth="1"/>
    <col min="3631" max="3631" width="13" style="3" bestFit="1" customWidth="1"/>
    <col min="3632" max="3632" width="15.33203125" style="3" bestFit="1" customWidth="1"/>
    <col min="3633" max="3633" width="12" style="3" bestFit="1" customWidth="1"/>
    <col min="3634" max="3634" width="14.33203125" style="3" bestFit="1" customWidth="1"/>
    <col min="3635" max="3635" width="13" style="3" bestFit="1" customWidth="1"/>
    <col min="3636" max="3636" width="15.33203125" style="3" bestFit="1" customWidth="1"/>
    <col min="3637" max="3637" width="12" style="3" bestFit="1" customWidth="1"/>
    <col min="3638" max="3638" width="14.33203125" style="3" bestFit="1" customWidth="1"/>
    <col min="3639" max="3639" width="13" style="3" bestFit="1" customWidth="1"/>
    <col min="3640" max="3640" width="15.33203125" style="3" bestFit="1" customWidth="1"/>
    <col min="3641" max="3641" width="13" style="3" bestFit="1" customWidth="1"/>
    <col min="3642" max="3642" width="15.33203125" style="3" bestFit="1" customWidth="1"/>
    <col min="3643" max="3643" width="13" style="3" bestFit="1" customWidth="1"/>
    <col min="3644" max="3644" width="15.33203125" style="3" bestFit="1" customWidth="1"/>
    <col min="3645" max="3645" width="12" style="3" bestFit="1" customWidth="1"/>
    <col min="3646" max="3646" width="14.33203125" style="3" bestFit="1" customWidth="1"/>
    <col min="3647" max="3647" width="13" style="3" bestFit="1" customWidth="1"/>
    <col min="3648" max="3648" width="15.33203125" style="3" bestFit="1" customWidth="1"/>
    <col min="3649" max="3649" width="12" style="3" bestFit="1" customWidth="1"/>
    <col min="3650" max="3650" width="14.33203125" style="3" bestFit="1" customWidth="1"/>
    <col min="3651" max="3651" width="13" style="3" bestFit="1" customWidth="1"/>
    <col min="3652" max="3652" width="15.33203125" style="3" bestFit="1" customWidth="1"/>
    <col min="3653" max="3653" width="12" style="3" bestFit="1" customWidth="1"/>
    <col min="3654" max="3654" width="14.33203125" style="3" bestFit="1" customWidth="1"/>
    <col min="3655" max="3655" width="12" style="3" bestFit="1" customWidth="1"/>
    <col min="3656" max="3656" width="14.33203125" style="3" bestFit="1" customWidth="1"/>
    <col min="3657" max="3657" width="13" style="3" bestFit="1" customWidth="1"/>
    <col min="3658" max="3658" width="15.33203125" style="3" bestFit="1" customWidth="1"/>
    <col min="3659" max="3659" width="12" style="3" bestFit="1" customWidth="1"/>
    <col min="3660" max="3660" width="14.33203125" style="3" bestFit="1" customWidth="1"/>
    <col min="3661" max="3661" width="13" style="3" bestFit="1" customWidth="1"/>
    <col min="3662" max="3662" width="15.33203125" style="3" bestFit="1" customWidth="1"/>
    <col min="3663" max="3663" width="12" style="3" bestFit="1" customWidth="1"/>
    <col min="3664" max="3664" width="14.33203125" style="3" bestFit="1" customWidth="1"/>
    <col min="3665" max="3665" width="11" style="3" bestFit="1" customWidth="1"/>
    <col min="3666" max="3666" width="13.33203125" style="3" bestFit="1" customWidth="1"/>
    <col min="3667" max="3667" width="13" style="3" bestFit="1" customWidth="1"/>
    <col min="3668" max="3668" width="15.33203125" style="3" bestFit="1" customWidth="1"/>
    <col min="3669" max="3669" width="12" style="3" bestFit="1" customWidth="1"/>
    <col min="3670" max="3670" width="14.33203125" style="3" bestFit="1" customWidth="1"/>
    <col min="3671" max="3671" width="12" style="3" bestFit="1" customWidth="1"/>
    <col min="3672" max="3672" width="14.33203125" style="3" bestFit="1" customWidth="1"/>
    <col min="3673" max="3673" width="13" style="3" bestFit="1" customWidth="1"/>
    <col min="3674" max="3674" width="15.33203125" style="3" bestFit="1" customWidth="1"/>
    <col min="3675" max="3675" width="11" style="3" bestFit="1" customWidth="1"/>
    <col min="3676" max="3676" width="13.33203125" style="3" bestFit="1" customWidth="1"/>
    <col min="3677" max="3677" width="12" style="3" bestFit="1" customWidth="1"/>
    <col min="3678" max="3678" width="14.33203125" style="3" bestFit="1" customWidth="1"/>
    <col min="3679" max="3679" width="12" style="3" bestFit="1" customWidth="1"/>
    <col min="3680" max="3680" width="14.33203125" style="3" bestFit="1" customWidth="1"/>
    <col min="3681" max="3681" width="13" style="3" bestFit="1" customWidth="1"/>
    <col min="3682" max="3682" width="15.33203125" style="3" bestFit="1" customWidth="1"/>
    <col min="3683" max="3683" width="12" style="3" bestFit="1" customWidth="1"/>
    <col min="3684" max="3684" width="14.33203125" style="3" bestFit="1" customWidth="1"/>
    <col min="3685" max="3685" width="13" style="3" bestFit="1" customWidth="1"/>
    <col min="3686" max="3686" width="15.33203125" style="3" bestFit="1" customWidth="1"/>
    <col min="3687" max="3687" width="12" style="3" bestFit="1" customWidth="1"/>
    <col min="3688" max="3688" width="14.33203125" style="3" bestFit="1" customWidth="1"/>
    <col min="3689" max="3689" width="11" style="3" bestFit="1" customWidth="1"/>
    <col min="3690" max="3690" width="13.33203125" style="3" bestFit="1" customWidth="1"/>
    <col min="3691" max="3691" width="12" style="3" bestFit="1" customWidth="1"/>
    <col min="3692" max="3692" width="14.33203125" style="3" bestFit="1" customWidth="1"/>
    <col min="3693" max="3693" width="13" style="3" bestFit="1" customWidth="1"/>
    <col min="3694" max="3694" width="15.33203125" style="3" bestFit="1" customWidth="1"/>
    <col min="3695" max="3695" width="12" style="3" bestFit="1" customWidth="1"/>
    <col min="3696" max="3696" width="14.33203125" style="3" bestFit="1" customWidth="1"/>
    <col min="3697" max="3697" width="13" style="3" bestFit="1" customWidth="1"/>
    <col min="3698" max="3698" width="15.33203125" style="3" bestFit="1" customWidth="1"/>
    <col min="3699" max="3699" width="12" style="3" bestFit="1" customWidth="1"/>
    <col min="3700" max="3700" width="14.33203125" style="3" bestFit="1" customWidth="1"/>
    <col min="3701" max="3701" width="12" style="3" bestFit="1" customWidth="1"/>
    <col min="3702" max="3702" width="14.33203125" style="3" bestFit="1" customWidth="1"/>
    <col min="3703" max="3703" width="13" style="3" bestFit="1" customWidth="1"/>
    <col min="3704" max="3704" width="15.33203125" style="3" bestFit="1" customWidth="1"/>
    <col min="3705" max="3705" width="13" style="3" bestFit="1" customWidth="1"/>
    <col min="3706" max="3706" width="15.33203125" style="3" bestFit="1" customWidth="1"/>
    <col min="3707" max="3707" width="12" style="3" bestFit="1" customWidth="1"/>
    <col min="3708" max="3708" width="14.33203125" style="3" bestFit="1" customWidth="1"/>
    <col min="3709" max="3709" width="13" style="3" bestFit="1" customWidth="1"/>
    <col min="3710" max="3710" width="15.33203125" style="3" bestFit="1" customWidth="1"/>
    <col min="3711" max="3711" width="12" style="3" bestFit="1" customWidth="1"/>
    <col min="3712" max="3712" width="14.33203125" style="3" bestFit="1" customWidth="1"/>
    <col min="3713" max="3713" width="12" style="3" bestFit="1" customWidth="1"/>
    <col min="3714" max="3714" width="14.33203125" style="3" bestFit="1" customWidth="1"/>
    <col min="3715" max="3715" width="13" style="3" bestFit="1" customWidth="1"/>
    <col min="3716" max="3716" width="15.33203125" style="3" bestFit="1" customWidth="1"/>
    <col min="3717" max="3717" width="13" style="3" bestFit="1" customWidth="1"/>
    <col min="3718" max="3718" width="15.33203125" style="3" bestFit="1" customWidth="1"/>
    <col min="3719" max="3719" width="11" style="3" bestFit="1" customWidth="1"/>
    <col min="3720" max="3720" width="13.33203125" style="3" bestFit="1" customWidth="1"/>
    <col min="3721" max="3721" width="12" style="3" bestFit="1" customWidth="1"/>
    <col min="3722" max="3722" width="14.33203125" style="3" bestFit="1" customWidth="1"/>
    <col min="3723" max="3723" width="13" style="3" bestFit="1" customWidth="1"/>
    <col min="3724" max="3724" width="15.33203125" style="3" bestFit="1" customWidth="1"/>
    <col min="3725" max="3725" width="12" style="3" bestFit="1" customWidth="1"/>
    <col min="3726" max="3726" width="14.33203125" style="3" bestFit="1" customWidth="1"/>
    <col min="3727" max="3727" width="13" style="3" bestFit="1" customWidth="1"/>
    <col min="3728" max="3728" width="15.33203125" style="3" bestFit="1" customWidth="1"/>
    <col min="3729" max="3729" width="12" style="3" bestFit="1" customWidth="1"/>
    <col min="3730" max="3730" width="14.33203125" style="3" bestFit="1" customWidth="1"/>
    <col min="3731" max="3731" width="13" style="3" bestFit="1" customWidth="1"/>
    <col min="3732" max="3732" width="15.33203125" style="3" bestFit="1" customWidth="1"/>
    <col min="3733" max="3733" width="13" style="3" bestFit="1" customWidth="1"/>
    <col min="3734" max="3734" width="15.33203125" style="3" bestFit="1" customWidth="1"/>
    <col min="3735" max="3735" width="13" style="3" bestFit="1" customWidth="1"/>
    <col min="3736" max="3736" width="15.33203125" style="3" bestFit="1" customWidth="1"/>
    <col min="3737" max="3737" width="13" style="3" bestFit="1" customWidth="1"/>
    <col min="3738" max="3738" width="15.33203125" style="3" bestFit="1" customWidth="1"/>
    <col min="3739" max="3739" width="12" style="3" bestFit="1" customWidth="1"/>
    <col min="3740" max="3740" width="14.33203125" style="3" bestFit="1" customWidth="1"/>
    <col min="3741" max="3741" width="13" style="3" bestFit="1" customWidth="1"/>
    <col min="3742" max="3742" width="15.33203125" style="3" bestFit="1" customWidth="1"/>
    <col min="3743" max="3743" width="13" style="3" bestFit="1" customWidth="1"/>
    <col min="3744" max="3744" width="15.33203125" style="3" bestFit="1" customWidth="1"/>
    <col min="3745" max="3745" width="13" style="3" bestFit="1" customWidth="1"/>
    <col min="3746" max="3746" width="15.33203125" style="3" bestFit="1" customWidth="1"/>
    <col min="3747" max="3747" width="12" style="3" bestFit="1" customWidth="1"/>
    <col min="3748" max="3748" width="14.33203125" style="3" bestFit="1" customWidth="1"/>
    <col min="3749" max="3749" width="12" style="3" bestFit="1" customWidth="1"/>
    <col min="3750" max="3750" width="14.33203125" style="3" bestFit="1" customWidth="1"/>
    <col min="3751" max="3751" width="13" style="3" bestFit="1" customWidth="1"/>
    <col min="3752" max="3752" width="15.33203125" style="3" bestFit="1" customWidth="1"/>
    <col min="3753" max="3753" width="13" style="3" bestFit="1" customWidth="1"/>
    <col min="3754" max="3754" width="15.33203125" style="3" bestFit="1" customWidth="1"/>
    <col min="3755" max="3755" width="13" style="3" bestFit="1" customWidth="1"/>
    <col min="3756" max="3756" width="15.33203125" style="3" bestFit="1" customWidth="1"/>
    <col min="3757" max="3757" width="13" style="3" bestFit="1" customWidth="1"/>
    <col min="3758" max="3758" width="15.33203125" style="3" bestFit="1" customWidth="1"/>
    <col min="3759" max="3759" width="13" style="3" bestFit="1" customWidth="1"/>
    <col min="3760" max="3760" width="15.33203125" style="3" bestFit="1" customWidth="1"/>
    <col min="3761" max="3761" width="13" style="3" bestFit="1" customWidth="1"/>
    <col min="3762" max="3762" width="15.33203125" style="3" bestFit="1" customWidth="1"/>
    <col min="3763" max="3763" width="12" style="3" bestFit="1" customWidth="1"/>
    <col min="3764" max="3764" width="14.33203125" style="3" bestFit="1" customWidth="1"/>
    <col min="3765" max="3765" width="13" style="3" bestFit="1" customWidth="1"/>
    <col min="3766" max="3766" width="15.33203125" style="3" bestFit="1" customWidth="1"/>
    <col min="3767" max="3767" width="13" style="3" bestFit="1" customWidth="1"/>
    <col min="3768" max="3768" width="15.33203125" style="3" bestFit="1" customWidth="1"/>
    <col min="3769" max="3769" width="12" style="3" bestFit="1" customWidth="1"/>
    <col min="3770" max="3770" width="14.33203125" style="3" bestFit="1" customWidth="1"/>
    <col min="3771" max="3771" width="12" style="3" bestFit="1" customWidth="1"/>
    <col min="3772" max="3772" width="14.33203125" style="3" bestFit="1" customWidth="1"/>
    <col min="3773" max="3773" width="12" style="3" bestFit="1" customWidth="1"/>
    <col min="3774" max="3774" width="14.33203125" style="3" bestFit="1" customWidth="1"/>
    <col min="3775" max="3775" width="13" style="3" bestFit="1" customWidth="1"/>
    <col min="3776" max="3776" width="15.33203125" style="3" bestFit="1" customWidth="1"/>
    <col min="3777" max="3777" width="11" style="3" bestFit="1" customWidth="1"/>
    <col min="3778" max="3778" width="13.33203125" style="3" bestFit="1" customWidth="1"/>
    <col min="3779" max="3779" width="13" style="3" bestFit="1" customWidth="1"/>
    <col min="3780" max="3780" width="15.33203125" style="3" bestFit="1" customWidth="1"/>
    <col min="3781" max="3781" width="12" style="3" bestFit="1" customWidth="1"/>
    <col min="3782" max="3782" width="14.33203125" style="3" bestFit="1" customWidth="1"/>
    <col min="3783" max="3783" width="13" style="3" bestFit="1" customWidth="1"/>
    <col min="3784" max="3784" width="15.33203125" style="3" bestFit="1" customWidth="1"/>
    <col min="3785" max="3785" width="13" style="3" bestFit="1" customWidth="1"/>
    <col min="3786" max="3786" width="15.33203125" style="3" bestFit="1" customWidth="1"/>
    <col min="3787" max="3787" width="11" style="3" bestFit="1" customWidth="1"/>
    <col min="3788" max="3788" width="13.33203125" style="3" bestFit="1" customWidth="1"/>
    <col min="3789" max="3789" width="13" style="3" bestFit="1" customWidth="1"/>
    <col min="3790" max="3790" width="15.33203125" style="3" bestFit="1" customWidth="1"/>
    <col min="3791" max="3791" width="12" style="3" bestFit="1" customWidth="1"/>
    <col min="3792" max="3792" width="14.33203125" style="3" bestFit="1" customWidth="1"/>
    <col min="3793" max="3793" width="13" style="3" bestFit="1" customWidth="1"/>
    <col min="3794" max="3794" width="15.33203125" style="3" bestFit="1" customWidth="1"/>
    <col min="3795" max="3795" width="13" style="3" bestFit="1" customWidth="1"/>
    <col min="3796" max="3796" width="15.33203125" style="3" bestFit="1" customWidth="1"/>
    <col min="3797" max="3797" width="12" style="3" bestFit="1" customWidth="1"/>
    <col min="3798" max="3798" width="14.33203125" style="3" bestFit="1" customWidth="1"/>
    <col min="3799" max="3799" width="12" style="3" bestFit="1" customWidth="1"/>
    <col min="3800" max="3800" width="14.33203125" style="3" bestFit="1" customWidth="1"/>
    <col min="3801" max="3801" width="13" style="3" bestFit="1" customWidth="1"/>
    <col min="3802" max="3802" width="15.33203125" style="3" bestFit="1" customWidth="1"/>
    <col min="3803" max="3803" width="12" style="3" bestFit="1" customWidth="1"/>
    <col min="3804" max="3804" width="14.33203125" style="3" bestFit="1" customWidth="1"/>
    <col min="3805" max="3805" width="12" style="3" bestFit="1" customWidth="1"/>
    <col min="3806" max="3806" width="14.33203125" style="3" bestFit="1" customWidth="1"/>
    <col min="3807" max="3807" width="12" style="3" bestFit="1" customWidth="1"/>
    <col min="3808" max="3808" width="14.33203125" style="3" bestFit="1" customWidth="1"/>
    <col min="3809" max="3809" width="13" style="3" bestFit="1" customWidth="1"/>
    <col min="3810" max="3810" width="15.33203125" style="3" bestFit="1" customWidth="1"/>
    <col min="3811" max="3811" width="13" style="3" bestFit="1" customWidth="1"/>
    <col min="3812" max="3812" width="15.33203125" style="3" bestFit="1" customWidth="1"/>
    <col min="3813" max="3813" width="13" style="3" bestFit="1" customWidth="1"/>
    <col min="3814" max="3814" width="15.33203125" style="3" bestFit="1" customWidth="1"/>
    <col min="3815" max="3815" width="13" style="3" bestFit="1" customWidth="1"/>
    <col min="3816" max="3816" width="15.33203125" style="3" bestFit="1" customWidth="1"/>
    <col min="3817" max="3817" width="12" style="3" bestFit="1" customWidth="1"/>
    <col min="3818" max="3818" width="14.33203125" style="3" bestFit="1" customWidth="1"/>
    <col min="3819" max="3819" width="13" style="3" bestFit="1" customWidth="1"/>
    <col min="3820" max="3820" width="15.33203125" style="3" bestFit="1" customWidth="1"/>
    <col min="3821" max="3821" width="13" style="3" bestFit="1" customWidth="1"/>
    <col min="3822" max="3822" width="15.33203125" style="3" bestFit="1" customWidth="1"/>
    <col min="3823" max="3823" width="12" style="3" bestFit="1" customWidth="1"/>
    <col min="3824" max="3824" width="14.33203125" style="3" bestFit="1" customWidth="1"/>
    <col min="3825" max="3825" width="11" style="3" bestFit="1" customWidth="1"/>
    <col min="3826" max="3826" width="13.33203125" style="3" bestFit="1" customWidth="1"/>
    <col min="3827" max="3827" width="13" style="3" bestFit="1" customWidth="1"/>
    <col min="3828" max="3828" width="15.33203125" style="3" bestFit="1" customWidth="1"/>
    <col min="3829" max="3829" width="10.88671875" style="3" bestFit="1" customWidth="1"/>
    <col min="3830" max="3830" width="11.6640625" style="3" bestFit="1" customWidth="1"/>
    <col min="3831" max="3831" width="12" style="3" bestFit="1" customWidth="1"/>
    <col min="3832" max="3832" width="14.33203125" style="3" bestFit="1" customWidth="1"/>
    <col min="3833" max="3833" width="13" style="3" bestFit="1" customWidth="1"/>
    <col min="3834" max="3834" width="15.33203125" style="3" bestFit="1" customWidth="1"/>
    <col min="3835" max="3835" width="13" style="3" bestFit="1" customWidth="1"/>
    <col min="3836" max="3836" width="15.33203125" style="3" bestFit="1" customWidth="1"/>
    <col min="3837" max="3837" width="13" style="3" bestFit="1" customWidth="1"/>
    <col min="3838" max="3838" width="15.33203125" style="3" bestFit="1" customWidth="1"/>
    <col min="3839" max="3839" width="13" style="3" bestFit="1" customWidth="1"/>
    <col min="3840" max="3840" width="15.33203125" style="3" bestFit="1" customWidth="1"/>
    <col min="3841" max="3841" width="13" style="3" bestFit="1" customWidth="1"/>
    <col min="3842" max="3842" width="15.33203125" style="3" bestFit="1" customWidth="1"/>
    <col min="3843" max="3843" width="13" style="3" bestFit="1" customWidth="1"/>
    <col min="3844" max="3844" width="15.33203125" style="3" bestFit="1" customWidth="1"/>
    <col min="3845" max="3845" width="13" style="3" bestFit="1" customWidth="1"/>
    <col min="3846" max="3846" width="15.33203125" style="3" bestFit="1" customWidth="1"/>
    <col min="3847" max="3847" width="13" style="3" bestFit="1" customWidth="1"/>
    <col min="3848" max="3848" width="15.33203125" style="3" bestFit="1" customWidth="1"/>
    <col min="3849" max="3849" width="12" style="3" bestFit="1" customWidth="1"/>
    <col min="3850" max="3850" width="14.33203125" style="3" bestFit="1" customWidth="1"/>
    <col min="3851" max="3851" width="11" style="3" bestFit="1" customWidth="1"/>
    <col min="3852" max="3852" width="13.33203125" style="3" bestFit="1" customWidth="1"/>
    <col min="3853" max="3853" width="12" style="3" bestFit="1" customWidth="1"/>
    <col min="3854" max="3854" width="14.33203125" style="3" bestFit="1" customWidth="1"/>
    <col min="3855" max="3855" width="13" style="3" bestFit="1" customWidth="1"/>
    <col min="3856" max="3856" width="15.33203125" style="3" bestFit="1" customWidth="1"/>
    <col min="3857" max="3857" width="12" style="3" bestFit="1" customWidth="1"/>
    <col min="3858" max="3858" width="14.33203125" style="3" bestFit="1" customWidth="1"/>
    <col min="3859" max="3859" width="12" style="3" bestFit="1" customWidth="1"/>
    <col min="3860" max="3860" width="14.33203125" style="3" bestFit="1" customWidth="1"/>
    <col min="3861" max="3861" width="12" style="3" bestFit="1" customWidth="1"/>
    <col min="3862" max="3862" width="14.33203125" style="3" bestFit="1" customWidth="1"/>
    <col min="3863" max="3863" width="13" style="3" bestFit="1" customWidth="1"/>
    <col min="3864" max="3864" width="15.33203125" style="3" bestFit="1" customWidth="1"/>
    <col min="3865" max="3865" width="13" style="3" bestFit="1" customWidth="1"/>
    <col min="3866" max="3866" width="15.33203125" style="3" bestFit="1" customWidth="1"/>
    <col min="3867" max="3867" width="13" style="3" bestFit="1" customWidth="1"/>
    <col min="3868" max="3868" width="15.33203125" style="3" bestFit="1" customWidth="1"/>
    <col min="3869" max="3869" width="13" style="3" bestFit="1" customWidth="1"/>
    <col min="3870" max="3870" width="15.33203125" style="3" bestFit="1" customWidth="1"/>
    <col min="3871" max="3871" width="12" style="3" bestFit="1" customWidth="1"/>
    <col min="3872" max="3872" width="14.33203125" style="3" bestFit="1" customWidth="1"/>
    <col min="3873" max="3873" width="13" style="3" bestFit="1" customWidth="1"/>
    <col min="3874" max="3874" width="15.33203125" style="3" bestFit="1" customWidth="1"/>
    <col min="3875" max="3875" width="13" style="3" bestFit="1" customWidth="1"/>
    <col min="3876" max="3876" width="15.33203125" style="3" bestFit="1" customWidth="1"/>
    <col min="3877" max="3877" width="13" style="3" bestFit="1" customWidth="1"/>
    <col min="3878" max="3878" width="15.33203125" style="3" bestFit="1" customWidth="1"/>
    <col min="3879" max="3879" width="13" style="3" bestFit="1" customWidth="1"/>
    <col min="3880" max="3880" width="15.33203125" style="3" bestFit="1" customWidth="1"/>
    <col min="3881" max="3881" width="13" style="3" bestFit="1" customWidth="1"/>
    <col min="3882" max="3882" width="15.33203125" style="3" bestFit="1" customWidth="1"/>
    <col min="3883" max="3883" width="13" style="3" bestFit="1" customWidth="1"/>
    <col min="3884" max="3884" width="15.33203125" style="3" bestFit="1" customWidth="1"/>
    <col min="3885" max="3885" width="12" style="3" bestFit="1" customWidth="1"/>
    <col min="3886" max="3886" width="14.33203125" style="3" bestFit="1" customWidth="1"/>
    <col min="3887" max="3887" width="13" style="3" bestFit="1" customWidth="1"/>
    <col min="3888" max="3888" width="15.33203125" style="3" bestFit="1" customWidth="1"/>
    <col min="3889" max="3889" width="12" style="3" bestFit="1" customWidth="1"/>
    <col min="3890" max="3890" width="14.33203125" style="3" bestFit="1" customWidth="1"/>
    <col min="3891" max="3891" width="11" style="3" bestFit="1" customWidth="1"/>
    <col min="3892" max="3892" width="13.33203125" style="3" bestFit="1" customWidth="1"/>
    <col min="3893" max="3893" width="12" style="3" bestFit="1" customWidth="1"/>
    <col min="3894" max="3894" width="14.33203125" style="3" bestFit="1" customWidth="1"/>
    <col min="3895" max="3895" width="12" style="3" bestFit="1" customWidth="1"/>
    <col min="3896" max="3896" width="14.33203125" style="3" bestFit="1" customWidth="1"/>
    <col min="3897" max="3897" width="13" style="3" bestFit="1" customWidth="1"/>
    <col min="3898" max="3898" width="15.33203125" style="3" bestFit="1" customWidth="1"/>
    <col min="3899" max="3899" width="13" style="3" bestFit="1" customWidth="1"/>
    <col min="3900" max="3900" width="15.33203125" style="3" bestFit="1" customWidth="1"/>
    <col min="3901" max="3901" width="13" style="3" bestFit="1" customWidth="1"/>
    <col min="3902" max="3902" width="15.33203125" style="3" bestFit="1" customWidth="1"/>
    <col min="3903" max="3903" width="13" style="3" bestFit="1" customWidth="1"/>
    <col min="3904" max="3904" width="15.33203125" style="3" bestFit="1" customWidth="1"/>
    <col min="3905" max="3905" width="11" style="3" bestFit="1" customWidth="1"/>
    <col min="3906" max="3906" width="13.33203125" style="3" bestFit="1" customWidth="1"/>
    <col min="3907" max="3907" width="13" style="3" bestFit="1" customWidth="1"/>
    <col min="3908" max="3908" width="15.33203125" style="3" bestFit="1" customWidth="1"/>
    <col min="3909" max="3909" width="13" style="3" bestFit="1" customWidth="1"/>
    <col min="3910" max="3910" width="15.33203125" style="3" bestFit="1" customWidth="1"/>
    <col min="3911" max="3911" width="12" style="3" bestFit="1" customWidth="1"/>
    <col min="3912" max="3912" width="14.33203125" style="3" bestFit="1" customWidth="1"/>
    <col min="3913" max="3913" width="12" style="3" bestFit="1" customWidth="1"/>
    <col min="3914" max="3914" width="14.33203125" style="3" bestFit="1" customWidth="1"/>
    <col min="3915" max="3915" width="11" style="3" bestFit="1" customWidth="1"/>
    <col min="3916" max="3916" width="13.33203125" style="3" bestFit="1" customWidth="1"/>
    <col min="3917" max="3917" width="13" style="3" bestFit="1" customWidth="1"/>
    <col min="3918" max="3918" width="15.33203125" style="3" bestFit="1" customWidth="1"/>
    <col min="3919" max="3919" width="12" style="3" bestFit="1" customWidth="1"/>
    <col min="3920" max="3920" width="14.33203125" style="3" bestFit="1" customWidth="1"/>
    <col min="3921" max="3921" width="12" style="3" bestFit="1" customWidth="1"/>
    <col min="3922" max="3922" width="14.33203125" style="3" bestFit="1" customWidth="1"/>
    <col min="3923" max="3923" width="13" style="3" bestFit="1" customWidth="1"/>
    <col min="3924" max="3924" width="15.33203125" style="3" bestFit="1" customWidth="1"/>
    <col min="3925" max="3925" width="13" style="3" bestFit="1" customWidth="1"/>
    <col min="3926" max="3926" width="15.33203125" style="3" bestFit="1" customWidth="1"/>
    <col min="3927" max="3927" width="12" style="3" bestFit="1" customWidth="1"/>
    <col min="3928" max="3928" width="14.33203125" style="3" bestFit="1" customWidth="1"/>
    <col min="3929" max="3929" width="13" style="3" bestFit="1" customWidth="1"/>
    <col min="3930" max="3930" width="15.33203125" style="3" bestFit="1" customWidth="1"/>
    <col min="3931" max="3931" width="12" style="3" bestFit="1" customWidth="1"/>
    <col min="3932" max="3932" width="14.33203125" style="3" bestFit="1" customWidth="1"/>
    <col min="3933" max="3933" width="12" style="3" bestFit="1" customWidth="1"/>
    <col min="3934" max="3934" width="14.33203125" style="3" bestFit="1" customWidth="1"/>
    <col min="3935" max="3935" width="13" style="3" bestFit="1" customWidth="1"/>
    <col min="3936" max="3936" width="15.33203125" style="3" bestFit="1" customWidth="1"/>
    <col min="3937" max="3937" width="13" style="3" bestFit="1" customWidth="1"/>
    <col min="3938" max="3938" width="15.33203125" style="3" bestFit="1" customWidth="1"/>
    <col min="3939" max="3939" width="13" style="3" bestFit="1" customWidth="1"/>
    <col min="3940" max="3940" width="15.33203125" style="3" bestFit="1" customWidth="1"/>
    <col min="3941" max="3941" width="13" style="3" bestFit="1" customWidth="1"/>
    <col min="3942" max="3942" width="15.33203125" style="3" bestFit="1" customWidth="1"/>
    <col min="3943" max="3943" width="13" style="3" bestFit="1" customWidth="1"/>
    <col min="3944" max="3944" width="15.33203125" style="3" bestFit="1" customWidth="1"/>
    <col min="3945" max="3945" width="12" style="3" bestFit="1" customWidth="1"/>
    <col min="3946" max="3946" width="14.33203125" style="3" bestFit="1" customWidth="1"/>
    <col min="3947" max="3947" width="12" style="3" bestFit="1" customWidth="1"/>
    <col min="3948" max="3948" width="14.33203125" style="3" bestFit="1" customWidth="1"/>
    <col min="3949" max="3949" width="13" style="3" bestFit="1" customWidth="1"/>
    <col min="3950" max="3950" width="15.33203125" style="3" bestFit="1" customWidth="1"/>
    <col min="3951" max="3951" width="13" style="3" bestFit="1" customWidth="1"/>
    <col min="3952" max="3952" width="15.33203125" style="3" bestFit="1" customWidth="1"/>
    <col min="3953" max="3953" width="12" style="3" bestFit="1" customWidth="1"/>
    <col min="3954" max="3954" width="14.33203125" style="3" bestFit="1" customWidth="1"/>
    <col min="3955" max="3955" width="13" style="3" bestFit="1" customWidth="1"/>
    <col min="3956" max="3956" width="15.33203125" style="3" bestFit="1" customWidth="1"/>
    <col min="3957" max="3957" width="13" style="3" bestFit="1" customWidth="1"/>
    <col min="3958" max="3958" width="15.33203125" style="3" bestFit="1" customWidth="1"/>
    <col min="3959" max="3959" width="12" style="3" bestFit="1" customWidth="1"/>
    <col min="3960" max="3960" width="14.33203125" style="3" bestFit="1" customWidth="1"/>
    <col min="3961" max="3961" width="12" style="3" bestFit="1" customWidth="1"/>
    <col min="3962" max="3962" width="14.33203125" style="3" bestFit="1" customWidth="1"/>
    <col min="3963" max="3963" width="12" style="3" bestFit="1" customWidth="1"/>
    <col min="3964" max="3964" width="14.33203125" style="3" bestFit="1" customWidth="1"/>
    <col min="3965" max="3965" width="12" style="3" bestFit="1" customWidth="1"/>
    <col min="3966" max="3966" width="14.33203125" style="3" bestFit="1" customWidth="1"/>
    <col min="3967" max="3967" width="12" style="3" bestFit="1" customWidth="1"/>
    <col min="3968" max="3968" width="14.33203125" style="3" bestFit="1" customWidth="1"/>
    <col min="3969" max="3969" width="13" style="3" bestFit="1" customWidth="1"/>
    <col min="3970" max="3970" width="15.33203125" style="3" bestFit="1" customWidth="1"/>
    <col min="3971" max="3971" width="13" style="3" bestFit="1" customWidth="1"/>
    <col min="3972" max="3972" width="15.33203125" style="3" bestFit="1" customWidth="1"/>
    <col min="3973" max="3973" width="12" style="3" bestFit="1" customWidth="1"/>
    <col min="3974" max="3974" width="14.33203125" style="3" bestFit="1" customWidth="1"/>
    <col min="3975" max="3975" width="12" style="3" bestFit="1" customWidth="1"/>
    <col min="3976" max="3976" width="14.33203125" style="3" bestFit="1" customWidth="1"/>
    <col min="3977" max="3977" width="13" style="3" bestFit="1" customWidth="1"/>
    <col min="3978" max="3978" width="15.33203125" style="3" bestFit="1" customWidth="1"/>
    <col min="3979" max="3979" width="12" style="3" bestFit="1" customWidth="1"/>
    <col min="3980" max="3980" width="14.33203125" style="3" bestFit="1" customWidth="1"/>
    <col min="3981" max="3981" width="13" style="3" bestFit="1" customWidth="1"/>
    <col min="3982" max="3982" width="15.33203125" style="3" bestFit="1" customWidth="1"/>
    <col min="3983" max="3983" width="13" style="3" bestFit="1" customWidth="1"/>
    <col min="3984" max="3984" width="15.33203125" style="3" bestFit="1" customWidth="1"/>
    <col min="3985" max="3985" width="13" style="3" bestFit="1" customWidth="1"/>
    <col min="3986" max="3986" width="15.33203125" style="3" bestFit="1" customWidth="1"/>
    <col min="3987" max="3987" width="13" style="3" bestFit="1" customWidth="1"/>
    <col min="3988" max="3988" width="15.33203125" style="3" bestFit="1" customWidth="1"/>
    <col min="3989" max="3989" width="13" style="3" bestFit="1" customWidth="1"/>
    <col min="3990" max="3990" width="15.33203125" style="3" bestFit="1" customWidth="1"/>
    <col min="3991" max="3991" width="13" style="3" bestFit="1" customWidth="1"/>
    <col min="3992" max="3992" width="15.33203125" style="3" bestFit="1" customWidth="1"/>
    <col min="3993" max="3993" width="13" style="3" bestFit="1" customWidth="1"/>
    <col min="3994" max="3994" width="15.33203125" style="3" bestFit="1" customWidth="1"/>
    <col min="3995" max="3995" width="13" style="3" bestFit="1" customWidth="1"/>
    <col min="3996" max="3996" width="15.33203125" style="3" bestFit="1" customWidth="1"/>
    <col min="3997" max="3997" width="13" style="3" bestFit="1" customWidth="1"/>
    <col min="3998" max="3998" width="15.33203125" style="3" bestFit="1" customWidth="1"/>
    <col min="3999" max="3999" width="13" style="3" bestFit="1" customWidth="1"/>
    <col min="4000" max="4000" width="15.33203125" style="3" bestFit="1" customWidth="1"/>
    <col min="4001" max="4001" width="13" style="3" bestFit="1" customWidth="1"/>
    <col min="4002" max="4002" width="15.33203125" style="3" bestFit="1" customWidth="1"/>
    <col min="4003" max="4003" width="12" style="3" bestFit="1" customWidth="1"/>
    <col min="4004" max="4004" width="14.33203125" style="3" bestFit="1" customWidth="1"/>
    <col min="4005" max="4005" width="12" style="3" bestFit="1" customWidth="1"/>
    <col min="4006" max="4006" width="14.33203125" style="3" bestFit="1" customWidth="1"/>
    <col min="4007" max="4007" width="13" style="3" bestFit="1" customWidth="1"/>
    <col min="4008" max="4008" width="15.33203125" style="3" bestFit="1" customWidth="1"/>
    <col min="4009" max="4009" width="12" style="3" bestFit="1" customWidth="1"/>
    <col min="4010" max="4010" width="14.33203125" style="3" bestFit="1" customWidth="1"/>
    <col min="4011" max="4011" width="13" style="3" bestFit="1" customWidth="1"/>
    <col min="4012" max="4012" width="15.33203125" style="3" bestFit="1" customWidth="1"/>
    <col min="4013" max="4013" width="12" style="3" bestFit="1" customWidth="1"/>
    <col min="4014" max="4014" width="14.33203125" style="3" bestFit="1" customWidth="1"/>
    <col min="4015" max="4015" width="13" style="3" bestFit="1" customWidth="1"/>
    <col min="4016" max="4016" width="15.33203125" style="3" bestFit="1" customWidth="1"/>
    <col min="4017" max="4017" width="13" style="3" bestFit="1" customWidth="1"/>
    <col min="4018" max="4018" width="15.33203125" style="3" bestFit="1" customWidth="1"/>
    <col min="4019" max="4019" width="12" style="3" bestFit="1" customWidth="1"/>
    <col min="4020" max="4020" width="14.33203125" style="3" bestFit="1" customWidth="1"/>
    <col min="4021" max="4021" width="12" style="3" bestFit="1" customWidth="1"/>
    <col min="4022" max="4022" width="14.33203125" style="3" bestFit="1" customWidth="1"/>
    <col min="4023" max="4023" width="13" style="3" bestFit="1" customWidth="1"/>
    <col min="4024" max="4024" width="15.33203125" style="3" bestFit="1" customWidth="1"/>
    <col min="4025" max="4025" width="13" style="3" bestFit="1" customWidth="1"/>
    <col min="4026" max="4026" width="15.33203125" style="3" bestFit="1" customWidth="1"/>
    <col min="4027" max="4027" width="13" style="3" bestFit="1" customWidth="1"/>
    <col min="4028" max="4028" width="15.33203125" style="3" bestFit="1" customWidth="1"/>
    <col min="4029" max="4029" width="12" style="3" bestFit="1" customWidth="1"/>
    <col min="4030" max="4030" width="14.33203125" style="3" bestFit="1" customWidth="1"/>
    <col min="4031" max="4031" width="12" style="3" bestFit="1" customWidth="1"/>
    <col min="4032" max="4032" width="14.33203125" style="3" bestFit="1" customWidth="1"/>
    <col min="4033" max="4033" width="11" style="3" bestFit="1" customWidth="1"/>
    <col min="4034" max="4034" width="13.33203125" style="3" bestFit="1" customWidth="1"/>
    <col min="4035" max="4035" width="13" style="3" bestFit="1" customWidth="1"/>
    <col min="4036" max="4036" width="15.33203125" style="3" bestFit="1" customWidth="1"/>
    <col min="4037" max="4037" width="12" style="3" bestFit="1" customWidth="1"/>
    <col min="4038" max="4038" width="14.33203125" style="3" bestFit="1" customWidth="1"/>
    <col min="4039" max="4039" width="12" style="3" bestFit="1" customWidth="1"/>
    <col min="4040" max="4040" width="14.33203125" style="3" bestFit="1" customWidth="1"/>
    <col min="4041" max="4041" width="12" style="3" bestFit="1" customWidth="1"/>
    <col min="4042" max="4042" width="14.33203125" style="3" bestFit="1" customWidth="1"/>
    <col min="4043" max="4043" width="13" style="3" bestFit="1" customWidth="1"/>
    <col min="4044" max="4044" width="15.33203125" style="3" bestFit="1" customWidth="1"/>
    <col min="4045" max="4045" width="12" style="3" bestFit="1" customWidth="1"/>
    <col min="4046" max="4046" width="14.33203125" style="3" bestFit="1" customWidth="1"/>
    <col min="4047" max="4047" width="13" style="3" bestFit="1" customWidth="1"/>
    <col min="4048" max="4048" width="15.33203125" style="3" bestFit="1" customWidth="1"/>
    <col min="4049" max="4049" width="13" style="3" bestFit="1" customWidth="1"/>
    <col min="4050" max="4050" width="15.33203125" style="3" bestFit="1" customWidth="1"/>
    <col min="4051" max="4051" width="13" style="3" bestFit="1" customWidth="1"/>
    <col min="4052" max="4052" width="15.33203125" style="3" bestFit="1" customWidth="1"/>
    <col min="4053" max="4053" width="13" style="3" bestFit="1" customWidth="1"/>
    <col min="4054" max="4054" width="15.33203125" style="3" bestFit="1" customWidth="1"/>
    <col min="4055" max="4055" width="13" style="3" bestFit="1" customWidth="1"/>
    <col min="4056" max="4056" width="15.33203125" style="3" bestFit="1" customWidth="1"/>
    <col min="4057" max="4057" width="13" style="3" bestFit="1" customWidth="1"/>
    <col min="4058" max="4058" width="15.33203125" style="3" bestFit="1" customWidth="1"/>
    <col min="4059" max="4059" width="12" style="3" bestFit="1" customWidth="1"/>
    <col min="4060" max="4060" width="14.33203125" style="3" bestFit="1" customWidth="1"/>
    <col min="4061" max="4061" width="12" style="3" bestFit="1" customWidth="1"/>
    <col min="4062" max="4062" width="14.33203125" style="3" bestFit="1" customWidth="1"/>
    <col min="4063" max="4063" width="13" style="3" bestFit="1" customWidth="1"/>
    <col min="4064" max="4064" width="15.33203125" style="3" bestFit="1" customWidth="1"/>
    <col min="4065" max="4065" width="12" style="3" bestFit="1" customWidth="1"/>
    <col min="4066" max="4066" width="14.33203125" style="3" bestFit="1" customWidth="1"/>
    <col min="4067" max="4067" width="12" style="3" bestFit="1" customWidth="1"/>
    <col min="4068" max="4068" width="14.33203125" style="3" bestFit="1" customWidth="1"/>
    <col min="4069" max="4069" width="12" style="3" bestFit="1" customWidth="1"/>
    <col min="4070" max="4070" width="14.33203125" style="3" bestFit="1" customWidth="1"/>
    <col min="4071" max="4071" width="12" style="3" bestFit="1" customWidth="1"/>
    <col min="4072" max="4072" width="14.33203125" style="3" bestFit="1" customWidth="1"/>
    <col min="4073" max="4073" width="12" style="3" bestFit="1" customWidth="1"/>
    <col min="4074" max="4074" width="14.33203125" style="3" bestFit="1" customWidth="1"/>
    <col min="4075" max="4075" width="13" style="3" bestFit="1" customWidth="1"/>
    <col min="4076" max="4076" width="15.33203125" style="3" bestFit="1" customWidth="1"/>
    <col min="4077" max="4077" width="13" style="3" bestFit="1" customWidth="1"/>
    <col min="4078" max="4078" width="15.33203125" style="3" bestFit="1" customWidth="1"/>
    <col min="4079" max="4079" width="12" style="3" bestFit="1" customWidth="1"/>
    <col min="4080" max="4080" width="14.33203125" style="3" bestFit="1" customWidth="1"/>
    <col min="4081" max="4081" width="12" style="3" bestFit="1" customWidth="1"/>
    <col min="4082" max="4082" width="14.33203125" style="3" bestFit="1" customWidth="1"/>
    <col min="4083" max="4083" width="12" style="3" bestFit="1" customWidth="1"/>
    <col min="4084" max="4084" width="14.33203125" style="3" bestFit="1" customWidth="1"/>
    <col min="4085" max="4085" width="12" style="3" bestFit="1" customWidth="1"/>
    <col min="4086" max="4086" width="14.33203125" style="3" bestFit="1" customWidth="1"/>
    <col min="4087" max="4087" width="12" style="3" bestFit="1" customWidth="1"/>
    <col min="4088" max="4088" width="14.33203125" style="3" bestFit="1" customWidth="1"/>
    <col min="4089" max="4089" width="12" style="3" bestFit="1" customWidth="1"/>
    <col min="4090" max="4090" width="14.33203125" style="3" bestFit="1" customWidth="1"/>
    <col min="4091" max="4091" width="12" style="3" bestFit="1" customWidth="1"/>
    <col min="4092" max="4092" width="14.33203125" style="3" bestFit="1" customWidth="1"/>
    <col min="4093" max="4093" width="12" style="3" bestFit="1" customWidth="1"/>
    <col min="4094" max="4094" width="14.33203125" style="3" bestFit="1" customWidth="1"/>
    <col min="4095" max="4095" width="12" style="3" bestFit="1" customWidth="1"/>
    <col min="4096" max="4096" width="14.33203125" style="3" bestFit="1" customWidth="1"/>
    <col min="4097" max="4097" width="12" style="3" bestFit="1" customWidth="1"/>
    <col min="4098" max="4098" width="14.33203125" style="3" bestFit="1" customWidth="1"/>
    <col min="4099" max="4099" width="12" style="3" bestFit="1" customWidth="1"/>
    <col min="4100" max="4100" width="14.33203125" style="3" bestFit="1" customWidth="1"/>
    <col min="4101" max="4101" width="11" style="3" bestFit="1" customWidth="1"/>
    <col min="4102" max="4102" width="13.33203125" style="3" bestFit="1" customWidth="1"/>
    <col min="4103" max="4103" width="12" style="3" bestFit="1" customWidth="1"/>
    <col min="4104" max="4104" width="14.33203125" style="3" bestFit="1" customWidth="1"/>
    <col min="4105" max="4105" width="13" style="3" bestFit="1" customWidth="1"/>
    <col min="4106" max="4106" width="15.33203125" style="3" bestFit="1" customWidth="1"/>
    <col min="4107" max="4107" width="12" style="3" bestFit="1" customWidth="1"/>
    <col min="4108" max="4108" width="14.33203125" style="3" bestFit="1" customWidth="1"/>
    <col min="4109" max="4109" width="13" style="3" bestFit="1" customWidth="1"/>
    <col min="4110" max="4110" width="15.33203125" style="3" bestFit="1" customWidth="1"/>
    <col min="4111" max="4111" width="12" style="3" bestFit="1" customWidth="1"/>
    <col min="4112" max="4112" width="14.33203125" style="3" bestFit="1" customWidth="1"/>
    <col min="4113" max="4113" width="13" style="3" bestFit="1" customWidth="1"/>
    <col min="4114" max="4114" width="15.33203125" style="3" bestFit="1" customWidth="1"/>
    <col min="4115" max="4115" width="11" style="3" bestFit="1" customWidth="1"/>
    <col min="4116" max="4116" width="13.33203125" style="3" bestFit="1" customWidth="1"/>
    <col min="4117" max="4117" width="12" style="3" bestFit="1" customWidth="1"/>
    <col min="4118" max="4118" width="14.33203125" style="3" bestFit="1" customWidth="1"/>
    <col min="4119" max="4119" width="13" style="3" bestFit="1" customWidth="1"/>
    <col min="4120" max="4120" width="15.33203125" style="3" bestFit="1" customWidth="1"/>
    <col min="4121" max="4121" width="12" style="3" bestFit="1" customWidth="1"/>
    <col min="4122" max="4122" width="14.33203125" style="3" bestFit="1" customWidth="1"/>
    <col min="4123" max="4123" width="13" style="3" bestFit="1" customWidth="1"/>
    <col min="4124" max="4124" width="15.33203125" style="3" bestFit="1" customWidth="1"/>
    <col min="4125" max="4125" width="13" style="3" bestFit="1" customWidth="1"/>
    <col min="4126" max="4126" width="15.33203125" style="3" bestFit="1" customWidth="1"/>
    <col min="4127" max="4127" width="13" style="3" bestFit="1" customWidth="1"/>
    <col min="4128" max="4128" width="15.33203125" style="3" bestFit="1" customWidth="1"/>
    <col min="4129" max="4129" width="13" style="3" bestFit="1" customWidth="1"/>
    <col min="4130" max="4130" width="15.33203125" style="3" bestFit="1" customWidth="1"/>
    <col min="4131" max="4131" width="12" style="3" bestFit="1" customWidth="1"/>
    <col min="4132" max="4132" width="14.33203125" style="3" bestFit="1" customWidth="1"/>
    <col min="4133" max="4133" width="12" style="3" bestFit="1" customWidth="1"/>
    <col min="4134" max="4134" width="14.33203125" style="3" bestFit="1" customWidth="1"/>
    <col min="4135" max="4135" width="13" style="3" bestFit="1" customWidth="1"/>
    <col min="4136" max="4136" width="15.33203125" style="3" bestFit="1" customWidth="1"/>
    <col min="4137" max="4137" width="13" style="3" bestFit="1" customWidth="1"/>
    <col min="4138" max="4138" width="15.33203125" style="3" bestFit="1" customWidth="1"/>
    <col min="4139" max="4139" width="12" style="3" bestFit="1" customWidth="1"/>
    <col min="4140" max="4140" width="14.33203125" style="3" bestFit="1" customWidth="1"/>
    <col min="4141" max="4141" width="13" style="3" bestFit="1" customWidth="1"/>
    <col min="4142" max="4142" width="15.33203125" style="3" bestFit="1" customWidth="1"/>
    <col min="4143" max="4143" width="13" style="3" bestFit="1" customWidth="1"/>
    <col min="4144" max="4144" width="15.33203125" style="3" bestFit="1" customWidth="1"/>
    <col min="4145" max="4145" width="12" style="3" bestFit="1" customWidth="1"/>
    <col min="4146" max="4146" width="14.33203125" style="3" bestFit="1" customWidth="1"/>
    <col min="4147" max="4147" width="12" style="3" bestFit="1" customWidth="1"/>
    <col min="4148" max="4148" width="14.33203125" style="3" bestFit="1" customWidth="1"/>
    <col min="4149" max="4149" width="12" style="3" bestFit="1" customWidth="1"/>
    <col min="4150" max="4150" width="14.33203125" style="3" bestFit="1" customWidth="1"/>
    <col min="4151" max="4151" width="12" style="3" bestFit="1" customWidth="1"/>
    <col min="4152" max="4152" width="14.33203125" style="3" bestFit="1" customWidth="1"/>
    <col min="4153" max="4153" width="13" style="3" bestFit="1" customWidth="1"/>
    <col min="4154" max="4154" width="15.33203125" style="3" bestFit="1" customWidth="1"/>
    <col min="4155" max="4155" width="11" style="3" bestFit="1" customWidth="1"/>
    <col min="4156" max="4156" width="13.33203125" style="3" bestFit="1" customWidth="1"/>
    <col min="4157" max="4157" width="13" style="3" bestFit="1" customWidth="1"/>
    <col min="4158" max="4158" width="15.33203125" style="3" bestFit="1" customWidth="1"/>
    <col min="4159" max="4159" width="12" style="3" bestFit="1" customWidth="1"/>
    <col min="4160" max="4160" width="14.33203125" style="3" bestFit="1" customWidth="1"/>
    <col min="4161" max="4161" width="12" style="3" bestFit="1" customWidth="1"/>
    <col min="4162" max="4162" width="14.33203125" style="3" bestFit="1" customWidth="1"/>
    <col min="4163" max="4163" width="12" style="3" bestFit="1" customWidth="1"/>
    <col min="4164" max="4164" width="14.33203125" style="3" bestFit="1" customWidth="1"/>
    <col min="4165" max="4165" width="11" style="3" bestFit="1" customWidth="1"/>
    <col min="4166" max="4166" width="13.33203125" style="3" bestFit="1" customWidth="1"/>
    <col min="4167" max="4167" width="13" style="3" bestFit="1" customWidth="1"/>
    <col min="4168" max="4168" width="15.33203125" style="3" bestFit="1" customWidth="1"/>
    <col min="4169" max="4169" width="13" style="3" bestFit="1" customWidth="1"/>
    <col min="4170" max="4170" width="15.33203125" style="3" bestFit="1" customWidth="1"/>
    <col min="4171" max="4171" width="13" style="3" bestFit="1" customWidth="1"/>
    <col min="4172" max="4172" width="15.33203125" style="3" bestFit="1" customWidth="1"/>
    <col min="4173" max="4173" width="11" style="3" bestFit="1" customWidth="1"/>
    <col min="4174" max="4174" width="13.33203125" style="3" bestFit="1" customWidth="1"/>
    <col min="4175" max="4175" width="12" style="3" bestFit="1" customWidth="1"/>
    <col min="4176" max="4176" width="14.33203125" style="3" bestFit="1" customWidth="1"/>
    <col min="4177" max="4177" width="13" style="3" bestFit="1" customWidth="1"/>
    <col min="4178" max="4178" width="15.33203125" style="3" bestFit="1" customWidth="1"/>
    <col min="4179" max="4179" width="13" style="3" bestFit="1" customWidth="1"/>
    <col min="4180" max="4180" width="15.33203125" style="3" bestFit="1" customWidth="1"/>
    <col min="4181" max="4181" width="12" style="3" bestFit="1" customWidth="1"/>
    <col min="4182" max="4182" width="14.33203125" style="3" bestFit="1" customWidth="1"/>
    <col min="4183" max="4183" width="12" style="3" bestFit="1" customWidth="1"/>
    <col min="4184" max="4184" width="14.33203125" style="3" bestFit="1" customWidth="1"/>
    <col min="4185" max="4185" width="12" style="3" bestFit="1" customWidth="1"/>
    <col min="4186" max="4186" width="14.33203125" style="3" bestFit="1" customWidth="1"/>
    <col min="4187" max="4187" width="13" style="3" bestFit="1" customWidth="1"/>
    <col min="4188" max="4188" width="15.33203125" style="3" bestFit="1" customWidth="1"/>
    <col min="4189" max="4189" width="13" style="3" bestFit="1" customWidth="1"/>
    <col min="4190" max="4190" width="15.33203125" style="3" bestFit="1" customWidth="1"/>
    <col min="4191" max="4191" width="12" style="3" bestFit="1" customWidth="1"/>
    <col min="4192" max="4192" width="14.33203125" style="3" bestFit="1" customWidth="1"/>
    <col min="4193" max="4193" width="12" style="3" bestFit="1" customWidth="1"/>
    <col min="4194" max="4194" width="14.33203125" style="3" bestFit="1" customWidth="1"/>
    <col min="4195" max="4195" width="13" style="3" bestFit="1" customWidth="1"/>
    <col min="4196" max="4196" width="15.33203125" style="3" bestFit="1" customWidth="1"/>
    <col min="4197" max="4197" width="12" style="3" bestFit="1" customWidth="1"/>
    <col min="4198" max="4198" width="14.33203125" style="3" bestFit="1" customWidth="1"/>
    <col min="4199" max="4199" width="13" style="3" bestFit="1" customWidth="1"/>
    <col min="4200" max="4200" width="15.33203125" style="3" bestFit="1" customWidth="1"/>
    <col min="4201" max="4201" width="13" style="3" bestFit="1" customWidth="1"/>
    <col min="4202" max="4202" width="15.33203125" style="3" bestFit="1" customWidth="1"/>
    <col min="4203" max="4203" width="13" style="3" bestFit="1" customWidth="1"/>
    <col min="4204" max="4204" width="15.33203125" style="3" bestFit="1" customWidth="1"/>
    <col min="4205" max="4205" width="12" style="3" bestFit="1" customWidth="1"/>
    <col min="4206" max="4206" width="14.33203125" style="3" bestFit="1" customWidth="1"/>
    <col min="4207" max="4207" width="13" style="3" bestFit="1" customWidth="1"/>
    <col min="4208" max="4208" width="15.33203125" style="3" bestFit="1" customWidth="1"/>
    <col min="4209" max="4209" width="13" style="3" bestFit="1" customWidth="1"/>
    <col min="4210" max="4210" width="15.33203125" style="3" bestFit="1" customWidth="1"/>
    <col min="4211" max="4211" width="12" style="3" bestFit="1" customWidth="1"/>
    <col min="4212" max="4212" width="14.33203125" style="3" bestFit="1" customWidth="1"/>
    <col min="4213" max="4213" width="9" style="3" bestFit="1" customWidth="1"/>
    <col min="4214" max="4214" width="11.6640625" style="3" bestFit="1" customWidth="1"/>
    <col min="4215" max="4215" width="10.77734375" style="3" bestFit="1" customWidth="1"/>
    <col min="4216" max="16384" width="8.88671875" style="3"/>
  </cols>
  <sheetData>
    <row r="2" spans="2:45" ht="18" x14ac:dyDescent="0.35">
      <c r="B2" s="52" t="s">
        <v>66</v>
      </c>
      <c r="C2" s="52"/>
      <c r="D2" s="52"/>
    </row>
    <row r="4" spans="2:45" ht="15" thickBot="1" x14ac:dyDescent="0.35">
      <c r="B4" s="47" t="s">
        <v>39</v>
      </c>
      <c r="AS4"/>
    </row>
    <row r="5" spans="2:45" ht="15" thickBot="1" x14ac:dyDescent="0.35">
      <c r="B5" s="43"/>
      <c r="C5" s="60" t="s">
        <v>32</v>
      </c>
      <c r="D5" s="38"/>
      <c r="E5" s="38"/>
      <c r="F5" s="38"/>
      <c r="G5" s="38"/>
      <c r="H5" s="38"/>
      <c r="I5" s="39"/>
      <c r="J5" s="36" t="s">
        <v>34</v>
      </c>
      <c r="K5" s="36"/>
      <c r="L5" s="36"/>
      <c r="M5" s="36"/>
      <c r="N5" s="36"/>
      <c r="O5" s="36"/>
      <c r="P5" s="37"/>
      <c r="Q5" s="36" t="s">
        <v>35</v>
      </c>
      <c r="R5" s="36"/>
      <c r="S5" s="36"/>
      <c r="T5" s="36"/>
      <c r="U5" s="36"/>
      <c r="V5" s="36"/>
      <c r="W5" s="37"/>
      <c r="X5" s="36" t="s">
        <v>36</v>
      </c>
      <c r="Y5" s="36"/>
      <c r="Z5" s="36"/>
      <c r="AA5" s="36"/>
      <c r="AB5" s="36"/>
      <c r="AC5" s="36"/>
      <c r="AD5" s="37"/>
      <c r="AE5" s="36" t="s">
        <v>37</v>
      </c>
      <c r="AF5" s="36"/>
      <c r="AG5" s="36"/>
      <c r="AH5" s="36"/>
      <c r="AI5" s="36"/>
      <c r="AJ5" s="36"/>
      <c r="AK5" s="37"/>
      <c r="AL5" s="36" t="s">
        <v>38</v>
      </c>
      <c r="AM5" s="36"/>
      <c r="AN5" s="36"/>
      <c r="AO5" s="36"/>
      <c r="AP5" s="36"/>
      <c r="AQ5" s="36"/>
      <c r="AR5" s="37"/>
      <c r="AS5"/>
    </row>
    <row r="6" spans="2:45" ht="15" thickBot="1" x14ac:dyDescent="0.35">
      <c r="B6" s="3"/>
      <c r="C6" s="35" t="s">
        <v>58</v>
      </c>
      <c r="D6" s="36" t="s">
        <v>63</v>
      </c>
      <c r="E6" s="36" t="s">
        <v>61</v>
      </c>
      <c r="F6" s="36" t="s">
        <v>64</v>
      </c>
      <c r="G6" s="36" t="s">
        <v>62</v>
      </c>
      <c r="H6" s="36" t="s">
        <v>60</v>
      </c>
      <c r="I6" s="37" t="s">
        <v>59</v>
      </c>
      <c r="J6" s="3" t="s">
        <v>58</v>
      </c>
      <c r="K6" s="3" t="s">
        <v>63</v>
      </c>
      <c r="L6" s="3" t="s">
        <v>61</v>
      </c>
      <c r="M6" s="3" t="s">
        <v>64</v>
      </c>
      <c r="N6" s="3" t="s">
        <v>62</v>
      </c>
      <c r="O6" s="3" t="s">
        <v>60</v>
      </c>
      <c r="P6" s="3" t="s">
        <v>59</v>
      </c>
      <c r="Q6" s="35" t="s">
        <v>58</v>
      </c>
      <c r="R6" s="36" t="s">
        <v>63</v>
      </c>
      <c r="S6" s="36" t="s">
        <v>61</v>
      </c>
      <c r="T6" s="36" t="s">
        <v>64</v>
      </c>
      <c r="U6" s="36" t="s">
        <v>62</v>
      </c>
      <c r="V6" s="36" t="s">
        <v>60</v>
      </c>
      <c r="W6" s="37" t="s">
        <v>59</v>
      </c>
      <c r="X6" s="3" t="s">
        <v>58</v>
      </c>
      <c r="Y6" s="3" t="s">
        <v>63</v>
      </c>
      <c r="Z6" s="3" t="s">
        <v>61</v>
      </c>
      <c r="AA6" s="3" t="s">
        <v>64</v>
      </c>
      <c r="AB6" s="3" t="s">
        <v>62</v>
      </c>
      <c r="AC6" s="3" t="s">
        <v>60</v>
      </c>
      <c r="AD6" s="3" t="s">
        <v>59</v>
      </c>
      <c r="AE6" s="35" t="s">
        <v>58</v>
      </c>
      <c r="AF6" s="36" t="s">
        <v>63</v>
      </c>
      <c r="AG6" s="36" t="s">
        <v>61</v>
      </c>
      <c r="AH6" s="36" t="s">
        <v>64</v>
      </c>
      <c r="AI6" s="36" t="s">
        <v>62</v>
      </c>
      <c r="AJ6" s="36" t="s">
        <v>60</v>
      </c>
      <c r="AK6" s="37" t="s">
        <v>59</v>
      </c>
      <c r="AL6" s="3" t="s">
        <v>58</v>
      </c>
      <c r="AM6" s="3" t="s">
        <v>63</v>
      </c>
      <c r="AN6" s="3" t="s">
        <v>61</v>
      </c>
      <c r="AO6" s="3" t="s">
        <v>64</v>
      </c>
      <c r="AP6" s="3" t="s">
        <v>62</v>
      </c>
      <c r="AQ6" s="3" t="s">
        <v>60</v>
      </c>
      <c r="AR6" s="3" t="s">
        <v>59</v>
      </c>
      <c r="AS6"/>
    </row>
    <row r="7" spans="2:45" x14ac:dyDescent="0.3">
      <c r="B7" s="44">
        <v>1</v>
      </c>
      <c r="C7" s="61"/>
      <c r="D7" s="61"/>
      <c r="E7" s="61"/>
      <c r="F7" s="61">
        <v>99635.03</v>
      </c>
      <c r="G7" s="61">
        <v>129606.01</v>
      </c>
      <c r="H7" s="61">
        <v>142300.54</v>
      </c>
      <c r="I7" s="40"/>
      <c r="J7" s="38"/>
      <c r="K7" s="38"/>
      <c r="L7" s="38"/>
      <c r="M7" s="38"/>
      <c r="N7" s="38">
        <v>116040.925</v>
      </c>
      <c r="O7" s="38">
        <v>99622.64</v>
      </c>
      <c r="P7" s="39"/>
      <c r="Q7" s="38">
        <v>86507.47</v>
      </c>
      <c r="R7" s="38">
        <v>97564.744999999995</v>
      </c>
      <c r="S7" s="38">
        <v>116606.795</v>
      </c>
      <c r="T7" s="38">
        <v>128079.845</v>
      </c>
      <c r="U7" s="38">
        <v>136308.73499999999</v>
      </c>
      <c r="V7" s="38">
        <v>134955.01999999999</v>
      </c>
      <c r="W7" s="39">
        <v>89403.145000000004</v>
      </c>
      <c r="X7" s="38">
        <v>95959.684999999998</v>
      </c>
      <c r="Y7" s="38">
        <v>105277.85</v>
      </c>
      <c r="Z7" s="38">
        <v>106373.825</v>
      </c>
      <c r="AA7" s="38">
        <v>113337.685</v>
      </c>
      <c r="AB7" s="38">
        <v>123247.735</v>
      </c>
      <c r="AC7" s="38">
        <v>133705.845</v>
      </c>
      <c r="AD7" s="39"/>
      <c r="AE7" s="38"/>
      <c r="AF7" s="38">
        <v>98933.06</v>
      </c>
      <c r="AG7" s="38">
        <v>106470.675</v>
      </c>
      <c r="AH7" s="38">
        <v>118789.605</v>
      </c>
      <c r="AI7" s="38">
        <v>133288.46</v>
      </c>
      <c r="AJ7" s="38">
        <v>97262.79</v>
      </c>
      <c r="AK7" s="39"/>
      <c r="AL7" s="38"/>
      <c r="AM7" s="38"/>
      <c r="AN7" s="38">
        <v>89077.854999999996</v>
      </c>
      <c r="AO7" s="38">
        <v>102988.185</v>
      </c>
      <c r="AP7" s="38">
        <v>118922.215</v>
      </c>
      <c r="AQ7" s="38">
        <v>102245.61</v>
      </c>
      <c r="AR7" s="39"/>
      <c r="AS7"/>
    </row>
    <row r="8" spans="2:45" x14ac:dyDescent="0.3">
      <c r="B8" s="45">
        <v>2</v>
      </c>
      <c r="C8" s="3">
        <v>118132.2</v>
      </c>
      <c r="D8" s="3">
        <v>130672.485</v>
      </c>
      <c r="E8" s="3">
        <v>153514.82</v>
      </c>
      <c r="F8" s="3">
        <v>142015.655</v>
      </c>
      <c r="G8" s="3">
        <v>121801.155</v>
      </c>
      <c r="H8" s="3">
        <v>103043.66</v>
      </c>
      <c r="I8" s="40">
        <v>104330.715</v>
      </c>
      <c r="J8" s="3">
        <v>110932.505</v>
      </c>
      <c r="K8" s="3">
        <v>117873.58</v>
      </c>
      <c r="L8" s="3">
        <v>115064.265</v>
      </c>
      <c r="M8" s="3">
        <v>112392.69500000001</v>
      </c>
      <c r="N8" s="3">
        <v>111879.54</v>
      </c>
      <c r="O8" s="3">
        <v>105482.69500000001</v>
      </c>
      <c r="P8" s="40">
        <v>97656.445000000007</v>
      </c>
      <c r="Q8" s="3">
        <v>116211.99</v>
      </c>
      <c r="R8" s="3">
        <v>120366.32</v>
      </c>
      <c r="S8" s="3">
        <v>111595.855</v>
      </c>
      <c r="T8" s="3">
        <v>118783.94500000001</v>
      </c>
      <c r="U8" s="3">
        <v>111341.675</v>
      </c>
      <c r="V8" s="3">
        <v>88996.625</v>
      </c>
      <c r="W8" s="40">
        <v>122777.02499999999</v>
      </c>
      <c r="X8" s="3">
        <v>118832.07</v>
      </c>
      <c r="Y8" s="3">
        <v>111361.05</v>
      </c>
      <c r="Z8" s="3">
        <v>116530.04</v>
      </c>
      <c r="AA8" s="3">
        <v>139607.905</v>
      </c>
      <c r="AB8" s="3">
        <v>132022.87</v>
      </c>
      <c r="AC8" s="3">
        <v>98977.05</v>
      </c>
      <c r="AD8" s="40">
        <v>107142.815</v>
      </c>
      <c r="AE8" s="3">
        <v>109874.9</v>
      </c>
      <c r="AF8" s="3">
        <v>113446.1</v>
      </c>
      <c r="AG8" s="3">
        <v>105483.435</v>
      </c>
      <c r="AH8" s="3">
        <v>108078.69500000001</v>
      </c>
      <c r="AI8" s="3">
        <v>119728.63499999999</v>
      </c>
      <c r="AJ8" s="3">
        <v>108628.96</v>
      </c>
      <c r="AK8" s="40">
        <v>93606.214999999997</v>
      </c>
      <c r="AL8" s="3">
        <v>110253.59</v>
      </c>
      <c r="AM8" s="3">
        <v>109336.56</v>
      </c>
      <c r="AN8" s="3">
        <v>110038.625</v>
      </c>
      <c r="AO8" s="3">
        <v>127365.59</v>
      </c>
      <c r="AP8" s="3">
        <v>122533.88</v>
      </c>
      <c r="AQ8" s="3">
        <v>91886.604999999996</v>
      </c>
      <c r="AR8" s="40">
        <v>95671.2</v>
      </c>
      <c r="AS8"/>
    </row>
    <row r="9" spans="2:45" x14ac:dyDescent="0.3">
      <c r="B9" s="45">
        <v>3</v>
      </c>
      <c r="C9" s="3">
        <v>131261.125</v>
      </c>
      <c r="D9" s="3">
        <v>126527.36</v>
      </c>
      <c r="E9" s="3">
        <v>119741.62</v>
      </c>
      <c r="F9" s="3">
        <v>118411.22</v>
      </c>
      <c r="G9" s="3">
        <v>116690.765</v>
      </c>
      <c r="H9" s="3">
        <v>99371.31</v>
      </c>
      <c r="I9" s="40">
        <v>99865.755000000005</v>
      </c>
      <c r="J9" s="3">
        <v>141133.08499999999</v>
      </c>
      <c r="K9" s="3">
        <v>135006.10999999999</v>
      </c>
      <c r="L9" s="3">
        <v>160011.07500000001</v>
      </c>
      <c r="M9" s="3">
        <v>120396.33500000001</v>
      </c>
      <c r="N9" s="3">
        <v>113244.79</v>
      </c>
      <c r="O9" s="3">
        <v>103046.17</v>
      </c>
      <c r="P9" s="40">
        <v>113049.145</v>
      </c>
      <c r="Q9" s="3">
        <v>120928.705</v>
      </c>
      <c r="R9" s="3">
        <v>140517.65</v>
      </c>
      <c r="S9" s="3">
        <v>111211.35</v>
      </c>
      <c r="T9" s="3">
        <v>112371.41</v>
      </c>
      <c r="U9" s="3">
        <v>107937.685</v>
      </c>
      <c r="V9" s="3">
        <v>96779.07</v>
      </c>
      <c r="W9" s="40">
        <v>90294</v>
      </c>
      <c r="X9" s="3">
        <v>109389.095</v>
      </c>
      <c r="Y9" s="3">
        <v>116074.03</v>
      </c>
      <c r="Z9" s="3">
        <v>129286.36500000001</v>
      </c>
      <c r="AA9" s="3">
        <v>154648.065</v>
      </c>
      <c r="AB9" s="3">
        <v>165070.595</v>
      </c>
      <c r="AC9" s="3">
        <v>124825.02499999999</v>
      </c>
      <c r="AD9" s="40">
        <v>92021.68</v>
      </c>
      <c r="AE9" s="3">
        <v>147070.535</v>
      </c>
      <c r="AF9" s="3">
        <v>152496.245</v>
      </c>
      <c r="AG9" s="3">
        <v>136971.755</v>
      </c>
      <c r="AH9" s="3">
        <v>145211.49</v>
      </c>
      <c r="AI9" s="3">
        <v>134898.21</v>
      </c>
      <c r="AJ9" s="3">
        <v>101692.45</v>
      </c>
      <c r="AK9" s="40">
        <v>101853.24</v>
      </c>
      <c r="AL9" s="3">
        <v>119653.94500000001</v>
      </c>
      <c r="AM9" s="3">
        <v>137302.60500000001</v>
      </c>
      <c r="AN9" s="3">
        <v>137408.22500000001</v>
      </c>
      <c r="AO9" s="3">
        <v>109669.645</v>
      </c>
      <c r="AP9" s="3">
        <v>108108.175</v>
      </c>
      <c r="AQ9" s="3">
        <v>105946.34</v>
      </c>
      <c r="AR9" s="40">
        <v>91797.595000000001</v>
      </c>
      <c r="AS9"/>
    </row>
    <row r="10" spans="2:45" x14ac:dyDescent="0.3">
      <c r="B10" s="45">
        <v>4</v>
      </c>
      <c r="C10" s="3">
        <v>116883.15</v>
      </c>
      <c r="D10" s="3">
        <v>128968.125</v>
      </c>
      <c r="E10" s="3">
        <v>148702.505</v>
      </c>
      <c r="F10" s="3">
        <v>153232.1</v>
      </c>
      <c r="G10" s="3">
        <v>138095.20000000001</v>
      </c>
      <c r="H10" s="3">
        <v>116310.59</v>
      </c>
      <c r="I10" s="40">
        <v>97728.75</v>
      </c>
      <c r="J10" s="3">
        <v>147817.58499999999</v>
      </c>
      <c r="K10" s="3">
        <v>148612.37</v>
      </c>
      <c r="L10" s="3">
        <v>142471.51</v>
      </c>
      <c r="M10" s="3">
        <v>139450.61499999999</v>
      </c>
      <c r="N10" s="3">
        <v>129135.185</v>
      </c>
      <c r="O10" s="3">
        <v>108097.845</v>
      </c>
      <c r="P10" s="40">
        <v>114097.07</v>
      </c>
      <c r="Q10" s="3">
        <v>141332.05499999999</v>
      </c>
      <c r="R10" s="3">
        <v>115664.16</v>
      </c>
      <c r="S10" s="3">
        <v>111936.7</v>
      </c>
      <c r="T10" s="3">
        <v>98590.06</v>
      </c>
      <c r="U10" s="3">
        <v>112513.82</v>
      </c>
      <c r="V10" s="3">
        <v>108336.53</v>
      </c>
      <c r="W10" s="40">
        <v>103291.61</v>
      </c>
      <c r="X10" s="3">
        <v>137955.42499999999</v>
      </c>
      <c r="Y10" s="3">
        <v>128314.47</v>
      </c>
      <c r="Z10" s="3">
        <v>128899.765</v>
      </c>
      <c r="AA10" s="3">
        <v>139245.21</v>
      </c>
      <c r="AB10" s="3">
        <v>128599.46</v>
      </c>
      <c r="AC10" s="3">
        <v>139114.58499999999</v>
      </c>
      <c r="AD10" s="40">
        <v>127305.2</v>
      </c>
      <c r="AE10" s="3">
        <v>130517.97</v>
      </c>
      <c r="AF10" s="3">
        <v>141444.78</v>
      </c>
      <c r="AG10" s="3">
        <v>125501.15</v>
      </c>
      <c r="AH10" s="3">
        <v>155891.345</v>
      </c>
      <c r="AI10" s="3">
        <v>168894.845</v>
      </c>
      <c r="AJ10" s="3">
        <v>114818.66499999999</v>
      </c>
      <c r="AK10" s="40">
        <v>102283.13</v>
      </c>
      <c r="AL10" s="3">
        <v>116291.535</v>
      </c>
      <c r="AM10" s="3">
        <v>112128.19500000001</v>
      </c>
      <c r="AN10" s="3">
        <v>119287.15</v>
      </c>
      <c r="AO10" s="3">
        <v>112254.83</v>
      </c>
      <c r="AP10" s="3">
        <v>109316.375</v>
      </c>
      <c r="AQ10" s="3">
        <v>102445.88</v>
      </c>
      <c r="AR10" s="40">
        <v>106921.55499999999</v>
      </c>
      <c r="AS10"/>
    </row>
    <row r="11" spans="2:45" x14ac:dyDescent="0.3">
      <c r="B11" s="45">
        <v>5</v>
      </c>
      <c r="C11" s="3">
        <v>103769.48</v>
      </c>
      <c r="D11" s="3">
        <v>118393.31</v>
      </c>
      <c r="E11" s="3">
        <v>116763.72500000001</v>
      </c>
      <c r="F11" s="3">
        <v>119313.73</v>
      </c>
      <c r="G11" s="3">
        <v>121018.15</v>
      </c>
      <c r="H11" s="3">
        <v>103822.97</v>
      </c>
      <c r="I11" s="40">
        <v>97959.46</v>
      </c>
      <c r="J11" s="3">
        <v>112649.60000000001</v>
      </c>
      <c r="K11" s="3">
        <v>110152.815</v>
      </c>
      <c r="L11" s="3">
        <v>133718.035</v>
      </c>
      <c r="M11" s="3">
        <v>134169.82999999999</v>
      </c>
      <c r="N11" s="3">
        <v>123615.21</v>
      </c>
      <c r="O11" s="3">
        <v>107579.345</v>
      </c>
      <c r="P11" s="40">
        <v>103396.3</v>
      </c>
      <c r="Q11" s="3">
        <v>124292.955</v>
      </c>
      <c r="R11" s="3">
        <v>112863.01</v>
      </c>
      <c r="S11" s="3">
        <v>114133.73</v>
      </c>
      <c r="T11" s="3">
        <v>110669.27</v>
      </c>
      <c r="U11" s="3">
        <v>117452.27</v>
      </c>
      <c r="V11" s="3">
        <v>117361.7</v>
      </c>
      <c r="W11" s="40">
        <v>109020.58</v>
      </c>
      <c r="X11" s="3">
        <v>160437.565</v>
      </c>
      <c r="Y11" s="3">
        <v>115239.57</v>
      </c>
      <c r="Z11" s="3">
        <v>108524.18</v>
      </c>
      <c r="AA11" s="3">
        <v>109949.21</v>
      </c>
      <c r="AB11" s="3">
        <v>112946.34</v>
      </c>
      <c r="AC11" s="3">
        <v>104947.325</v>
      </c>
      <c r="AD11" s="40">
        <v>159436.69</v>
      </c>
      <c r="AE11" s="3">
        <v>112374.63</v>
      </c>
      <c r="AF11" s="3">
        <v>138455.45499999999</v>
      </c>
      <c r="AG11" s="3">
        <v>142113.375</v>
      </c>
      <c r="AH11" s="3">
        <v>110277.21</v>
      </c>
      <c r="AI11" s="3">
        <v>104422.79</v>
      </c>
      <c r="AJ11" s="3">
        <v>124749.065</v>
      </c>
      <c r="AK11" s="40">
        <v>99801.574999999997</v>
      </c>
      <c r="AL11" s="3">
        <v>103134.46</v>
      </c>
      <c r="AM11" s="3">
        <v>116190.55499999999</v>
      </c>
      <c r="AN11" s="3">
        <v>129812.91499999999</v>
      </c>
      <c r="AO11" s="3">
        <v>154816.49</v>
      </c>
      <c r="AP11" s="3">
        <v>170653.84</v>
      </c>
      <c r="AQ11" s="3">
        <v>131856.315</v>
      </c>
      <c r="AR11" s="40">
        <v>101233.205</v>
      </c>
      <c r="AS11"/>
    </row>
    <row r="12" spans="2:45" x14ac:dyDescent="0.3">
      <c r="B12" s="45">
        <v>6</v>
      </c>
      <c r="C12" s="3">
        <v>118694.16</v>
      </c>
      <c r="D12" s="3">
        <v>122880.13</v>
      </c>
      <c r="E12" s="3">
        <v>117398.03</v>
      </c>
      <c r="F12" s="3">
        <v>122279.425</v>
      </c>
      <c r="G12" s="3">
        <v>141837.005</v>
      </c>
      <c r="H12" s="3">
        <v>132138.36499999999</v>
      </c>
      <c r="I12" s="40">
        <v>100178.84</v>
      </c>
      <c r="J12" s="3">
        <v>121942.895</v>
      </c>
      <c r="K12" s="3">
        <v>133989.155</v>
      </c>
      <c r="L12" s="3">
        <v>122594.47500000001</v>
      </c>
      <c r="M12" s="3">
        <v>119919.605</v>
      </c>
      <c r="N12" s="3">
        <v>126330.55</v>
      </c>
      <c r="O12" s="3">
        <v>123737.01</v>
      </c>
      <c r="P12" s="40">
        <v>101279.65</v>
      </c>
      <c r="Q12" s="3">
        <v>108761.37</v>
      </c>
      <c r="R12" s="3">
        <v>111543.81</v>
      </c>
      <c r="S12" s="3">
        <v>142213.66</v>
      </c>
      <c r="T12" s="3">
        <v>155060.60999999999</v>
      </c>
      <c r="U12" s="3">
        <v>138793.59</v>
      </c>
      <c r="V12" s="3">
        <v>111983.51</v>
      </c>
      <c r="W12" s="40">
        <v>110384.27499999999</v>
      </c>
      <c r="X12" s="3">
        <v>126465.96</v>
      </c>
      <c r="Y12" s="3">
        <v>137539.72500000001</v>
      </c>
      <c r="Z12" s="3">
        <v>159307.315</v>
      </c>
      <c r="AA12" s="3">
        <v>149473.01</v>
      </c>
      <c r="AB12" s="3">
        <v>137101.87</v>
      </c>
      <c r="AC12" s="3">
        <v>118113.8</v>
      </c>
      <c r="AD12" s="40">
        <v>106065.935</v>
      </c>
      <c r="AE12" s="3">
        <v>119168.96000000001</v>
      </c>
      <c r="AF12" s="3">
        <v>119702.045</v>
      </c>
      <c r="AG12" s="3">
        <v>140497.815</v>
      </c>
      <c r="AH12" s="3">
        <v>141593.54500000001</v>
      </c>
      <c r="AI12" s="3">
        <v>117327.495</v>
      </c>
      <c r="AJ12" s="3">
        <v>95668.77</v>
      </c>
      <c r="AK12" s="40">
        <v>133287.58499999999</v>
      </c>
      <c r="AL12" s="3">
        <v>105004.91</v>
      </c>
      <c r="AM12" s="3">
        <v>107034.065</v>
      </c>
      <c r="AN12" s="3">
        <v>108988.44</v>
      </c>
      <c r="AO12" s="3">
        <v>120569.46</v>
      </c>
      <c r="AP12" s="3">
        <v>120734.85</v>
      </c>
      <c r="AQ12" s="3">
        <v>107864.44500000001</v>
      </c>
      <c r="AR12" s="40">
        <v>97609.06</v>
      </c>
      <c r="AS12"/>
    </row>
    <row r="13" spans="2:45" x14ac:dyDescent="0.3">
      <c r="B13" s="45">
        <v>7</v>
      </c>
      <c r="C13" s="3">
        <v>126813.075</v>
      </c>
      <c r="D13" s="3">
        <v>145948.565</v>
      </c>
      <c r="E13" s="3">
        <v>149322.85</v>
      </c>
      <c r="F13" s="3">
        <v>131376.78</v>
      </c>
      <c r="G13" s="3">
        <v>136070.62</v>
      </c>
      <c r="H13" s="3">
        <v>119692.02499999999</v>
      </c>
      <c r="I13" s="40">
        <v>112108.215</v>
      </c>
      <c r="J13" s="3">
        <v>129327.22500000001</v>
      </c>
      <c r="K13" s="3">
        <v>131271.26500000001</v>
      </c>
      <c r="L13" s="3">
        <v>132265.005</v>
      </c>
      <c r="M13" s="3">
        <v>131003.79</v>
      </c>
      <c r="N13" s="3">
        <v>133845.51999999999</v>
      </c>
      <c r="O13" s="3">
        <v>120839.995</v>
      </c>
      <c r="P13" s="40">
        <v>124436.81</v>
      </c>
      <c r="Q13" s="3">
        <v>104844.105</v>
      </c>
      <c r="R13" s="3">
        <v>111613.05</v>
      </c>
      <c r="S13" s="3">
        <v>116299.39</v>
      </c>
      <c r="T13" s="3">
        <v>119947.59</v>
      </c>
      <c r="U13" s="3">
        <v>111885.97</v>
      </c>
      <c r="V13" s="3">
        <v>95623.35</v>
      </c>
      <c r="W13" s="40">
        <v>89003.15</v>
      </c>
      <c r="X13" s="3">
        <v>116209.13</v>
      </c>
      <c r="Y13" s="3">
        <v>124882.715</v>
      </c>
      <c r="Z13" s="3">
        <v>115269.5</v>
      </c>
      <c r="AA13" s="3">
        <v>117260.245</v>
      </c>
      <c r="AB13" s="3">
        <v>114736.355</v>
      </c>
      <c r="AC13" s="3">
        <v>105799.935</v>
      </c>
      <c r="AD13" s="40">
        <v>100440.29</v>
      </c>
      <c r="AE13" s="3">
        <v>114085.645</v>
      </c>
      <c r="AF13" s="3">
        <v>107697.205</v>
      </c>
      <c r="AG13" s="3">
        <v>106692.845</v>
      </c>
      <c r="AH13" s="3">
        <v>107655.08</v>
      </c>
      <c r="AI13" s="3">
        <v>113910.46</v>
      </c>
      <c r="AJ13" s="3">
        <v>106467.235</v>
      </c>
      <c r="AK13" s="40">
        <v>94786.72</v>
      </c>
      <c r="AL13" s="3">
        <v>122975.46</v>
      </c>
      <c r="AM13" s="3">
        <v>127110.58</v>
      </c>
      <c r="AN13" s="3">
        <v>124618.565</v>
      </c>
      <c r="AO13" s="3">
        <v>139137.185</v>
      </c>
      <c r="AP13" s="3">
        <v>139855.63</v>
      </c>
      <c r="AQ13" s="3">
        <v>108300.63499999999</v>
      </c>
      <c r="AR13" s="40">
        <v>103857.11</v>
      </c>
      <c r="AS13"/>
    </row>
    <row r="14" spans="2:45" x14ac:dyDescent="0.3">
      <c r="B14" s="45">
        <v>8</v>
      </c>
      <c r="C14" s="3">
        <v>131832.63</v>
      </c>
      <c r="D14" s="3">
        <v>127666.01</v>
      </c>
      <c r="E14" s="3">
        <v>125972.765</v>
      </c>
      <c r="F14" s="3">
        <v>139399.69</v>
      </c>
      <c r="G14" s="3">
        <v>139465.67499999999</v>
      </c>
      <c r="H14" s="3">
        <v>136283.03</v>
      </c>
      <c r="I14" s="40">
        <v>125287.71</v>
      </c>
      <c r="J14" s="3">
        <v>120863.325</v>
      </c>
      <c r="K14" s="3">
        <v>117062.035</v>
      </c>
      <c r="L14" s="3">
        <v>119481.79</v>
      </c>
      <c r="M14" s="3">
        <v>125964.185</v>
      </c>
      <c r="N14" s="3">
        <v>122991.66</v>
      </c>
      <c r="O14" s="3">
        <v>105911.71</v>
      </c>
      <c r="P14" s="40">
        <v>104364.735</v>
      </c>
      <c r="Q14" s="3">
        <v>105341.86500000001</v>
      </c>
      <c r="R14" s="3">
        <v>112351.47</v>
      </c>
      <c r="S14" s="3">
        <v>116690.17</v>
      </c>
      <c r="T14" s="3">
        <v>117948.685</v>
      </c>
      <c r="U14" s="3">
        <v>111229.52</v>
      </c>
      <c r="V14" s="3">
        <v>95046.904999999999</v>
      </c>
      <c r="W14" s="40">
        <v>91280.024999999994</v>
      </c>
      <c r="X14" s="3">
        <v>113116.425</v>
      </c>
      <c r="Y14" s="3">
        <v>120035.38499999999</v>
      </c>
      <c r="Z14" s="3">
        <v>124481.41499999999</v>
      </c>
      <c r="AA14" s="3">
        <v>133607.065</v>
      </c>
      <c r="AB14" s="3">
        <v>136328.345</v>
      </c>
      <c r="AC14" s="3">
        <v>119226.435</v>
      </c>
      <c r="AD14" s="40">
        <v>105085.515</v>
      </c>
      <c r="AE14" s="3">
        <v>116995.065</v>
      </c>
      <c r="AF14" s="3">
        <v>110531.6</v>
      </c>
      <c r="AG14" s="3">
        <v>108972.30499999999</v>
      </c>
      <c r="AH14" s="3">
        <v>110235.33500000001</v>
      </c>
      <c r="AI14" s="3">
        <v>109901.75999999999</v>
      </c>
      <c r="AJ14" s="3">
        <v>99890.25</v>
      </c>
      <c r="AK14" s="40">
        <v>108470.925</v>
      </c>
      <c r="AL14" s="3">
        <v>123351.845</v>
      </c>
      <c r="AM14" s="3">
        <v>119178.12</v>
      </c>
      <c r="AN14" s="3">
        <v>109375.215</v>
      </c>
      <c r="AO14" s="3">
        <v>112202.145</v>
      </c>
      <c r="AP14" s="3">
        <v>108949.05499999999</v>
      </c>
      <c r="AQ14" s="3">
        <v>96922.02</v>
      </c>
      <c r="AR14" s="40">
        <v>100904.27</v>
      </c>
      <c r="AS14"/>
    </row>
    <row r="15" spans="2:45" x14ac:dyDescent="0.3">
      <c r="B15" s="45">
        <v>9</v>
      </c>
      <c r="C15" s="3">
        <v>135255.815</v>
      </c>
      <c r="D15" s="3">
        <v>120263.515</v>
      </c>
      <c r="E15" s="3">
        <v>130062.755</v>
      </c>
      <c r="F15" s="3">
        <v>131525.85500000001</v>
      </c>
      <c r="G15" s="3">
        <v>131069.4</v>
      </c>
      <c r="H15" s="3">
        <v>116275.73</v>
      </c>
      <c r="I15" s="40">
        <v>138016.35</v>
      </c>
      <c r="J15" s="3">
        <v>130527.325</v>
      </c>
      <c r="K15" s="3">
        <v>156924.82999999999</v>
      </c>
      <c r="L15" s="3">
        <v>152419.41500000001</v>
      </c>
      <c r="M15" s="3">
        <v>138064.85500000001</v>
      </c>
      <c r="N15" s="3">
        <v>122575.935</v>
      </c>
      <c r="O15" s="3">
        <v>110545.84</v>
      </c>
      <c r="P15" s="40">
        <v>107884.355</v>
      </c>
      <c r="Q15" s="3">
        <v>131090.77499999999</v>
      </c>
      <c r="R15" s="3">
        <v>140167.5</v>
      </c>
      <c r="S15" s="3">
        <v>137291.97</v>
      </c>
      <c r="T15" s="3">
        <v>127633.27499999999</v>
      </c>
      <c r="U15" s="3">
        <v>124311.33</v>
      </c>
      <c r="V15" s="3">
        <v>116083.295</v>
      </c>
      <c r="W15" s="40">
        <v>100495.61500000001</v>
      </c>
      <c r="X15" s="3">
        <v>117952.36500000001</v>
      </c>
      <c r="Y15" s="3">
        <v>127894.285</v>
      </c>
      <c r="Z15" s="3">
        <v>123400.17</v>
      </c>
      <c r="AA15" s="3">
        <v>117346.26</v>
      </c>
      <c r="AB15" s="3">
        <v>119960.33</v>
      </c>
      <c r="AC15" s="3">
        <v>111096.30499999999</v>
      </c>
      <c r="AD15" s="40">
        <v>96305.07</v>
      </c>
      <c r="AE15" s="3">
        <v>133476.60500000001</v>
      </c>
      <c r="AF15" s="3">
        <v>123114.11500000001</v>
      </c>
      <c r="AG15" s="3">
        <v>125272.27</v>
      </c>
      <c r="AH15" s="3">
        <v>150472.255</v>
      </c>
      <c r="AI15" s="3">
        <v>163682.04</v>
      </c>
      <c r="AJ15" s="3">
        <v>146265.11499999999</v>
      </c>
      <c r="AK15" s="40">
        <v>106877.86500000001</v>
      </c>
      <c r="AL15" s="3">
        <v>122619.05499999999</v>
      </c>
      <c r="AM15" s="3">
        <v>123558.425</v>
      </c>
      <c r="AN15" s="3">
        <v>108371.125</v>
      </c>
      <c r="AO15" s="3">
        <v>108675.4</v>
      </c>
      <c r="AP15" s="3">
        <v>110006.97</v>
      </c>
      <c r="AQ15" s="3">
        <v>100380.94</v>
      </c>
      <c r="AR15" s="40">
        <v>106129.66499999999</v>
      </c>
      <c r="AS15"/>
    </row>
    <row r="16" spans="2:45" x14ac:dyDescent="0.3">
      <c r="B16" s="45">
        <v>10</v>
      </c>
      <c r="C16" s="3">
        <v>123301.83500000001</v>
      </c>
      <c r="D16" s="3">
        <v>126750.29</v>
      </c>
      <c r="E16" s="3">
        <v>120764.185</v>
      </c>
      <c r="F16" s="3">
        <v>114967.345</v>
      </c>
      <c r="G16" s="3">
        <v>117053.75</v>
      </c>
      <c r="H16" s="3">
        <v>108344.575</v>
      </c>
      <c r="I16" s="40">
        <v>103462.78</v>
      </c>
      <c r="J16" s="3">
        <v>125400.08</v>
      </c>
      <c r="K16" s="3">
        <v>142242.595</v>
      </c>
      <c r="L16" s="3">
        <v>145182.98000000001</v>
      </c>
      <c r="M16" s="3">
        <v>136226.12</v>
      </c>
      <c r="N16" s="3">
        <v>149376.57</v>
      </c>
      <c r="O16" s="3">
        <v>124692.315</v>
      </c>
      <c r="P16" s="40">
        <v>105781.985</v>
      </c>
      <c r="Q16" s="3">
        <v>116447.855</v>
      </c>
      <c r="R16" s="3">
        <v>117931.46</v>
      </c>
      <c r="S16" s="3">
        <v>124370.765</v>
      </c>
      <c r="T16" s="3">
        <v>129649.25</v>
      </c>
      <c r="U16" s="3">
        <v>125346.075</v>
      </c>
      <c r="V16" s="3">
        <v>108816.81</v>
      </c>
      <c r="W16" s="40">
        <v>103539.02</v>
      </c>
      <c r="X16" s="3">
        <v>112527.285</v>
      </c>
      <c r="Y16" s="3">
        <v>113850.81</v>
      </c>
      <c r="Z16" s="3">
        <v>122717.5</v>
      </c>
      <c r="AA16" s="3">
        <v>128732.59</v>
      </c>
      <c r="AB16" s="3">
        <v>127805.485</v>
      </c>
      <c r="AC16" s="3">
        <v>120398.88499999999</v>
      </c>
      <c r="AD16" s="40">
        <v>101334.2</v>
      </c>
      <c r="AE16" s="3">
        <v>136528.81</v>
      </c>
      <c r="AF16" s="3">
        <v>126073.53</v>
      </c>
      <c r="AG16" s="3">
        <v>108723.61500000001</v>
      </c>
      <c r="AH16" s="3">
        <v>114519.86500000001</v>
      </c>
      <c r="AI16" s="3">
        <v>117281.2</v>
      </c>
      <c r="AJ16" s="3">
        <v>106854.935</v>
      </c>
      <c r="AK16" s="40">
        <v>138597.69</v>
      </c>
      <c r="AL16" s="3">
        <v>106359.955</v>
      </c>
      <c r="AM16" s="3">
        <v>108746.37</v>
      </c>
      <c r="AN16" s="3">
        <v>117505.625</v>
      </c>
      <c r="AO16" s="3">
        <v>119734.63499999999</v>
      </c>
      <c r="AP16" s="3">
        <v>111322.325</v>
      </c>
      <c r="AQ16" s="3">
        <v>96850.78</v>
      </c>
      <c r="AR16" s="40">
        <v>101413.145</v>
      </c>
      <c r="AS16"/>
    </row>
    <row r="17" spans="2:45" x14ac:dyDescent="0.3">
      <c r="B17" s="45">
        <v>11</v>
      </c>
      <c r="C17" s="3">
        <v>108282.48</v>
      </c>
      <c r="D17" s="3">
        <v>125828.53</v>
      </c>
      <c r="E17" s="3">
        <v>124418.41499999999</v>
      </c>
      <c r="F17" s="3">
        <v>121683.65</v>
      </c>
      <c r="G17" s="3">
        <v>120929.815</v>
      </c>
      <c r="H17" s="3">
        <v>108738.82</v>
      </c>
      <c r="I17" s="40">
        <v>106348.78</v>
      </c>
      <c r="J17" s="3">
        <v>131465.82500000001</v>
      </c>
      <c r="K17" s="3">
        <v>160285.01500000001</v>
      </c>
      <c r="L17" s="3">
        <v>152599.125</v>
      </c>
      <c r="M17" s="3">
        <v>135635.70499999999</v>
      </c>
      <c r="N17" s="3">
        <v>141414.35</v>
      </c>
      <c r="O17" s="3">
        <v>119690.755</v>
      </c>
      <c r="P17" s="40">
        <v>117707.95</v>
      </c>
      <c r="Q17" s="3">
        <v>104468.9</v>
      </c>
      <c r="R17" s="3">
        <v>133227.785</v>
      </c>
      <c r="S17" s="3">
        <v>139672.83499999999</v>
      </c>
      <c r="T17" s="3">
        <v>124255.97500000001</v>
      </c>
      <c r="U17" s="3">
        <v>111612.075</v>
      </c>
      <c r="V17" s="3">
        <v>107731.78</v>
      </c>
      <c r="W17" s="40">
        <v>102617.51</v>
      </c>
      <c r="X17" s="3">
        <v>97542.31</v>
      </c>
      <c r="Y17" s="3">
        <v>112663.625</v>
      </c>
      <c r="Z17" s="3">
        <v>114195.35</v>
      </c>
      <c r="AA17" s="3">
        <v>116045.27</v>
      </c>
      <c r="AB17" s="3">
        <v>116284.345</v>
      </c>
      <c r="AC17" s="3">
        <v>110715.12</v>
      </c>
      <c r="AD17" s="40">
        <v>104486.18</v>
      </c>
      <c r="AE17" s="3">
        <v>103219.08</v>
      </c>
      <c r="AF17" s="3">
        <v>110086.7</v>
      </c>
      <c r="AG17" s="3">
        <v>114740.52</v>
      </c>
      <c r="AH17" s="3">
        <v>112785.78</v>
      </c>
      <c r="AI17" s="3">
        <v>111179.125</v>
      </c>
      <c r="AJ17" s="3">
        <v>105119.48</v>
      </c>
      <c r="AK17" s="40">
        <v>101994.05499999999</v>
      </c>
      <c r="AL17" s="3">
        <v>94641.7</v>
      </c>
      <c r="AM17" s="3">
        <v>112142.54</v>
      </c>
      <c r="AN17" s="3">
        <v>118830.14</v>
      </c>
      <c r="AO17" s="3">
        <v>120272.77499999999</v>
      </c>
      <c r="AP17" s="3">
        <v>115075.81</v>
      </c>
      <c r="AQ17" s="3">
        <v>96016.19</v>
      </c>
      <c r="AR17" s="40">
        <v>92553.29</v>
      </c>
      <c r="AS17"/>
    </row>
    <row r="18" spans="2:45" x14ac:dyDescent="0.3">
      <c r="B18" s="45">
        <v>12</v>
      </c>
      <c r="C18" s="3">
        <v>123787.075</v>
      </c>
      <c r="D18" s="3">
        <v>125600.86</v>
      </c>
      <c r="E18" s="3">
        <v>127975.815</v>
      </c>
      <c r="F18" s="3">
        <v>128319.45</v>
      </c>
      <c r="G18" s="3">
        <v>119491.32</v>
      </c>
      <c r="H18" s="3">
        <v>106754.8</v>
      </c>
      <c r="I18" s="40">
        <v>100170.295</v>
      </c>
      <c r="J18" s="3">
        <v>105388.57</v>
      </c>
      <c r="K18" s="3">
        <v>123073.98</v>
      </c>
      <c r="L18" s="3">
        <v>135047.625</v>
      </c>
      <c r="M18" s="3">
        <v>143184.80499999999</v>
      </c>
      <c r="N18" s="3">
        <v>118189.72</v>
      </c>
      <c r="O18" s="3">
        <v>105484.1</v>
      </c>
      <c r="P18" s="40">
        <v>111329.62</v>
      </c>
      <c r="Q18" s="3">
        <v>131980.98499999999</v>
      </c>
      <c r="R18" s="3">
        <v>127625.36500000001</v>
      </c>
      <c r="S18" s="3">
        <v>114696.37</v>
      </c>
      <c r="T18" s="3">
        <v>111632.83500000001</v>
      </c>
      <c r="U18" s="3">
        <v>115411.41</v>
      </c>
      <c r="V18" s="3">
        <v>107465.98</v>
      </c>
      <c r="W18" s="40">
        <v>113593.82</v>
      </c>
      <c r="X18" s="3">
        <v>111617.94500000001</v>
      </c>
      <c r="Y18" s="3">
        <v>110794.26</v>
      </c>
      <c r="Z18" s="3">
        <v>111254.315</v>
      </c>
      <c r="AA18" s="3">
        <v>115020.505</v>
      </c>
      <c r="AB18" s="3">
        <v>119298.325</v>
      </c>
      <c r="AC18" s="3">
        <v>112312.69500000001</v>
      </c>
      <c r="AD18" s="40">
        <v>97262.705000000002</v>
      </c>
      <c r="AE18" s="3">
        <v>121954.38499999999</v>
      </c>
      <c r="AF18" s="3">
        <v>123290.83500000001</v>
      </c>
      <c r="AG18" s="3">
        <v>123994.3</v>
      </c>
      <c r="AH18" s="3">
        <v>124181.405</v>
      </c>
      <c r="AI18" s="3">
        <v>128305.64</v>
      </c>
      <c r="AJ18" s="3">
        <v>109147.65</v>
      </c>
      <c r="AK18" s="40">
        <v>105669.045</v>
      </c>
      <c r="AL18" s="3">
        <v>110586.815</v>
      </c>
      <c r="AM18" s="3">
        <v>115254.185</v>
      </c>
      <c r="AN18" s="3">
        <v>121127.145</v>
      </c>
      <c r="AO18" s="3">
        <v>127266.86</v>
      </c>
      <c r="AP18" s="3">
        <v>111547.605</v>
      </c>
      <c r="AQ18" s="3">
        <v>103999.33500000001</v>
      </c>
      <c r="AR18" s="40">
        <v>97664.934999999998</v>
      </c>
      <c r="AS18"/>
    </row>
    <row r="19" spans="2:45" x14ac:dyDescent="0.3">
      <c r="B19" s="45">
        <v>13</v>
      </c>
      <c r="C19" s="3">
        <v>122810.05</v>
      </c>
      <c r="D19" s="3">
        <v>123234.935</v>
      </c>
      <c r="E19" s="3">
        <v>122268.86</v>
      </c>
      <c r="F19" s="3">
        <v>121998.2</v>
      </c>
      <c r="G19" s="3">
        <v>122346.33500000001</v>
      </c>
      <c r="H19" s="3">
        <v>112187.715</v>
      </c>
      <c r="I19" s="40">
        <v>106555.03</v>
      </c>
      <c r="J19" s="3">
        <v>117796.715</v>
      </c>
      <c r="K19" s="3">
        <v>124081.46</v>
      </c>
      <c r="L19" s="3">
        <v>126074.895</v>
      </c>
      <c r="M19" s="3">
        <v>125072.73</v>
      </c>
      <c r="N19" s="3">
        <v>101740.89</v>
      </c>
      <c r="O19" s="3">
        <v>102726.745</v>
      </c>
      <c r="P19" s="40">
        <v>100394.06</v>
      </c>
      <c r="Q19" s="3">
        <v>116237.22</v>
      </c>
      <c r="R19" s="3">
        <v>111032.97500000001</v>
      </c>
      <c r="S19" s="3">
        <v>109640.33</v>
      </c>
      <c r="T19" s="3">
        <v>107491.87</v>
      </c>
      <c r="U19" s="3">
        <v>110662.245</v>
      </c>
      <c r="V19" s="3">
        <v>97402.264999999999</v>
      </c>
      <c r="W19" s="40">
        <v>104189.1</v>
      </c>
      <c r="X19" s="3">
        <v>112488.215</v>
      </c>
      <c r="Y19" s="3">
        <v>116809.36500000001</v>
      </c>
      <c r="Z19" s="3">
        <v>117744.005</v>
      </c>
      <c r="AA19" s="3">
        <v>116457.26</v>
      </c>
      <c r="AB19" s="3">
        <v>97070.345000000001</v>
      </c>
      <c r="AC19" s="3">
        <v>99687.64</v>
      </c>
      <c r="AD19" s="40">
        <v>98918.514999999999</v>
      </c>
      <c r="AE19" s="3">
        <v>107583.935</v>
      </c>
      <c r="AF19" s="3">
        <v>108840.18</v>
      </c>
      <c r="AG19" s="3">
        <v>113307.595</v>
      </c>
      <c r="AH19" s="3">
        <v>113923.16</v>
      </c>
      <c r="AI19" s="3">
        <v>110768.285</v>
      </c>
      <c r="AJ19" s="3">
        <v>101262.655</v>
      </c>
      <c r="AK19" s="40">
        <v>104226.83</v>
      </c>
      <c r="AL19" s="3">
        <v>112906.94500000001</v>
      </c>
      <c r="AM19" s="3">
        <v>114935.545</v>
      </c>
      <c r="AN19" s="3">
        <v>113147.815</v>
      </c>
      <c r="AO19" s="3">
        <v>110088.01</v>
      </c>
      <c r="AP19" s="3">
        <v>111958.245</v>
      </c>
      <c r="AQ19" s="3">
        <v>97923.714999999997</v>
      </c>
      <c r="AR19" s="40">
        <v>97449.684999999998</v>
      </c>
      <c r="AS19"/>
    </row>
    <row r="20" spans="2:45" x14ac:dyDescent="0.3">
      <c r="B20" s="45">
        <v>14</v>
      </c>
      <c r="C20" s="3">
        <v>123061.87</v>
      </c>
      <c r="D20" s="3">
        <v>125795.325</v>
      </c>
      <c r="E20" s="3">
        <v>122042.265</v>
      </c>
      <c r="F20" s="3">
        <v>113838.41</v>
      </c>
      <c r="G20" s="3">
        <v>98891.06</v>
      </c>
      <c r="H20" s="3">
        <v>103999.17</v>
      </c>
      <c r="I20" s="40">
        <v>106418.66499999999</v>
      </c>
      <c r="J20" s="3">
        <v>102746.6</v>
      </c>
      <c r="K20" s="3">
        <v>118281.13</v>
      </c>
      <c r="L20" s="3">
        <v>122625.21</v>
      </c>
      <c r="M20" s="3">
        <v>122964.715</v>
      </c>
      <c r="N20" s="3">
        <v>116321.60000000001</v>
      </c>
      <c r="O20" s="3">
        <v>102832.72</v>
      </c>
      <c r="P20" s="40">
        <v>98324.645000000004</v>
      </c>
      <c r="Q20" s="3">
        <v>107895.52499999999</v>
      </c>
      <c r="R20" s="3">
        <v>113138.67</v>
      </c>
      <c r="S20" s="3">
        <v>114191.35</v>
      </c>
      <c r="T20" s="3">
        <v>114817.30499999999</v>
      </c>
      <c r="U20" s="3">
        <v>110160.02499999999</v>
      </c>
      <c r="V20" s="3">
        <v>99084.74</v>
      </c>
      <c r="W20" s="40">
        <v>94477.095000000001</v>
      </c>
      <c r="X20" s="3">
        <v>98258.25</v>
      </c>
      <c r="Y20" s="3">
        <v>113381.53</v>
      </c>
      <c r="Z20" s="3">
        <v>115974.61</v>
      </c>
      <c r="AA20" s="3">
        <v>117551.69500000001</v>
      </c>
      <c r="AB20" s="3">
        <v>115979.07</v>
      </c>
      <c r="AC20" s="3">
        <v>105938.47500000001</v>
      </c>
      <c r="AD20" s="40">
        <v>98817.03</v>
      </c>
      <c r="AE20" s="3">
        <v>116817.43</v>
      </c>
      <c r="AF20" s="3">
        <v>114927.205</v>
      </c>
      <c r="AG20" s="3">
        <v>115188.76</v>
      </c>
      <c r="AH20" s="3">
        <v>113763.83500000001</v>
      </c>
      <c r="AI20" s="3">
        <v>111484.73</v>
      </c>
      <c r="AJ20" s="3">
        <v>102229.645</v>
      </c>
      <c r="AK20" s="40">
        <v>101119.83500000001</v>
      </c>
      <c r="AL20" s="3">
        <v>107687.51</v>
      </c>
      <c r="AM20" s="3">
        <v>109043.86500000001</v>
      </c>
      <c r="AN20" s="3">
        <v>110991.625</v>
      </c>
      <c r="AO20" s="3">
        <v>116302.66499999999</v>
      </c>
      <c r="AP20" s="3">
        <v>104294.57</v>
      </c>
      <c r="AQ20" s="3">
        <v>101854.155</v>
      </c>
      <c r="AR20" s="40">
        <v>95953.205000000002</v>
      </c>
      <c r="AS20"/>
    </row>
    <row r="21" spans="2:45" x14ac:dyDescent="0.3">
      <c r="B21" s="45">
        <v>15</v>
      </c>
      <c r="C21" s="3">
        <v>107383.37</v>
      </c>
      <c r="D21" s="3">
        <v>120235.505</v>
      </c>
      <c r="E21" s="3">
        <v>122129.77499999999</v>
      </c>
      <c r="F21" s="3">
        <v>123990.76</v>
      </c>
      <c r="G21" s="3">
        <v>121753.11500000001</v>
      </c>
      <c r="H21" s="3">
        <v>110034.16499999999</v>
      </c>
      <c r="I21" s="40">
        <v>103685.45</v>
      </c>
      <c r="J21" s="3">
        <v>120445.735</v>
      </c>
      <c r="K21" s="3">
        <v>120371.235</v>
      </c>
      <c r="L21" s="3">
        <v>125657.125</v>
      </c>
      <c r="M21" s="3">
        <v>125663.33</v>
      </c>
      <c r="N21" s="3">
        <v>124266.88499999999</v>
      </c>
      <c r="O21" s="3">
        <v>109044.9</v>
      </c>
      <c r="P21" s="40">
        <v>102084</v>
      </c>
      <c r="Q21" s="3">
        <v>113287.05499999999</v>
      </c>
      <c r="R21" s="3">
        <v>114159.965</v>
      </c>
      <c r="S21" s="3">
        <v>114335.995</v>
      </c>
      <c r="T21" s="3">
        <v>112704.045</v>
      </c>
      <c r="U21" s="3">
        <v>97436.41</v>
      </c>
      <c r="V21" s="3">
        <v>99608.57</v>
      </c>
      <c r="W21" s="40">
        <v>96041.895000000004</v>
      </c>
      <c r="X21" s="3">
        <v>118702.925</v>
      </c>
      <c r="Y21" s="3">
        <v>122423.01</v>
      </c>
      <c r="Z21" s="3">
        <v>121944.995</v>
      </c>
      <c r="AA21" s="3">
        <v>119876.63</v>
      </c>
      <c r="AB21" s="3">
        <v>113609.76</v>
      </c>
      <c r="AC21" s="3">
        <v>105135.30499999999</v>
      </c>
      <c r="AD21" s="40">
        <v>100571.16499999999</v>
      </c>
      <c r="AE21" s="3">
        <v>108543.63499999999</v>
      </c>
      <c r="AF21" s="3">
        <v>111999.03999999999</v>
      </c>
      <c r="AG21" s="3">
        <v>120858.98</v>
      </c>
      <c r="AH21" s="3">
        <v>116890.61</v>
      </c>
      <c r="AI21" s="3">
        <v>114848.77</v>
      </c>
      <c r="AJ21" s="3">
        <v>105963.55499999999</v>
      </c>
      <c r="AK21" s="40">
        <v>93590.425000000003</v>
      </c>
      <c r="AL21" s="3">
        <v>118074.565</v>
      </c>
      <c r="AM21" s="3">
        <v>118404.455</v>
      </c>
      <c r="AN21" s="3">
        <v>108404.01</v>
      </c>
      <c r="AO21" s="3">
        <v>108587.52</v>
      </c>
      <c r="AP21" s="3">
        <v>94831.23</v>
      </c>
      <c r="AQ21" s="3">
        <v>92097.07</v>
      </c>
      <c r="AR21" s="40">
        <v>105098.02499999999</v>
      </c>
      <c r="AS21"/>
    </row>
    <row r="22" spans="2:45" x14ac:dyDescent="0.3">
      <c r="B22" s="45">
        <v>16</v>
      </c>
      <c r="C22" s="3">
        <v>125107.78</v>
      </c>
      <c r="D22" s="3">
        <v>127793.38</v>
      </c>
      <c r="E22" s="3">
        <v>126673.935</v>
      </c>
      <c r="F22" s="3">
        <v>126937.94</v>
      </c>
      <c r="G22" s="3">
        <v>131031.41499999999</v>
      </c>
      <c r="H22" s="3">
        <v>109763.985</v>
      </c>
      <c r="I22" s="40">
        <v>103760.22500000001</v>
      </c>
      <c r="J22" s="3">
        <v>118614.005</v>
      </c>
      <c r="K22" s="3">
        <v>123808.76</v>
      </c>
      <c r="L22" s="3">
        <v>124686.63</v>
      </c>
      <c r="M22" s="3">
        <v>126519.065</v>
      </c>
      <c r="N22" s="3">
        <v>124721.485</v>
      </c>
      <c r="O22" s="3">
        <v>108525.965</v>
      </c>
      <c r="P22" s="40">
        <v>99845.345000000001</v>
      </c>
      <c r="Q22" s="3">
        <v>99945.494999999995</v>
      </c>
      <c r="R22" s="3">
        <v>111955.175</v>
      </c>
      <c r="S22" s="3">
        <v>114436.97</v>
      </c>
      <c r="T22" s="3">
        <v>112816.68</v>
      </c>
      <c r="U22" s="3">
        <v>114522.44</v>
      </c>
      <c r="V22" s="3">
        <v>102528.4</v>
      </c>
      <c r="W22" s="40">
        <v>96594.744999999995</v>
      </c>
      <c r="X22" s="3">
        <v>115694.64</v>
      </c>
      <c r="Y22" s="3">
        <v>121092.855</v>
      </c>
      <c r="Z22" s="3">
        <v>120784.875</v>
      </c>
      <c r="AA22" s="3">
        <v>120448.935</v>
      </c>
      <c r="AB22" s="3">
        <v>118324.09</v>
      </c>
      <c r="AC22" s="3">
        <v>107479.26</v>
      </c>
      <c r="AD22" s="40">
        <v>104123.39</v>
      </c>
      <c r="AE22" s="3">
        <v>114194.955</v>
      </c>
      <c r="AF22" s="3">
        <v>115392.875</v>
      </c>
      <c r="AG22" s="3">
        <v>117281.13</v>
      </c>
      <c r="AH22" s="3">
        <v>111360.065</v>
      </c>
      <c r="AI22" s="3">
        <v>95967.404999999999</v>
      </c>
      <c r="AJ22" s="3">
        <v>95654.36</v>
      </c>
      <c r="AK22" s="40">
        <v>98680</v>
      </c>
      <c r="AL22" s="3">
        <v>100025.9</v>
      </c>
      <c r="AM22" s="3">
        <v>107849.83</v>
      </c>
      <c r="AN22" s="3">
        <v>104547.34</v>
      </c>
      <c r="AO22" s="3">
        <v>106527.94500000001</v>
      </c>
      <c r="AP22" s="3">
        <v>106943.49</v>
      </c>
      <c r="AQ22" s="3">
        <v>106888.545</v>
      </c>
      <c r="AR22" s="40">
        <v>101760.09</v>
      </c>
      <c r="AS22"/>
    </row>
    <row r="23" spans="2:45" x14ac:dyDescent="0.3">
      <c r="B23" s="45">
        <v>17</v>
      </c>
      <c r="C23" s="3">
        <v>126696.19</v>
      </c>
      <c r="D23" s="3">
        <v>127973.58500000001</v>
      </c>
      <c r="E23" s="3">
        <v>128598.495</v>
      </c>
      <c r="F23" s="3">
        <v>126483.80499999999</v>
      </c>
      <c r="G23" s="3">
        <v>126230.785</v>
      </c>
      <c r="H23" s="3">
        <v>111803.625</v>
      </c>
      <c r="I23" s="40">
        <v>107160.54</v>
      </c>
      <c r="J23" s="3">
        <v>123441.82</v>
      </c>
      <c r="K23" s="3">
        <v>126846.44500000001</v>
      </c>
      <c r="L23" s="3">
        <v>125204.785</v>
      </c>
      <c r="M23" s="3">
        <v>125514.14</v>
      </c>
      <c r="N23" s="3">
        <v>120124.30499999999</v>
      </c>
      <c r="O23" s="3">
        <v>108773.745</v>
      </c>
      <c r="P23" s="40">
        <v>100526.30499999999</v>
      </c>
      <c r="Q23" s="3">
        <v>109421.815</v>
      </c>
      <c r="R23" s="3">
        <v>101548.735</v>
      </c>
      <c r="S23" s="3">
        <v>116795.245</v>
      </c>
      <c r="T23" s="3">
        <v>126329.53</v>
      </c>
      <c r="U23" s="3">
        <v>120144.19</v>
      </c>
      <c r="V23" s="3">
        <v>104864.05</v>
      </c>
      <c r="W23" s="40">
        <v>97356.565000000002</v>
      </c>
      <c r="X23" s="3">
        <v>117799.97</v>
      </c>
      <c r="Y23" s="3">
        <v>117642.645</v>
      </c>
      <c r="Z23" s="3">
        <v>106654.955</v>
      </c>
      <c r="AA23" s="3">
        <v>117617.51</v>
      </c>
      <c r="AB23" s="3">
        <v>119079.465</v>
      </c>
      <c r="AC23" s="3">
        <v>108613.38</v>
      </c>
      <c r="AD23" s="40">
        <v>103662.05</v>
      </c>
      <c r="AE23" s="3">
        <v>100246.51</v>
      </c>
      <c r="AF23" s="3">
        <v>114240.88499999999</v>
      </c>
      <c r="AG23" s="3">
        <v>113264.23</v>
      </c>
      <c r="AH23" s="3">
        <v>98112.464999999997</v>
      </c>
      <c r="AI23" s="3">
        <v>107226.59</v>
      </c>
      <c r="AJ23" s="3">
        <v>105374.93</v>
      </c>
      <c r="AK23" s="40">
        <v>94810.664999999994</v>
      </c>
      <c r="AL23" s="3">
        <v>109168.595</v>
      </c>
      <c r="AM23" s="3">
        <v>111417.63</v>
      </c>
      <c r="AN23" s="3">
        <v>113506.01</v>
      </c>
      <c r="AO23" s="3">
        <v>112872.88</v>
      </c>
      <c r="AP23" s="3">
        <v>106565.295</v>
      </c>
      <c r="AQ23" s="3">
        <v>96845.119999999995</v>
      </c>
      <c r="AR23" s="40">
        <v>100737.83500000001</v>
      </c>
      <c r="AS23"/>
    </row>
    <row r="24" spans="2:45" x14ac:dyDescent="0.3">
      <c r="B24" s="45">
        <v>18</v>
      </c>
      <c r="C24" s="3">
        <v>127855.22</v>
      </c>
      <c r="D24" s="3">
        <v>132642.14000000001</v>
      </c>
      <c r="E24" s="3">
        <v>132814.61499999999</v>
      </c>
      <c r="F24" s="3">
        <v>132669.57999999999</v>
      </c>
      <c r="G24" s="3">
        <v>126304.44500000001</v>
      </c>
      <c r="H24" s="3">
        <v>108487.97500000001</v>
      </c>
      <c r="I24" s="40">
        <v>108217.82</v>
      </c>
      <c r="J24" s="3">
        <v>104072.435</v>
      </c>
      <c r="K24" s="3">
        <v>117437.66499999999</v>
      </c>
      <c r="L24" s="3">
        <v>118531.5</v>
      </c>
      <c r="M24" s="3">
        <v>126847.02</v>
      </c>
      <c r="N24" s="3">
        <v>122054.13</v>
      </c>
      <c r="O24" s="3">
        <v>103505.19500000001</v>
      </c>
      <c r="P24" s="40">
        <v>105642.28</v>
      </c>
      <c r="Q24" s="3">
        <v>115103.77499999999</v>
      </c>
      <c r="R24" s="3">
        <v>120718.64</v>
      </c>
      <c r="S24" s="3">
        <v>129196.44500000001</v>
      </c>
      <c r="T24" s="3">
        <v>127260.05</v>
      </c>
      <c r="U24" s="3">
        <v>123150.38499999999</v>
      </c>
      <c r="V24" s="3">
        <v>105013.07</v>
      </c>
      <c r="W24" s="40">
        <v>103756.535</v>
      </c>
      <c r="X24" s="3">
        <v>121551.685</v>
      </c>
      <c r="Y24" s="3">
        <v>122642.235</v>
      </c>
      <c r="Z24" s="3">
        <v>118716.595</v>
      </c>
      <c r="AA24" s="3">
        <v>117357.83500000001</v>
      </c>
      <c r="AB24" s="3">
        <v>116870.46</v>
      </c>
      <c r="AC24" s="3">
        <v>106892.995</v>
      </c>
      <c r="AD24" s="40">
        <v>105277.715</v>
      </c>
      <c r="AE24" s="3">
        <v>118307.52499999999</v>
      </c>
      <c r="AF24" s="3">
        <v>110515.6</v>
      </c>
      <c r="AG24" s="3">
        <v>111462.38499999999</v>
      </c>
      <c r="AH24" s="3">
        <v>112948.4</v>
      </c>
      <c r="AI24" s="3">
        <v>110902.185</v>
      </c>
      <c r="AJ24" s="3">
        <v>103616.145</v>
      </c>
      <c r="AK24" s="40">
        <v>101057.43</v>
      </c>
      <c r="AL24" s="3">
        <v>113471.83</v>
      </c>
      <c r="AM24" s="3">
        <v>112124.06</v>
      </c>
      <c r="AN24" s="3">
        <v>121307.84</v>
      </c>
      <c r="AO24" s="3">
        <v>121353.33</v>
      </c>
      <c r="AP24" s="3">
        <v>127238.875</v>
      </c>
      <c r="AQ24" s="3">
        <v>111665.72500000001</v>
      </c>
      <c r="AR24" s="40">
        <v>96572.934999999998</v>
      </c>
      <c r="AS24"/>
    </row>
    <row r="25" spans="2:45" x14ac:dyDescent="0.3">
      <c r="B25" s="45">
        <v>19</v>
      </c>
      <c r="C25" s="3">
        <v>122375.47</v>
      </c>
      <c r="D25" s="3">
        <v>123734.86500000001</v>
      </c>
      <c r="E25" s="3">
        <v>129121.86</v>
      </c>
      <c r="F25" s="3">
        <v>131237.185</v>
      </c>
      <c r="G25" s="3">
        <v>131138.73000000001</v>
      </c>
      <c r="H25" s="3">
        <v>108377.05</v>
      </c>
      <c r="I25" s="40">
        <v>109233.34</v>
      </c>
      <c r="J25" s="3">
        <v>116969.63</v>
      </c>
      <c r="K25" s="3">
        <v>119014.44500000001</v>
      </c>
      <c r="L25" s="3">
        <v>124525.185</v>
      </c>
      <c r="M25" s="3">
        <v>118192.05499999999</v>
      </c>
      <c r="N25" s="3">
        <v>120421.32</v>
      </c>
      <c r="O25" s="3">
        <v>106052.64</v>
      </c>
      <c r="P25" s="40">
        <v>98873.535000000003</v>
      </c>
      <c r="Q25" s="3">
        <v>125858.27</v>
      </c>
      <c r="R25" s="3">
        <v>126760.71</v>
      </c>
      <c r="S25" s="3">
        <v>125747.735</v>
      </c>
      <c r="T25" s="3">
        <v>128753.13</v>
      </c>
      <c r="U25" s="3">
        <v>123523</v>
      </c>
      <c r="V25" s="3">
        <v>109477.42</v>
      </c>
      <c r="W25" s="40">
        <v>107424.07</v>
      </c>
      <c r="X25" s="3">
        <v>118254.55499999999</v>
      </c>
      <c r="Y25" s="3">
        <v>122876.86500000001</v>
      </c>
      <c r="Z25" s="3">
        <v>122721.46</v>
      </c>
      <c r="AA25" s="3">
        <v>128518.505</v>
      </c>
      <c r="AB25" s="3">
        <v>133467.37</v>
      </c>
      <c r="AC25" s="3">
        <v>111273.755</v>
      </c>
      <c r="AD25" s="40">
        <v>105840.39</v>
      </c>
      <c r="AE25" s="3">
        <v>121535.485</v>
      </c>
      <c r="AF25" s="3">
        <v>116318.435</v>
      </c>
      <c r="AG25" s="3">
        <v>118801.84</v>
      </c>
      <c r="AH25" s="3">
        <v>122003.33500000001</v>
      </c>
      <c r="AI25" s="3">
        <v>123850.86</v>
      </c>
      <c r="AJ25" s="3">
        <v>113186.735</v>
      </c>
      <c r="AK25" s="40">
        <v>104770.705</v>
      </c>
      <c r="AL25" s="3">
        <v>126892.26</v>
      </c>
      <c r="AM25" s="3">
        <v>118839.095</v>
      </c>
      <c r="AN25" s="3">
        <v>113214.27</v>
      </c>
      <c r="AO25" s="3">
        <v>109642.755</v>
      </c>
      <c r="AP25" s="3">
        <v>107914.05499999999</v>
      </c>
      <c r="AQ25" s="3">
        <v>107786.255</v>
      </c>
      <c r="AR25" s="40">
        <v>109669.355</v>
      </c>
      <c r="AS25"/>
    </row>
    <row r="26" spans="2:45" x14ac:dyDescent="0.3">
      <c r="B26" s="45">
        <v>20</v>
      </c>
      <c r="C26" s="3">
        <v>123740.245</v>
      </c>
      <c r="D26" s="3">
        <v>129312.58</v>
      </c>
      <c r="E26" s="3">
        <v>136903.26999999999</v>
      </c>
      <c r="F26" s="3">
        <v>135217.65</v>
      </c>
      <c r="G26" s="3">
        <v>135172.41</v>
      </c>
      <c r="H26" s="3">
        <v>117136.63</v>
      </c>
      <c r="I26" s="40">
        <v>103811.28</v>
      </c>
      <c r="J26" s="3">
        <v>119781.13499999999</v>
      </c>
      <c r="K26" s="3">
        <v>119611.88</v>
      </c>
      <c r="L26" s="3">
        <v>123616.28</v>
      </c>
      <c r="M26" s="3">
        <v>120693.53</v>
      </c>
      <c r="N26" s="3">
        <v>118800.07</v>
      </c>
      <c r="O26" s="3">
        <v>101945.995</v>
      </c>
      <c r="P26" s="40">
        <v>103487.28</v>
      </c>
      <c r="Q26" s="3">
        <v>125871.91499999999</v>
      </c>
      <c r="R26" s="3">
        <v>127820.715</v>
      </c>
      <c r="S26" s="3">
        <v>125072.675</v>
      </c>
      <c r="T26" s="3">
        <v>122910.48</v>
      </c>
      <c r="U26" s="3">
        <v>123351.45</v>
      </c>
      <c r="V26" s="3">
        <v>109111.61500000001</v>
      </c>
      <c r="W26" s="40">
        <v>107497.03</v>
      </c>
      <c r="X26" s="3">
        <v>129885.955</v>
      </c>
      <c r="Y26" s="3">
        <v>131900.51999999999</v>
      </c>
      <c r="Z26" s="3">
        <v>133399.23000000001</v>
      </c>
      <c r="AA26" s="3">
        <v>131757.155</v>
      </c>
      <c r="AB26" s="3">
        <v>127353.575</v>
      </c>
      <c r="AC26" s="3">
        <v>119262.145</v>
      </c>
      <c r="AD26" s="40">
        <v>108729.71</v>
      </c>
      <c r="AE26" s="3">
        <v>119598.605</v>
      </c>
      <c r="AF26" s="3">
        <v>123005.31</v>
      </c>
      <c r="AG26" s="3">
        <v>126264.77499999999</v>
      </c>
      <c r="AH26" s="3">
        <v>127389.485</v>
      </c>
      <c r="AI26" s="3">
        <v>126934.24</v>
      </c>
      <c r="AJ26" s="3">
        <v>112990.63499999999</v>
      </c>
      <c r="AK26" s="40">
        <v>110416.88</v>
      </c>
      <c r="AL26" s="3">
        <v>122550.94500000001</v>
      </c>
      <c r="AM26" s="3">
        <v>120767.795</v>
      </c>
      <c r="AN26" s="3">
        <v>127145.14</v>
      </c>
      <c r="AO26" s="3">
        <v>129285.09</v>
      </c>
      <c r="AP26" s="3">
        <v>129112.45</v>
      </c>
      <c r="AQ26" s="3">
        <v>110420.89</v>
      </c>
      <c r="AR26" s="40">
        <v>107555.19</v>
      </c>
      <c r="AS26"/>
    </row>
    <row r="27" spans="2:45" x14ac:dyDescent="0.3">
      <c r="B27" s="45">
        <v>21</v>
      </c>
      <c r="C27" s="3">
        <v>127524.8</v>
      </c>
      <c r="D27" s="3">
        <v>133235.48000000001</v>
      </c>
      <c r="E27" s="3">
        <v>127522.71</v>
      </c>
      <c r="F27" s="3">
        <v>135361.19500000001</v>
      </c>
      <c r="G27" s="3">
        <v>133422.46</v>
      </c>
      <c r="H27" s="3">
        <v>119331.85</v>
      </c>
      <c r="I27" s="40">
        <v>111897.08500000001</v>
      </c>
      <c r="J27" s="3">
        <v>121182.69500000001</v>
      </c>
      <c r="K27" s="3">
        <v>124209.405</v>
      </c>
      <c r="L27" s="3">
        <v>124352.215</v>
      </c>
      <c r="M27" s="3">
        <v>124392.29</v>
      </c>
      <c r="N27" s="3">
        <v>127705.84</v>
      </c>
      <c r="O27" s="3">
        <v>112336.78</v>
      </c>
      <c r="P27" s="40">
        <v>99697.62</v>
      </c>
      <c r="Q27" s="3">
        <v>113551.03999999999</v>
      </c>
      <c r="R27" s="3">
        <v>119127.205</v>
      </c>
      <c r="S27" s="3">
        <v>121571.97</v>
      </c>
      <c r="T27" s="3">
        <v>124010.03</v>
      </c>
      <c r="U27" s="3">
        <v>123130.6</v>
      </c>
      <c r="V27" s="3">
        <v>104643.675</v>
      </c>
      <c r="W27" s="40">
        <v>105912.16</v>
      </c>
      <c r="X27" s="3">
        <v>124046.80499999999</v>
      </c>
      <c r="Y27" s="3">
        <v>126922.995</v>
      </c>
      <c r="Z27" s="3">
        <v>129352.83</v>
      </c>
      <c r="AA27" s="3">
        <v>129553.94</v>
      </c>
      <c r="AB27" s="3">
        <v>127957.57</v>
      </c>
      <c r="AC27" s="3">
        <v>115384.08500000001</v>
      </c>
      <c r="AD27" s="40">
        <v>112349.26</v>
      </c>
      <c r="AE27" s="3">
        <v>118733.42</v>
      </c>
      <c r="AF27" s="3">
        <v>121766.77</v>
      </c>
      <c r="AG27" s="3">
        <v>122015.59</v>
      </c>
      <c r="AH27" s="3">
        <v>119118.11</v>
      </c>
      <c r="AI27" s="3">
        <v>118924.765</v>
      </c>
      <c r="AJ27" s="3">
        <v>104949.95</v>
      </c>
      <c r="AK27" s="40">
        <v>104054.85</v>
      </c>
      <c r="AL27" s="3">
        <v>120076.645</v>
      </c>
      <c r="AM27" s="3">
        <v>119789.97</v>
      </c>
      <c r="AN27" s="3">
        <v>119803.985</v>
      </c>
      <c r="AO27" s="3">
        <v>127563.61</v>
      </c>
      <c r="AP27" s="3">
        <v>130472.2</v>
      </c>
      <c r="AQ27" s="3">
        <v>115234.32</v>
      </c>
      <c r="AR27" s="40">
        <v>109774.425</v>
      </c>
      <c r="AS27"/>
    </row>
    <row r="28" spans="2:45" x14ac:dyDescent="0.3">
      <c r="B28" s="45">
        <v>22</v>
      </c>
      <c r="C28" s="3">
        <v>136690.92000000001</v>
      </c>
      <c r="D28" s="3">
        <v>140886.995</v>
      </c>
      <c r="E28" s="3">
        <v>133103.37</v>
      </c>
      <c r="F28" s="3">
        <v>127900.235</v>
      </c>
      <c r="G28" s="3">
        <v>132338.94</v>
      </c>
      <c r="H28" s="3">
        <v>114669.79</v>
      </c>
      <c r="I28" s="40">
        <v>118783.08500000001</v>
      </c>
      <c r="J28" s="3">
        <v>121424.42</v>
      </c>
      <c r="K28" s="3">
        <v>131916.405</v>
      </c>
      <c r="L28" s="3">
        <v>132170.04999999999</v>
      </c>
      <c r="M28" s="3">
        <v>137080.875</v>
      </c>
      <c r="N28" s="3">
        <v>134317.62</v>
      </c>
      <c r="O28" s="3">
        <v>119938.795</v>
      </c>
      <c r="P28" s="40">
        <v>101618.98</v>
      </c>
      <c r="Q28" s="3">
        <v>130516.1</v>
      </c>
      <c r="R28" s="3">
        <v>132762.38</v>
      </c>
      <c r="S28" s="3">
        <v>139030.79500000001</v>
      </c>
      <c r="T28" s="3">
        <v>140202.73499999999</v>
      </c>
      <c r="U28" s="3">
        <v>136856.79999999999</v>
      </c>
      <c r="V28" s="3">
        <v>122161.405</v>
      </c>
      <c r="W28" s="40">
        <v>110029.55</v>
      </c>
      <c r="X28" s="3">
        <v>119360.265</v>
      </c>
      <c r="Y28" s="3">
        <v>123142.76</v>
      </c>
      <c r="Z28" s="3">
        <v>127830.62</v>
      </c>
      <c r="AA28" s="3">
        <v>131159.94500000001</v>
      </c>
      <c r="AB28" s="3">
        <v>135864.065</v>
      </c>
      <c r="AC28" s="3">
        <v>123226.075</v>
      </c>
      <c r="AD28" s="40">
        <v>106044.51</v>
      </c>
      <c r="AE28" s="3">
        <v>130229.295</v>
      </c>
      <c r="AF28" s="3">
        <v>133799.655</v>
      </c>
      <c r="AG28" s="3">
        <v>136301.49</v>
      </c>
      <c r="AH28" s="3">
        <v>138857.13500000001</v>
      </c>
      <c r="AI28" s="3">
        <v>133869.14000000001</v>
      </c>
      <c r="AJ28" s="3">
        <v>120653.435</v>
      </c>
      <c r="AK28" s="40">
        <v>106153.43</v>
      </c>
      <c r="AL28" s="3">
        <v>125532.575</v>
      </c>
      <c r="AM28" s="3">
        <v>126788.83500000001</v>
      </c>
      <c r="AN28" s="3">
        <v>124189.8</v>
      </c>
      <c r="AO28" s="3">
        <v>124062.485</v>
      </c>
      <c r="AP28" s="3">
        <v>120072.09</v>
      </c>
      <c r="AQ28" s="3">
        <v>102231.77</v>
      </c>
      <c r="AR28" s="40">
        <v>109579.82</v>
      </c>
      <c r="AS28"/>
    </row>
    <row r="29" spans="2:45" x14ac:dyDescent="0.3">
      <c r="B29" s="45">
        <v>23</v>
      </c>
      <c r="C29" s="3">
        <v>140919.995</v>
      </c>
      <c r="D29" s="3">
        <v>148534.505</v>
      </c>
      <c r="E29" s="3">
        <v>146902.95000000001</v>
      </c>
      <c r="F29" s="3">
        <v>147155.26500000001</v>
      </c>
      <c r="G29" s="3">
        <v>142625.035</v>
      </c>
      <c r="H29" s="3">
        <v>120128.295</v>
      </c>
      <c r="I29" s="40">
        <v>113261.26</v>
      </c>
      <c r="J29" s="3">
        <v>134983.95499999999</v>
      </c>
      <c r="K29" s="3">
        <v>140402.15</v>
      </c>
      <c r="L29" s="3">
        <v>141195.03</v>
      </c>
      <c r="M29" s="3">
        <v>141292.56</v>
      </c>
      <c r="N29" s="3">
        <v>137717.255</v>
      </c>
      <c r="O29" s="3">
        <v>122764.33</v>
      </c>
      <c r="P29" s="40">
        <v>118751.965</v>
      </c>
      <c r="Q29" s="3">
        <v>132877.45000000001</v>
      </c>
      <c r="R29" s="3">
        <v>133274.53</v>
      </c>
      <c r="S29" s="3">
        <v>136116.12</v>
      </c>
      <c r="T29" s="3">
        <v>139511.78</v>
      </c>
      <c r="U29" s="3">
        <v>130994.54</v>
      </c>
      <c r="V29" s="3">
        <v>120698.91499999999</v>
      </c>
      <c r="W29" s="40">
        <v>118953.95</v>
      </c>
      <c r="X29" s="3">
        <v>135385.41</v>
      </c>
      <c r="Y29" s="3">
        <v>132975.13</v>
      </c>
      <c r="Z29" s="3">
        <v>132038.42499999999</v>
      </c>
      <c r="AA29" s="3">
        <v>128577.63</v>
      </c>
      <c r="AB29" s="3">
        <v>129910.015</v>
      </c>
      <c r="AC29" s="3">
        <v>120232.19500000001</v>
      </c>
      <c r="AD29" s="40">
        <v>121177.58500000001</v>
      </c>
      <c r="AE29" s="3">
        <v>135437.85</v>
      </c>
      <c r="AF29" s="3">
        <v>136149.125</v>
      </c>
      <c r="AG29" s="3">
        <v>137844.815</v>
      </c>
      <c r="AH29" s="3">
        <v>134971.77499999999</v>
      </c>
      <c r="AI29" s="3">
        <v>132003.44</v>
      </c>
      <c r="AJ29" s="3">
        <v>117243.63</v>
      </c>
      <c r="AK29" s="40">
        <v>118086.93</v>
      </c>
      <c r="AL29" s="3">
        <v>132039.70499999999</v>
      </c>
      <c r="AM29" s="3">
        <v>132710.35999999999</v>
      </c>
      <c r="AN29" s="3">
        <v>130801.825</v>
      </c>
      <c r="AO29" s="3">
        <v>133322.02499999999</v>
      </c>
      <c r="AP29" s="3">
        <v>137368.465</v>
      </c>
      <c r="AQ29" s="3">
        <v>126427.92</v>
      </c>
      <c r="AR29" s="40">
        <v>102684.59</v>
      </c>
      <c r="AS29"/>
    </row>
    <row r="30" spans="2:45" x14ac:dyDescent="0.3">
      <c r="B30" s="45">
        <v>24</v>
      </c>
      <c r="C30" s="3">
        <v>110715.815</v>
      </c>
      <c r="D30" s="3">
        <v>132854.13500000001</v>
      </c>
      <c r="E30" s="3">
        <v>144125.52499999999</v>
      </c>
      <c r="F30" s="3">
        <v>143465.44500000001</v>
      </c>
      <c r="G30" s="3">
        <v>145005.62</v>
      </c>
      <c r="H30" s="3">
        <v>123754.55</v>
      </c>
      <c r="I30" s="40">
        <v>109609.685</v>
      </c>
      <c r="J30" s="3">
        <v>134829.755</v>
      </c>
      <c r="K30" s="3">
        <v>135306.005</v>
      </c>
      <c r="L30" s="3">
        <v>137305.35500000001</v>
      </c>
      <c r="M30" s="3">
        <v>132859.30499999999</v>
      </c>
      <c r="N30" s="3">
        <v>132209.51500000001</v>
      </c>
      <c r="O30" s="3">
        <v>120753.43</v>
      </c>
      <c r="P30" s="40">
        <v>116052.80499999999</v>
      </c>
      <c r="Q30" s="3">
        <v>117691.685</v>
      </c>
      <c r="R30" s="3">
        <v>135184.95000000001</v>
      </c>
      <c r="S30" s="3">
        <v>136253.42000000001</v>
      </c>
      <c r="T30" s="3">
        <v>135303.255</v>
      </c>
      <c r="U30" s="3">
        <v>135269.63500000001</v>
      </c>
      <c r="V30" s="3">
        <v>121178.68</v>
      </c>
      <c r="W30" s="40">
        <v>113374.465</v>
      </c>
      <c r="X30" s="3">
        <v>113420.985</v>
      </c>
      <c r="Y30" s="3">
        <v>127261.295</v>
      </c>
      <c r="Z30" s="3">
        <v>131574.60500000001</v>
      </c>
      <c r="AA30" s="3">
        <v>130544.485</v>
      </c>
      <c r="AB30" s="3">
        <v>133009.01</v>
      </c>
      <c r="AC30" s="3">
        <v>124351.235</v>
      </c>
      <c r="AD30" s="40">
        <v>117037.86500000001</v>
      </c>
      <c r="AE30" s="3">
        <v>108133.03</v>
      </c>
      <c r="AF30" s="3">
        <v>122760.92</v>
      </c>
      <c r="AG30" s="3">
        <v>128127.75</v>
      </c>
      <c r="AH30" s="3">
        <v>128535.19</v>
      </c>
      <c r="AI30" s="3">
        <v>128153.19500000001</v>
      </c>
      <c r="AJ30" s="3">
        <v>121097.845</v>
      </c>
      <c r="AK30" s="40">
        <v>110669.42</v>
      </c>
      <c r="AL30" s="3">
        <v>124792.97500000001</v>
      </c>
      <c r="AM30" s="3">
        <v>141571.29500000001</v>
      </c>
      <c r="AN30" s="3">
        <v>137795.79500000001</v>
      </c>
      <c r="AO30" s="3">
        <v>141444.44500000001</v>
      </c>
      <c r="AP30" s="3">
        <v>134684.58499999999</v>
      </c>
      <c r="AQ30" s="3">
        <v>117394.455</v>
      </c>
      <c r="AR30" s="40">
        <v>119524.41</v>
      </c>
      <c r="AS30"/>
    </row>
    <row r="31" spans="2:45" x14ac:dyDescent="0.3">
      <c r="B31" s="45">
        <v>25</v>
      </c>
      <c r="C31" s="3">
        <v>136054.14499999999</v>
      </c>
      <c r="D31" s="3">
        <v>139073.785</v>
      </c>
      <c r="E31" s="3">
        <v>134290.46</v>
      </c>
      <c r="F31" s="3">
        <v>137073.77499999999</v>
      </c>
      <c r="G31" s="3">
        <v>139781.245</v>
      </c>
      <c r="H31" s="3">
        <v>129576.36</v>
      </c>
      <c r="I31" s="40">
        <v>119125.62</v>
      </c>
      <c r="J31" s="3">
        <v>122106.95</v>
      </c>
      <c r="K31" s="3">
        <v>138466.56</v>
      </c>
      <c r="L31" s="3">
        <v>140904.59</v>
      </c>
      <c r="M31" s="3">
        <v>140741.16500000001</v>
      </c>
      <c r="N31" s="3">
        <v>138023.10999999999</v>
      </c>
      <c r="O31" s="3">
        <v>123162.185</v>
      </c>
      <c r="P31" s="40">
        <v>122771.53</v>
      </c>
      <c r="Q31" s="3">
        <v>134925.74</v>
      </c>
      <c r="R31" s="3">
        <v>131996.97</v>
      </c>
      <c r="S31" s="3">
        <v>139814.29999999999</v>
      </c>
      <c r="T31" s="3">
        <v>140348.57</v>
      </c>
      <c r="U31" s="3">
        <v>132029.57500000001</v>
      </c>
      <c r="V31" s="3">
        <v>122393.325</v>
      </c>
      <c r="W31" s="40">
        <v>116112.74</v>
      </c>
      <c r="X31" s="3">
        <v>138518.73499999999</v>
      </c>
      <c r="Y31" s="3">
        <v>143830.12</v>
      </c>
      <c r="Z31" s="3">
        <v>141305.88</v>
      </c>
      <c r="AA31" s="3">
        <v>143542.01999999999</v>
      </c>
      <c r="AB31" s="3">
        <v>140296.4</v>
      </c>
      <c r="AC31" s="3">
        <v>132165.42499999999</v>
      </c>
      <c r="AD31" s="40">
        <v>120785.595</v>
      </c>
      <c r="AE31" s="3">
        <v>129972.91499999999</v>
      </c>
      <c r="AF31" s="3">
        <v>137922.22</v>
      </c>
      <c r="AG31" s="3">
        <v>144737.12</v>
      </c>
      <c r="AH31" s="3">
        <v>148609.595</v>
      </c>
      <c r="AI31" s="3">
        <v>144504.32999999999</v>
      </c>
      <c r="AJ31" s="3">
        <v>132829.29</v>
      </c>
      <c r="AK31" s="40">
        <v>116811.39</v>
      </c>
      <c r="AL31" s="3">
        <v>121221.455</v>
      </c>
      <c r="AM31" s="3">
        <v>124473.67</v>
      </c>
      <c r="AN31" s="3">
        <v>133969.69</v>
      </c>
      <c r="AO31" s="3">
        <v>130437.325</v>
      </c>
      <c r="AP31" s="3">
        <v>120149.435</v>
      </c>
      <c r="AQ31" s="3">
        <v>109644.69500000001</v>
      </c>
      <c r="AR31" s="40">
        <v>107553.005</v>
      </c>
      <c r="AS31"/>
    </row>
    <row r="32" spans="2:45" x14ac:dyDescent="0.3">
      <c r="B32" s="45">
        <v>26</v>
      </c>
      <c r="C32" s="3">
        <v>140431.35999999999</v>
      </c>
      <c r="D32" s="3">
        <v>133171.4</v>
      </c>
      <c r="E32" s="3">
        <v>135407.57</v>
      </c>
      <c r="F32" s="3">
        <v>137379.23000000001</v>
      </c>
      <c r="G32" s="3">
        <v>135562.07500000001</v>
      </c>
      <c r="H32" s="3">
        <v>124587.43</v>
      </c>
      <c r="I32" s="40">
        <v>124910.57</v>
      </c>
      <c r="J32" s="3">
        <v>134435.11499999999</v>
      </c>
      <c r="K32" s="3">
        <v>137511.315</v>
      </c>
      <c r="L32" s="3">
        <v>133813.285</v>
      </c>
      <c r="M32" s="3">
        <v>136740.005</v>
      </c>
      <c r="N32" s="3">
        <v>144658.38</v>
      </c>
      <c r="O32" s="3">
        <v>131730.83499999999</v>
      </c>
      <c r="P32" s="40">
        <v>119662.16499999999</v>
      </c>
      <c r="Q32" s="3">
        <v>138040.38</v>
      </c>
      <c r="R32" s="3">
        <v>144526.63</v>
      </c>
      <c r="S32" s="3">
        <v>141351.89499999999</v>
      </c>
      <c r="T32" s="3">
        <v>138124.06</v>
      </c>
      <c r="U32" s="3">
        <v>139275.77499999999</v>
      </c>
      <c r="V32" s="3">
        <v>125949.5</v>
      </c>
      <c r="W32" s="40">
        <v>118103.86500000001</v>
      </c>
      <c r="X32" s="3">
        <v>141972.715</v>
      </c>
      <c r="Y32" s="3">
        <v>142842.4</v>
      </c>
      <c r="Z32" s="3">
        <v>148100.13</v>
      </c>
      <c r="AA32" s="3">
        <v>150445.47</v>
      </c>
      <c r="AB32" s="3">
        <v>139188.48000000001</v>
      </c>
      <c r="AC32" s="3">
        <v>125394.425</v>
      </c>
      <c r="AD32" s="40">
        <v>125850.58</v>
      </c>
      <c r="AE32" s="3">
        <v>146856.79999999999</v>
      </c>
      <c r="AF32" s="3">
        <v>145807.25</v>
      </c>
      <c r="AG32" s="3">
        <v>139351.56</v>
      </c>
      <c r="AH32" s="3">
        <v>131023.66</v>
      </c>
      <c r="AI32" s="3">
        <v>123546.62</v>
      </c>
      <c r="AJ32" s="3">
        <v>117924.13</v>
      </c>
      <c r="AK32" s="40">
        <v>133525.32</v>
      </c>
      <c r="AL32" s="3">
        <v>136373.435</v>
      </c>
      <c r="AM32" s="3">
        <v>131904.745</v>
      </c>
      <c r="AN32" s="3">
        <v>133100.905</v>
      </c>
      <c r="AO32" s="3">
        <v>131466.23999999999</v>
      </c>
      <c r="AP32" s="3">
        <v>136872.56</v>
      </c>
      <c r="AQ32" s="3">
        <v>126938.54</v>
      </c>
      <c r="AR32" s="40">
        <v>121528.375</v>
      </c>
      <c r="AS32"/>
    </row>
    <row r="33" spans="2:45" x14ac:dyDescent="0.3">
      <c r="B33" s="45">
        <v>27</v>
      </c>
      <c r="C33" s="3">
        <v>139468.155</v>
      </c>
      <c r="D33" s="3">
        <v>143170.05499999999</v>
      </c>
      <c r="E33" s="3">
        <v>138931</v>
      </c>
      <c r="F33" s="3">
        <v>138972.42499999999</v>
      </c>
      <c r="G33" s="3">
        <v>145713.81</v>
      </c>
      <c r="H33" s="3">
        <v>130073.27</v>
      </c>
      <c r="I33" s="40">
        <v>119277.48</v>
      </c>
      <c r="J33" s="3">
        <v>148639.995</v>
      </c>
      <c r="K33" s="3">
        <v>142146.31</v>
      </c>
      <c r="L33" s="3">
        <v>136071.965</v>
      </c>
      <c r="M33" s="3">
        <v>141078.46</v>
      </c>
      <c r="N33" s="3">
        <v>136676.715</v>
      </c>
      <c r="O33" s="3">
        <v>118683.565</v>
      </c>
      <c r="P33" s="40">
        <v>126455.935</v>
      </c>
      <c r="Q33" s="3">
        <v>139765.32</v>
      </c>
      <c r="R33" s="3">
        <v>134029.80499999999</v>
      </c>
      <c r="S33" s="3">
        <v>134084.66500000001</v>
      </c>
      <c r="T33" s="3">
        <v>137899.715</v>
      </c>
      <c r="U33" s="3">
        <v>134078.07</v>
      </c>
      <c r="V33" s="3">
        <v>123687.97</v>
      </c>
      <c r="W33" s="40">
        <v>120137.45</v>
      </c>
      <c r="X33" s="3">
        <v>140713.255</v>
      </c>
      <c r="Y33" s="3">
        <v>135759.27499999999</v>
      </c>
      <c r="Z33" s="3">
        <v>128580.97500000001</v>
      </c>
      <c r="AA33" s="3">
        <v>125861.6</v>
      </c>
      <c r="AB33" s="3">
        <v>124242.52</v>
      </c>
      <c r="AC33" s="3">
        <v>119717.435</v>
      </c>
      <c r="AD33" s="40">
        <v>124313.07</v>
      </c>
      <c r="AE33" s="3">
        <v>130565.58</v>
      </c>
      <c r="AF33" s="3">
        <v>135866.75</v>
      </c>
      <c r="AG33" s="3">
        <v>137327.70000000001</v>
      </c>
      <c r="AH33" s="3">
        <v>135182.72500000001</v>
      </c>
      <c r="AI33" s="3">
        <v>132774.29500000001</v>
      </c>
      <c r="AJ33" s="3">
        <v>114660.9</v>
      </c>
      <c r="AK33" s="40">
        <v>116150.91499999999</v>
      </c>
      <c r="AL33" s="3">
        <v>141431.99</v>
      </c>
      <c r="AM33" s="3">
        <v>137644.86499999999</v>
      </c>
      <c r="AN33" s="3">
        <v>126614.72</v>
      </c>
      <c r="AO33" s="3">
        <v>131372.71</v>
      </c>
      <c r="AP33" s="3">
        <v>143010.26999999999</v>
      </c>
      <c r="AQ33" s="3">
        <v>125400.27</v>
      </c>
      <c r="AR33" s="40">
        <v>125830.75</v>
      </c>
      <c r="AS33"/>
    </row>
    <row r="34" spans="2:45" x14ac:dyDescent="0.3">
      <c r="B34" s="45">
        <v>28</v>
      </c>
      <c r="C34" s="3">
        <v>143176.33499999999</v>
      </c>
      <c r="D34" s="3">
        <v>143984.39000000001</v>
      </c>
      <c r="E34" s="3">
        <v>141696.29500000001</v>
      </c>
      <c r="F34" s="3">
        <v>141994.375</v>
      </c>
      <c r="G34" s="3">
        <v>136884.095</v>
      </c>
      <c r="H34" s="3">
        <v>123971.705</v>
      </c>
      <c r="I34" s="40">
        <v>117312.925</v>
      </c>
      <c r="J34" s="3">
        <v>135712.245</v>
      </c>
      <c r="K34" s="3">
        <v>142401.79500000001</v>
      </c>
      <c r="L34" s="3">
        <v>134056.095</v>
      </c>
      <c r="M34" s="3">
        <v>138768.04500000001</v>
      </c>
      <c r="N34" s="3">
        <v>136690.04999999999</v>
      </c>
      <c r="O34" s="3">
        <v>122369.535</v>
      </c>
      <c r="P34" s="40">
        <v>112556.405</v>
      </c>
      <c r="Q34" s="3">
        <v>133132.32500000001</v>
      </c>
      <c r="R34" s="3">
        <v>137352.78</v>
      </c>
      <c r="S34" s="3">
        <v>138152.10500000001</v>
      </c>
      <c r="T34" s="3">
        <v>134622.39000000001</v>
      </c>
      <c r="U34" s="3">
        <v>131387.745</v>
      </c>
      <c r="V34" s="3">
        <v>124486.69500000001</v>
      </c>
      <c r="W34" s="40">
        <v>116064.03</v>
      </c>
      <c r="X34" s="3">
        <v>133874.47500000001</v>
      </c>
      <c r="Y34" s="3">
        <v>140342.995</v>
      </c>
      <c r="Z34" s="3">
        <v>143461.125</v>
      </c>
      <c r="AA34" s="3">
        <v>145767.1</v>
      </c>
      <c r="AB34" s="3">
        <v>140542.95000000001</v>
      </c>
      <c r="AC34" s="3">
        <v>124491.53</v>
      </c>
      <c r="AD34" s="40">
        <v>114562.215</v>
      </c>
      <c r="AE34" s="3">
        <v>127307.26</v>
      </c>
      <c r="AF34" s="3">
        <v>133803.98499999999</v>
      </c>
      <c r="AG34" s="3">
        <v>127092.715</v>
      </c>
      <c r="AH34" s="3">
        <v>133131.51999999999</v>
      </c>
      <c r="AI34" s="3">
        <v>128384.14</v>
      </c>
      <c r="AJ34" s="3">
        <v>123954.31</v>
      </c>
      <c r="AK34" s="40">
        <v>114469.88</v>
      </c>
      <c r="AL34" s="3">
        <v>136255.33499999999</v>
      </c>
      <c r="AM34" s="3">
        <v>140264.51999999999</v>
      </c>
      <c r="AN34" s="3">
        <v>138627.10999999999</v>
      </c>
      <c r="AO34" s="3">
        <v>135266.16500000001</v>
      </c>
      <c r="AP34" s="3">
        <v>134041.23000000001</v>
      </c>
      <c r="AQ34" s="3">
        <v>130088.95</v>
      </c>
      <c r="AR34" s="40">
        <v>118507.76</v>
      </c>
      <c r="AS34"/>
    </row>
    <row r="35" spans="2:45" x14ac:dyDescent="0.3">
      <c r="B35" s="45">
        <v>29</v>
      </c>
      <c r="C35" s="3">
        <v>138680.33499999999</v>
      </c>
      <c r="D35" s="3">
        <v>150671.10500000001</v>
      </c>
      <c r="E35" s="3">
        <v>151270.54</v>
      </c>
      <c r="F35" s="3">
        <v>144797.98000000001</v>
      </c>
      <c r="G35" s="3">
        <v>142965.48000000001</v>
      </c>
      <c r="H35" s="3">
        <v>130187.44500000001</v>
      </c>
      <c r="I35" s="40">
        <v>124790.69500000001</v>
      </c>
      <c r="J35" s="3">
        <v>128207.125</v>
      </c>
      <c r="K35" s="3">
        <v>137582.19500000001</v>
      </c>
      <c r="L35" s="3">
        <v>145728.26</v>
      </c>
      <c r="M35" s="3">
        <v>144103.70499999999</v>
      </c>
      <c r="N35" s="3">
        <v>141166.85</v>
      </c>
      <c r="O35" s="3">
        <v>120659.15</v>
      </c>
      <c r="P35" s="40">
        <v>119218.23</v>
      </c>
      <c r="Q35" s="3">
        <v>131868.24</v>
      </c>
      <c r="R35" s="3">
        <v>136121.83499999999</v>
      </c>
      <c r="S35" s="3">
        <v>133906.26</v>
      </c>
      <c r="T35" s="3">
        <v>139316.29</v>
      </c>
      <c r="U35" s="3">
        <v>140073.89499999999</v>
      </c>
      <c r="V35" s="3">
        <v>122397.13</v>
      </c>
      <c r="W35" s="40">
        <v>119927.64</v>
      </c>
      <c r="X35" s="3">
        <v>137446.75</v>
      </c>
      <c r="Y35" s="3">
        <v>131367.09</v>
      </c>
      <c r="Z35" s="3">
        <v>132856.72</v>
      </c>
      <c r="AA35" s="3">
        <v>133778.44500000001</v>
      </c>
      <c r="AB35" s="3">
        <v>135728.405</v>
      </c>
      <c r="AC35" s="3">
        <v>125928.62</v>
      </c>
      <c r="AD35" s="40">
        <v>119464.315</v>
      </c>
      <c r="AE35" s="3">
        <v>131739.20000000001</v>
      </c>
      <c r="AF35" s="3">
        <v>132941.76999999999</v>
      </c>
      <c r="AG35" s="3">
        <v>135339.82</v>
      </c>
      <c r="AH35" s="3">
        <v>134119.14000000001</v>
      </c>
      <c r="AI35" s="3">
        <v>132101.85999999999</v>
      </c>
      <c r="AJ35" s="3">
        <v>111288.905</v>
      </c>
      <c r="AK35" s="40">
        <v>123740.265</v>
      </c>
      <c r="AL35" s="3">
        <v>130119.41</v>
      </c>
      <c r="AM35" s="3">
        <v>133668.935</v>
      </c>
      <c r="AN35" s="3">
        <v>135296.79999999999</v>
      </c>
      <c r="AO35" s="3">
        <v>143158.89000000001</v>
      </c>
      <c r="AP35" s="3">
        <v>143109.35500000001</v>
      </c>
      <c r="AQ35" s="3">
        <v>125303.88499999999</v>
      </c>
      <c r="AR35" s="40">
        <v>118837.05</v>
      </c>
      <c r="AS35"/>
    </row>
    <row r="36" spans="2:45" x14ac:dyDescent="0.3">
      <c r="B36" s="45">
        <v>30</v>
      </c>
      <c r="C36" s="3">
        <v>146154.37</v>
      </c>
      <c r="D36" s="3">
        <v>138931.81</v>
      </c>
      <c r="E36" s="3">
        <v>138418.83499999999</v>
      </c>
      <c r="F36" s="3">
        <v>142316.29500000001</v>
      </c>
      <c r="G36" s="3">
        <v>136837.155</v>
      </c>
      <c r="H36" s="3">
        <v>121021.425</v>
      </c>
      <c r="I36" s="40">
        <v>131141.35500000001</v>
      </c>
      <c r="J36" s="3">
        <v>127367.015</v>
      </c>
      <c r="K36" s="3">
        <v>137028.04999999999</v>
      </c>
      <c r="L36" s="3">
        <v>136850.14000000001</v>
      </c>
      <c r="M36" s="3">
        <v>136127.125</v>
      </c>
      <c r="N36" s="3">
        <v>128777.82</v>
      </c>
      <c r="O36" s="3">
        <v>119888.575</v>
      </c>
      <c r="P36" s="40">
        <v>113418.125</v>
      </c>
      <c r="Q36" s="3">
        <v>136330.59</v>
      </c>
      <c r="R36" s="3">
        <v>129699.265</v>
      </c>
      <c r="S36" s="3">
        <v>133198.34</v>
      </c>
      <c r="T36" s="3">
        <v>136003.91500000001</v>
      </c>
      <c r="U36" s="3">
        <v>130432.05</v>
      </c>
      <c r="V36" s="3">
        <v>111331.235</v>
      </c>
      <c r="W36" s="40">
        <v>118007.66499999999</v>
      </c>
      <c r="X36" s="3">
        <v>134664.655</v>
      </c>
      <c r="Y36" s="3">
        <v>132967.19</v>
      </c>
      <c r="Z36" s="3">
        <v>135308.29500000001</v>
      </c>
      <c r="AA36" s="3">
        <v>137634.125</v>
      </c>
      <c r="AB36" s="3">
        <v>130119.5</v>
      </c>
      <c r="AC36" s="3">
        <v>116942.94</v>
      </c>
      <c r="AD36" s="40">
        <v>114186.8</v>
      </c>
      <c r="AE36" s="3">
        <v>123618.42</v>
      </c>
      <c r="AF36" s="3">
        <v>129008.62</v>
      </c>
      <c r="AG36" s="3">
        <v>135782.54500000001</v>
      </c>
      <c r="AH36" s="3">
        <v>132940.63</v>
      </c>
      <c r="AI36" s="3">
        <v>136493.13</v>
      </c>
      <c r="AJ36" s="3">
        <v>121958.69</v>
      </c>
      <c r="AK36" s="40">
        <v>111293.15</v>
      </c>
      <c r="AL36" s="3">
        <v>132894.41</v>
      </c>
      <c r="AM36" s="3">
        <v>140086.10500000001</v>
      </c>
      <c r="AN36" s="3">
        <v>138666.10500000001</v>
      </c>
      <c r="AO36" s="3">
        <v>142476.36499999999</v>
      </c>
      <c r="AP36" s="3">
        <v>133822.70000000001</v>
      </c>
      <c r="AQ36" s="3">
        <v>128417.22</v>
      </c>
      <c r="AR36" s="40">
        <v>114065.32</v>
      </c>
      <c r="AS36"/>
    </row>
    <row r="37" spans="2:45" x14ac:dyDescent="0.3">
      <c r="B37" s="45">
        <v>31</v>
      </c>
      <c r="C37" s="3">
        <v>142470.43</v>
      </c>
      <c r="D37" s="3">
        <v>144008.37</v>
      </c>
      <c r="E37" s="3">
        <v>142637.76000000001</v>
      </c>
      <c r="F37" s="3">
        <v>143544.10999999999</v>
      </c>
      <c r="G37" s="3">
        <v>139584.95499999999</v>
      </c>
      <c r="H37" s="3">
        <v>125032.57</v>
      </c>
      <c r="I37" s="40">
        <v>120396.735</v>
      </c>
      <c r="J37" s="3">
        <v>138134.63500000001</v>
      </c>
      <c r="K37" s="3">
        <v>146465.69</v>
      </c>
      <c r="L37" s="3">
        <v>143209.755</v>
      </c>
      <c r="M37" s="3">
        <v>142341.63500000001</v>
      </c>
      <c r="N37" s="3">
        <v>139822.93</v>
      </c>
      <c r="O37" s="3">
        <v>121548.535</v>
      </c>
      <c r="P37" s="40">
        <v>120126.905</v>
      </c>
      <c r="Q37" s="3">
        <v>132276.88</v>
      </c>
      <c r="R37" s="3">
        <v>137617.88</v>
      </c>
      <c r="S37" s="3">
        <v>140729.185</v>
      </c>
      <c r="T37" s="3">
        <v>151355.43</v>
      </c>
      <c r="U37" s="3">
        <v>141647.89499999999</v>
      </c>
      <c r="V37" s="3">
        <v>116696.455</v>
      </c>
      <c r="W37" s="40">
        <v>107580.495</v>
      </c>
      <c r="X37" s="3">
        <v>135422.13500000001</v>
      </c>
      <c r="Y37" s="3">
        <v>129519.995</v>
      </c>
      <c r="Z37" s="3">
        <v>134004.96</v>
      </c>
      <c r="AA37" s="3">
        <v>129025</v>
      </c>
      <c r="AB37" s="3">
        <v>129740.315</v>
      </c>
      <c r="AC37" s="3">
        <v>116238.175</v>
      </c>
      <c r="AD37" s="40">
        <v>111555</v>
      </c>
      <c r="AE37" s="3">
        <v>133205.18</v>
      </c>
      <c r="AF37" s="3">
        <v>138858.04500000001</v>
      </c>
      <c r="AG37" s="3">
        <v>140275.82999999999</v>
      </c>
      <c r="AH37" s="3">
        <v>137651.13500000001</v>
      </c>
      <c r="AI37" s="3">
        <v>135633.89000000001</v>
      </c>
      <c r="AJ37" s="3">
        <v>119933.7</v>
      </c>
      <c r="AK37" s="40">
        <v>118413.13499999999</v>
      </c>
      <c r="AL37" s="3">
        <v>132571.32999999999</v>
      </c>
      <c r="AM37" s="3">
        <v>132720.39499999999</v>
      </c>
      <c r="AN37" s="3">
        <v>130547.735</v>
      </c>
      <c r="AO37" s="3">
        <v>132583.64000000001</v>
      </c>
      <c r="AP37" s="3">
        <v>132105.75</v>
      </c>
      <c r="AQ37" s="3">
        <v>111590.65</v>
      </c>
      <c r="AR37" s="40">
        <v>123014.55499999999</v>
      </c>
      <c r="AS37"/>
    </row>
    <row r="38" spans="2:45" x14ac:dyDescent="0.3">
      <c r="B38" s="45">
        <v>32</v>
      </c>
      <c r="C38" s="3">
        <v>141451.72500000001</v>
      </c>
      <c r="D38" s="3">
        <v>147550.185</v>
      </c>
      <c r="E38" s="3">
        <v>142325.99</v>
      </c>
      <c r="F38" s="3">
        <v>143642.35500000001</v>
      </c>
      <c r="G38" s="3">
        <v>143060.32999999999</v>
      </c>
      <c r="H38" s="3">
        <v>125830.535</v>
      </c>
      <c r="I38" s="40">
        <v>117638.065</v>
      </c>
      <c r="J38" s="3">
        <v>137934.845</v>
      </c>
      <c r="K38" s="3">
        <v>137301.69</v>
      </c>
      <c r="L38" s="3">
        <v>140922.715</v>
      </c>
      <c r="M38" s="3">
        <v>142671.51</v>
      </c>
      <c r="N38" s="3">
        <v>145491.32999999999</v>
      </c>
      <c r="O38" s="3">
        <v>130907.095</v>
      </c>
      <c r="P38" s="40">
        <v>114481.28</v>
      </c>
      <c r="Q38" s="3">
        <v>138963.17499999999</v>
      </c>
      <c r="R38" s="3">
        <v>139108.435</v>
      </c>
      <c r="S38" s="3">
        <v>130044.375</v>
      </c>
      <c r="T38" s="3">
        <v>122361.925</v>
      </c>
      <c r="U38" s="3">
        <v>122862.345</v>
      </c>
      <c r="V38" s="3">
        <v>113669.45</v>
      </c>
      <c r="W38" s="40">
        <v>117351.14</v>
      </c>
      <c r="X38" s="3">
        <v>127198.78</v>
      </c>
      <c r="Y38" s="3">
        <v>131851.01500000001</v>
      </c>
      <c r="Z38" s="3">
        <v>131939.5</v>
      </c>
      <c r="AA38" s="3">
        <v>135670.99</v>
      </c>
      <c r="AB38" s="3">
        <v>121875.355</v>
      </c>
      <c r="AC38" s="3">
        <v>119988.735</v>
      </c>
      <c r="AD38" s="40">
        <v>104912.38</v>
      </c>
      <c r="AE38" s="3">
        <v>125652.05499999999</v>
      </c>
      <c r="AF38" s="3">
        <v>132120.39000000001</v>
      </c>
      <c r="AG38" s="3">
        <v>136315.38</v>
      </c>
      <c r="AH38" s="3">
        <v>133004.73000000001</v>
      </c>
      <c r="AI38" s="3">
        <v>142555.10500000001</v>
      </c>
      <c r="AJ38" s="3">
        <v>128554.605</v>
      </c>
      <c r="AK38" s="40">
        <v>120350.215</v>
      </c>
      <c r="AL38" s="3">
        <v>127930.355</v>
      </c>
      <c r="AM38" s="3">
        <v>140042.14499999999</v>
      </c>
      <c r="AN38" s="3">
        <v>140205.29500000001</v>
      </c>
      <c r="AO38" s="3">
        <v>140835.17499999999</v>
      </c>
      <c r="AP38" s="3">
        <v>144062.60999999999</v>
      </c>
      <c r="AQ38" s="3">
        <v>121119.265</v>
      </c>
      <c r="AR38" s="40">
        <v>109935.33500000001</v>
      </c>
      <c r="AS38"/>
    </row>
    <row r="39" spans="2:45" x14ac:dyDescent="0.3">
      <c r="B39" s="45">
        <v>33</v>
      </c>
      <c r="C39" s="3">
        <v>130978.095</v>
      </c>
      <c r="D39" s="3">
        <v>135616.125</v>
      </c>
      <c r="E39" s="3">
        <v>138900.5</v>
      </c>
      <c r="F39" s="3">
        <v>140905.85</v>
      </c>
      <c r="G39" s="3">
        <v>137838.92499999999</v>
      </c>
      <c r="H39" s="3">
        <v>122088.76</v>
      </c>
      <c r="I39" s="40">
        <v>120008.455</v>
      </c>
      <c r="J39" s="3">
        <v>138506.45000000001</v>
      </c>
      <c r="K39" s="3">
        <v>132819.535</v>
      </c>
      <c r="L39" s="3">
        <v>130616.67</v>
      </c>
      <c r="M39" s="3">
        <v>138368.4</v>
      </c>
      <c r="N39" s="3">
        <v>134885.67000000001</v>
      </c>
      <c r="O39" s="3">
        <v>120382.80499999999</v>
      </c>
      <c r="P39" s="40">
        <v>120379.285</v>
      </c>
      <c r="Q39" s="3">
        <v>121533.955</v>
      </c>
      <c r="R39" s="3">
        <v>127193.3</v>
      </c>
      <c r="S39" s="3">
        <v>121445.38</v>
      </c>
      <c r="T39" s="3">
        <v>129223.80499999999</v>
      </c>
      <c r="U39" s="3">
        <v>133562.98499999999</v>
      </c>
      <c r="V39" s="3">
        <v>124852.67</v>
      </c>
      <c r="W39" s="40">
        <v>106274.56</v>
      </c>
      <c r="X39" s="3">
        <v>127541.57</v>
      </c>
      <c r="Y39" s="3">
        <v>121073.45</v>
      </c>
      <c r="Z39" s="3">
        <v>122602.11500000001</v>
      </c>
      <c r="AA39" s="3">
        <v>131137.065</v>
      </c>
      <c r="AB39" s="3">
        <v>125189.54</v>
      </c>
      <c r="AC39" s="3">
        <v>116571.26</v>
      </c>
      <c r="AD39" s="40">
        <v>115231.85</v>
      </c>
      <c r="AE39" s="3">
        <v>136683.4</v>
      </c>
      <c r="AF39" s="3">
        <v>141474.26500000001</v>
      </c>
      <c r="AG39" s="3">
        <v>134681.435</v>
      </c>
      <c r="AH39" s="3">
        <v>128119.715</v>
      </c>
      <c r="AI39" s="3">
        <v>129781.155</v>
      </c>
      <c r="AJ39" s="3">
        <v>115460.6</v>
      </c>
      <c r="AK39" s="40">
        <v>121028.325</v>
      </c>
      <c r="AL39" s="3">
        <v>125959.75</v>
      </c>
      <c r="AM39" s="3">
        <v>130141.22500000001</v>
      </c>
      <c r="AN39" s="3">
        <v>127945.31</v>
      </c>
      <c r="AO39" s="3">
        <v>121914.44</v>
      </c>
      <c r="AP39" s="3">
        <v>124640.09</v>
      </c>
      <c r="AQ39" s="3">
        <v>113755.18</v>
      </c>
      <c r="AR39" s="40">
        <v>111165.955</v>
      </c>
      <c r="AS39"/>
    </row>
    <row r="40" spans="2:45" x14ac:dyDescent="0.3">
      <c r="B40" s="45">
        <v>34</v>
      </c>
      <c r="C40" s="3">
        <v>137008.71</v>
      </c>
      <c r="D40" s="3">
        <v>148093.96</v>
      </c>
      <c r="E40" s="3">
        <v>144024.66</v>
      </c>
      <c r="F40" s="3">
        <v>131575.79</v>
      </c>
      <c r="G40" s="3">
        <v>126570.47</v>
      </c>
      <c r="H40" s="3">
        <v>112275.15</v>
      </c>
      <c r="I40" s="40">
        <v>116648.77</v>
      </c>
      <c r="J40" s="3">
        <v>127906.24000000001</v>
      </c>
      <c r="K40" s="3">
        <v>124975.11</v>
      </c>
      <c r="L40" s="3">
        <v>132561.22</v>
      </c>
      <c r="M40" s="3">
        <v>123434.505</v>
      </c>
      <c r="N40" s="3">
        <v>132569.74</v>
      </c>
      <c r="O40" s="3">
        <v>121052.06</v>
      </c>
      <c r="P40" s="40">
        <v>113066.245</v>
      </c>
      <c r="Q40" s="3">
        <v>140410.29500000001</v>
      </c>
      <c r="R40" s="3">
        <v>133809.45499999999</v>
      </c>
      <c r="S40" s="3">
        <v>133056.82</v>
      </c>
      <c r="T40" s="3">
        <v>135619.94</v>
      </c>
      <c r="U40" s="3">
        <v>133666.57500000001</v>
      </c>
      <c r="V40" s="3">
        <v>117444.1</v>
      </c>
      <c r="W40" s="40">
        <v>119798.995</v>
      </c>
      <c r="X40" s="3">
        <v>138918.38500000001</v>
      </c>
      <c r="Y40" s="3">
        <v>138424.25</v>
      </c>
      <c r="Z40" s="3">
        <v>136240.845</v>
      </c>
      <c r="AA40" s="3">
        <v>131956.72500000001</v>
      </c>
      <c r="AB40" s="3">
        <v>130210.94</v>
      </c>
      <c r="AC40" s="3">
        <v>116471.77499999999</v>
      </c>
      <c r="AD40" s="40">
        <v>119707.93</v>
      </c>
      <c r="AE40" s="3">
        <v>131067.25</v>
      </c>
      <c r="AF40" s="3">
        <v>131438.54999999999</v>
      </c>
      <c r="AG40" s="3">
        <v>120747.08</v>
      </c>
      <c r="AH40" s="3">
        <v>127697.99</v>
      </c>
      <c r="AI40" s="3">
        <v>126763.36500000001</v>
      </c>
      <c r="AJ40" s="3">
        <v>107303.47500000001</v>
      </c>
      <c r="AK40" s="40">
        <v>110816.375</v>
      </c>
      <c r="AL40" s="3">
        <v>121520.57</v>
      </c>
      <c r="AM40" s="3">
        <v>119321.855</v>
      </c>
      <c r="AN40" s="3">
        <v>129884.75</v>
      </c>
      <c r="AO40" s="3">
        <v>123490.855</v>
      </c>
      <c r="AP40" s="3">
        <v>125707.04</v>
      </c>
      <c r="AQ40" s="3">
        <v>127131.37</v>
      </c>
      <c r="AR40" s="40">
        <v>111034.745</v>
      </c>
      <c r="AS40"/>
    </row>
    <row r="41" spans="2:45" x14ac:dyDescent="0.3">
      <c r="B41" s="45">
        <v>35</v>
      </c>
      <c r="C41" s="3">
        <v>128868.255</v>
      </c>
      <c r="D41" s="3">
        <v>135051.54500000001</v>
      </c>
      <c r="E41" s="3">
        <v>135914.68</v>
      </c>
      <c r="F41" s="3">
        <v>141159.76999999999</v>
      </c>
      <c r="G41" s="3">
        <v>134755.505</v>
      </c>
      <c r="H41" s="3">
        <v>124448.5</v>
      </c>
      <c r="I41" s="40">
        <v>111793.015</v>
      </c>
      <c r="J41" s="3">
        <v>139203.5</v>
      </c>
      <c r="K41" s="3">
        <v>138640.39000000001</v>
      </c>
      <c r="L41" s="3">
        <v>141122.79500000001</v>
      </c>
      <c r="M41" s="3">
        <v>139724.02499999999</v>
      </c>
      <c r="N41" s="3">
        <v>139920.54500000001</v>
      </c>
      <c r="O41" s="3">
        <v>119573.22</v>
      </c>
      <c r="P41" s="40">
        <v>119118.545</v>
      </c>
      <c r="Q41" s="3">
        <v>139414.495</v>
      </c>
      <c r="R41" s="3">
        <v>139814.04</v>
      </c>
      <c r="S41" s="3">
        <v>137513.465</v>
      </c>
      <c r="T41" s="3">
        <v>133982.255</v>
      </c>
      <c r="U41" s="3">
        <v>128707.425</v>
      </c>
      <c r="V41" s="3">
        <v>114098.11500000001</v>
      </c>
      <c r="W41" s="40">
        <v>115177.935</v>
      </c>
      <c r="X41" s="3">
        <v>131280.85</v>
      </c>
      <c r="Y41" s="3">
        <v>139563.095</v>
      </c>
      <c r="Z41" s="3">
        <v>136032.16</v>
      </c>
      <c r="AA41" s="3">
        <v>139752.54500000001</v>
      </c>
      <c r="AB41" s="3">
        <v>130466.91499999999</v>
      </c>
      <c r="AC41" s="3">
        <v>116344.565</v>
      </c>
      <c r="AD41" s="40">
        <v>111436.265</v>
      </c>
      <c r="AE41" s="3">
        <v>132704.36499999999</v>
      </c>
      <c r="AF41" s="3">
        <v>130964.88499999999</v>
      </c>
      <c r="AG41" s="3">
        <v>137660.94</v>
      </c>
      <c r="AH41" s="3">
        <v>134233.345</v>
      </c>
      <c r="AI41" s="3">
        <v>131871.07999999999</v>
      </c>
      <c r="AJ41" s="3">
        <v>107616.03</v>
      </c>
      <c r="AK41" s="40">
        <v>113980.3</v>
      </c>
      <c r="AL41" s="3">
        <v>134984.79</v>
      </c>
      <c r="AM41" s="3">
        <v>138437.85500000001</v>
      </c>
      <c r="AN41" s="3">
        <v>129322.31</v>
      </c>
      <c r="AO41" s="3">
        <v>119044.425</v>
      </c>
      <c r="AP41" s="3">
        <v>118809.08</v>
      </c>
      <c r="AQ41" s="3">
        <v>100166.88499999999</v>
      </c>
      <c r="AR41" s="40">
        <v>117125.065</v>
      </c>
      <c r="AS41"/>
    </row>
    <row r="42" spans="2:45" x14ac:dyDescent="0.3">
      <c r="B42" s="45">
        <v>36</v>
      </c>
      <c r="C42" s="3">
        <v>137724.89499999999</v>
      </c>
      <c r="D42" s="3">
        <v>134116.76999999999</v>
      </c>
      <c r="E42" s="3">
        <v>132794.715</v>
      </c>
      <c r="F42" s="3">
        <v>132096.33499999999</v>
      </c>
      <c r="G42" s="3">
        <v>131384.88</v>
      </c>
      <c r="H42" s="3">
        <v>115799.32</v>
      </c>
      <c r="I42" s="40">
        <v>116744.215</v>
      </c>
      <c r="J42" s="3">
        <v>125055.69</v>
      </c>
      <c r="K42" s="3">
        <v>133748.44</v>
      </c>
      <c r="L42" s="3">
        <v>128834.065</v>
      </c>
      <c r="M42" s="3">
        <v>134246.16500000001</v>
      </c>
      <c r="N42" s="3">
        <v>135273.32500000001</v>
      </c>
      <c r="O42" s="3">
        <v>118621.96</v>
      </c>
      <c r="P42" s="40">
        <v>114832.425</v>
      </c>
      <c r="Q42" s="3">
        <v>128001.05499999999</v>
      </c>
      <c r="R42" s="3">
        <v>137696.67000000001</v>
      </c>
      <c r="S42" s="3">
        <v>134819.94500000001</v>
      </c>
      <c r="T42" s="3">
        <v>133405.72</v>
      </c>
      <c r="U42" s="3">
        <v>132543.1</v>
      </c>
      <c r="V42" s="3">
        <v>120454.01</v>
      </c>
      <c r="W42" s="40">
        <v>103964.33</v>
      </c>
      <c r="X42" s="3">
        <v>131448.995</v>
      </c>
      <c r="Y42" s="3">
        <v>128192.08500000001</v>
      </c>
      <c r="Z42" s="3">
        <v>118307.155</v>
      </c>
      <c r="AA42" s="3">
        <v>116467.37</v>
      </c>
      <c r="AB42" s="3">
        <v>123583.52</v>
      </c>
      <c r="AC42" s="3">
        <v>109948.61500000001</v>
      </c>
      <c r="AD42" s="40">
        <v>118402.905</v>
      </c>
      <c r="AE42" s="3">
        <v>121697.38</v>
      </c>
      <c r="AF42" s="3">
        <v>118871.215</v>
      </c>
      <c r="AG42" s="3">
        <v>122652.81</v>
      </c>
      <c r="AH42" s="3">
        <v>120223.175</v>
      </c>
      <c r="AI42" s="3">
        <v>122222.69</v>
      </c>
      <c r="AJ42" s="3">
        <v>115200.19</v>
      </c>
      <c r="AK42" s="40">
        <v>106779.47500000001</v>
      </c>
      <c r="AL42" s="3">
        <v>121605.395</v>
      </c>
      <c r="AM42" s="3">
        <v>119645.18</v>
      </c>
      <c r="AN42" s="3">
        <v>113547.67</v>
      </c>
      <c r="AO42" s="3">
        <v>109327.46</v>
      </c>
      <c r="AP42" s="3">
        <v>114865.645</v>
      </c>
      <c r="AQ42" s="3">
        <v>105534.01</v>
      </c>
      <c r="AR42" s="40">
        <v>98917.175000000003</v>
      </c>
      <c r="AS42"/>
    </row>
    <row r="43" spans="2:45" x14ac:dyDescent="0.3">
      <c r="B43" s="45">
        <v>37</v>
      </c>
      <c r="C43" s="3">
        <v>131619.36499999999</v>
      </c>
      <c r="D43" s="3">
        <v>136340.70000000001</v>
      </c>
      <c r="E43" s="3">
        <v>132977.45000000001</v>
      </c>
      <c r="F43" s="3">
        <v>133541.98000000001</v>
      </c>
      <c r="G43" s="3">
        <v>123968.9</v>
      </c>
      <c r="H43" s="3">
        <v>108790.005</v>
      </c>
      <c r="I43" s="40">
        <v>109641.375</v>
      </c>
      <c r="J43" s="3">
        <v>127275.815</v>
      </c>
      <c r="K43" s="3">
        <v>129542.36500000001</v>
      </c>
      <c r="L43" s="3">
        <v>123307.02</v>
      </c>
      <c r="M43" s="3">
        <v>117722.95</v>
      </c>
      <c r="N43" s="3">
        <v>125432.605</v>
      </c>
      <c r="O43" s="3">
        <v>111412.995</v>
      </c>
      <c r="P43" s="40">
        <v>110986.005</v>
      </c>
      <c r="Q43" s="3">
        <v>127169.03</v>
      </c>
      <c r="R43" s="3">
        <v>130906.89</v>
      </c>
      <c r="S43" s="3">
        <v>127192.315</v>
      </c>
      <c r="T43" s="3">
        <v>131986.80499999999</v>
      </c>
      <c r="U43" s="3">
        <v>128761.605</v>
      </c>
      <c r="V43" s="3">
        <v>111301.56</v>
      </c>
      <c r="W43" s="40">
        <v>114584.065</v>
      </c>
      <c r="X43" s="3">
        <v>123132.625</v>
      </c>
      <c r="Y43" s="3">
        <v>111096.53</v>
      </c>
      <c r="Z43" s="3">
        <v>112935.03999999999</v>
      </c>
      <c r="AA43" s="3">
        <v>117880.565</v>
      </c>
      <c r="AB43" s="3">
        <v>111213.15</v>
      </c>
      <c r="AC43" s="3">
        <v>108632.355</v>
      </c>
      <c r="AD43" s="40">
        <v>107838.95</v>
      </c>
      <c r="AE43" s="3">
        <v>130448.11500000001</v>
      </c>
      <c r="AF43" s="3">
        <v>131665.01500000001</v>
      </c>
      <c r="AG43" s="3">
        <v>121100.045</v>
      </c>
      <c r="AH43" s="3">
        <v>118723.07</v>
      </c>
      <c r="AI43" s="3">
        <v>120349.015</v>
      </c>
      <c r="AJ43" s="3">
        <v>103500.955</v>
      </c>
      <c r="AK43" s="40">
        <v>116999.07</v>
      </c>
      <c r="AL43" s="3">
        <v>99778.2</v>
      </c>
      <c r="AM43" s="3">
        <v>112421.09</v>
      </c>
      <c r="AN43" s="3">
        <v>112140.47</v>
      </c>
      <c r="AO43" s="3">
        <v>109328.33500000001</v>
      </c>
      <c r="AP43" s="3">
        <v>106643.05</v>
      </c>
      <c r="AQ43" s="3">
        <v>111644.6</v>
      </c>
      <c r="AR43" s="40">
        <v>95865.14</v>
      </c>
      <c r="AS43"/>
    </row>
    <row r="44" spans="2:45" x14ac:dyDescent="0.3">
      <c r="B44" s="45">
        <v>38</v>
      </c>
      <c r="C44" s="3">
        <v>116574.17</v>
      </c>
      <c r="D44" s="3">
        <v>123750.5</v>
      </c>
      <c r="E44" s="3">
        <v>131795.48499999999</v>
      </c>
      <c r="F44" s="3">
        <v>131050.675</v>
      </c>
      <c r="G44" s="3">
        <v>130764.58500000001</v>
      </c>
      <c r="H44" s="3">
        <v>112377.185</v>
      </c>
      <c r="I44" s="40">
        <v>99161.764999999999</v>
      </c>
      <c r="J44" s="3">
        <v>130967.28</v>
      </c>
      <c r="K44" s="3">
        <v>134720.155</v>
      </c>
      <c r="L44" s="3">
        <v>130650.88</v>
      </c>
      <c r="M44" s="3">
        <v>134234.45000000001</v>
      </c>
      <c r="N44" s="3">
        <v>131734.10500000001</v>
      </c>
      <c r="O44" s="3">
        <v>106709.54</v>
      </c>
      <c r="P44" s="40">
        <v>109125.215</v>
      </c>
      <c r="Q44" s="3">
        <v>115123.54</v>
      </c>
      <c r="R44" s="3">
        <v>124033.955</v>
      </c>
      <c r="S44" s="3">
        <v>123461.38</v>
      </c>
      <c r="T44" s="3">
        <v>119309.93</v>
      </c>
      <c r="U44" s="3">
        <v>116611.25</v>
      </c>
      <c r="V44" s="3">
        <v>101012.29</v>
      </c>
      <c r="W44" s="40">
        <v>104766</v>
      </c>
      <c r="X44" s="3">
        <v>118208.24</v>
      </c>
      <c r="Y44" s="3">
        <v>119622.285</v>
      </c>
      <c r="Z44" s="3">
        <v>123787.77</v>
      </c>
      <c r="AA44" s="3">
        <v>125335.57</v>
      </c>
      <c r="AB44" s="3">
        <v>120372.48</v>
      </c>
      <c r="AC44" s="3">
        <v>107731.72</v>
      </c>
      <c r="AD44" s="40">
        <v>113030.005</v>
      </c>
      <c r="AE44" s="3">
        <v>119362.235</v>
      </c>
      <c r="AF44" s="3">
        <v>124129.44</v>
      </c>
      <c r="AG44" s="3">
        <v>119715.705</v>
      </c>
      <c r="AH44" s="3">
        <v>108102.56</v>
      </c>
      <c r="AI44" s="3">
        <v>107222.345</v>
      </c>
      <c r="AJ44" s="3">
        <v>101348.35</v>
      </c>
      <c r="AK44" s="40">
        <v>105149.02</v>
      </c>
      <c r="AL44" s="3">
        <v>107196.61</v>
      </c>
      <c r="AM44" s="3">
        <v>113008.77</v>
      </c>
      <c r="AN44" s="3">
        <v>110807.72</v>
      </c>
      <c r="AO44" s="3">
        <v>115643.44</v>
      </c>
      <c r="AP44" s="3">
        <v>112335.7</v>
      </c>
      <c r="AQ44" s="3">
        <v>93384</v>
      </c>
      <c r="AR44" s="40">
        <v>96225.91</v>
      </c>
      <c r="AS44"/>
    </row>
    <row r="45" spans="2:45" x14ac:dyDescent="0.3">
      <c r="B45" s="45">
        <v>39</v>
      </c>
      <c r="C45" s="3">
        <v>120096.71</v>
      </c>
      <c r="D45" s="3">
        <v>127755.095</v>
      </c>
      <c r="E45" s="3">
        <v>131866.73000000001</v>
      </c>
      <c r="F45" s="3">
        <v>130937.625</v>
      </c>
      <c r="G45" s="3">
        <v>124278.93</v>
      </c>
      <c r="H45" s="3">
        <v>111064.49</v>
      </c>
      <c r="I45" s="40">
        <v>103708.925</v>
      </c>
      <c r="J45" s="3">
        <v>127391.09</v>
      </c>
      <c r="K45" s="3">
        <v>122664.30499999999</v>
      </c>
      <c r="L45" s="3">
        <v>127208.57</v>
      </c>
      <c r="M45" s="3">
        <v>131357.34</v>
      </c>
      <c r="N45" s="3">
        <v>127420.43</v>
      </c>
      <c r="O45" s="3">
        <v>106776.27499999999</v>
      </c>
      <c r="P45" s="40">
        <v>110314.625</v>
      </c>
      <c r="Q45" s="3">
        <v>119126.485</v>
      </c>
      <c r="R45" s="3">
        <v>124452.94</v>
      </c>
      <c r="S45" s="3">
        <v>119028.07</v>
      </c>
      <c r="T45" s="3">
        <v>116655.855</v>
      </c>
      <c r="U45" s="3">
        <v>102847.255</v>
      </c>
      <c r="V45" s="3">
        <v>100701.82</v>
      </c>
      <c r="W45" s="40">
        <v>92608.24</v>
      </c>
      <c r="X45" s="3">
        <v>119535.715</v>
      </c>
      <c r="Y45" s="3">
        <v>124797.08500000001</v>
      </c>
      <c r="Z45" s="3">
        <v>119238.345</v>
      </c>
      <c r="AA45" s="3">
        <v>110878.67</v>
      </c>
      <c r="AB45" s="3">
        <v>108622.42</v>
      </c>
      <c r="AC45" s="3">
        <v>109315.065</v>
      </c>
      <c r="AD45" s="40">
        <v>107332.1</v>
      </c>
      <c r="AE45" s="3">
        <v>121862.88499999999</v>
      </c>
      <c r="AF45" s="3">
        <v>125787.33</v>
      </c>
      <c r="AG45" s="3">
        <v>124302.93</v>
      </c>
      <c r="AH45" s="3">
        <v>117320.175</v>
      </c>
      <c r="AI45" s="3">
        <v>106043.02</v>
      </c>
      <c r="AJ45" s="3">
        <v>108762.31</v>
      </c>
      <c r="AK45" s="40">
        <v>102386.52499999999</v>
      </c>
      <c r="AL45" s="3">
        <v>100977.95</v>
      </c>
      <c r="AM45" s="3">
        <v>103200.64</v>
      </c>
      <c r="AN45" s="3">
        <v>112412.44500000001</v>
      </c>
      <c r="AO45" s="3">
        <v>117535.715</v>
      </c>
      <c r="AP45" s="3">
        <v>126354.68</v>
      </c>
      <c r="AQ45" s="3">
        <v>106694.965</v>
      </c>
      <c r="AR45" s="40">
        <v>86891.23</v>
      </c>
      <c r="AS45"/>
    </row>
    <row r="46" spans="2:45" x14ac:dyDescent="0.3">
      <c r="B46" s="45">
        <v>40</v>
      </c>
      <c r="C46" s="3">
        <v>121796.715</v>
      </c>
      <c r="D46" s="3">
        <v>126691.8</v>
      </c>
      <c r="E46" s="3">
        <v>129641.245</v>
      </c>
      <c r="F46" s="3">
        <v>124356.41499999999</v>
      </c>
      <c r="G46" s="3">
        <v>107544.145</v>
      </c>
      <c r="H46" s="3">
        <v>100598.55</v>
      </c>
      <c r="I46" s="40">
        <v>106431.815</v>
      </c>
      <c r="J46" s="3">
        <v>124343.19</v>
      </c>
      <c r="K46" s="3">
        <v>126888.77</v>
      </c>
      <c r="L46" s="3">
        <v>121143.25</v>
      </c>
      <c r="M46" s="3">
        <v>122858.49</v>
      </c>
      <c r="N46" s="3">
        <v>113439.77499999999</v>
      </c>
      <c r="O46" s="3">
        <v>109181.26</v>
      </c>
      <c r="P46" s="40">
        <v>105931.55499999999</v>
      </c>
      <c r="Q46" s="3">
        <v>119226.42</v>
      </c>
      <c r="R46" s="3">
        <v>118856.41499999999</v>
      </c>
      <c r="S46" s="3">
        <v>114604.62</v>
      </c>
      <c r="T46" s="3">
        <v>113134.58</v>
      </c>
      <c r="U46" s="3">
        <v>118359.28</v>
      </c>
      <c r="V46" s="3">
        <v>101974.595</v>
      </c>
      <c r="W46" s="40">
        <v>103556.74</v>
      </c>
      <c r="X46" s="3">
        <v>114466.64</v>
      </c>
      <c r="Y46" s="3">
        <v>114458.205</v>
      </c>
      <c r="Z46" s="3">
        <v>115490.83500000001</v>
      </c>
      <c r="AA46" s="3">
        <v>115294.12</v>
      </c>
      <c r="AB46" s="3">
        <v>112576.545</v>
      </c>
      <c r="AC46" s="3">
        <v>102988.145</v>
      </c>
      <c r="AD46" s="40">
        <v>106236.23</v>
      </c>
      <c r="AE46" s="3">
        <v>121770.82</v>
      </c>
      <c r="AF46" s="3">
        <v>117265.27499999999</v>
      </c>
      <c r="AG46" s="3">
        <v>110760.825</v>
      </c>
      <c r="AH46" s="3">
        <v>109312.85</v>
      </c>
      <c r="AI46" s="3">
        <v>117512.56</v>
      </c>
      <c r="AJ46" s="3">
        <v>101386.01</v>
      </c>
      <c r="AK46" s="40">
        <v>104804.09</v>
      </c>
      <c r="AL46" s="3">
        <v>114651.14</v>
      </c>
      <c r="AM46" s="3">
        <v>112076.46</v>
      </c>
      <c r="AN46" s="3">
        <v>113620.21</v>
      </c>
      <c r="AO46" s="3">
        <v>106641.79</v>
      </c>
      <c r="AP46" s="3">
        <v>99585.835000000006</v>
      </c>
      <c r="AQ46" s="3">
        <v>92277.024999999994</v>
      </c>
      <c r="AR46" s="40">
        <v>101703.49</v>
      </c>
      <c r="AS46"/>
    </row>
    <row r="47" spans="2:45" x14ac:dyDescent="0.3">
      <c r="B47" s="45">
        <v>41</v>
      </c>
      <c r="C47" s="3">
        <v>125194.87</v>
      </c>
      <c r="D47" s="3">
        <v>127225.245</v>
      </c>
      <c r="E47" s="3">
        <v>117282.765</v>
      </c>
      <c r="F47" s="3">
        <v>122121.325</v>
      </c>
      <c r="G47" s="3">
        <v>126989.905</v>
      </c>
      <c r="H47" s="3">
        <v>112604.825</v>
      </c>
      <c r="I47" s="40">
        <v>103828.88</v>
      </c>
      <c r="J47" s="3">
        <v>115839.01</v>
      </c>
      <c r="K47" s="3">
        <v>124089.47</v>
      </c>
      <c r="L47" s="3">
        <v>128558.38499999999</v>
      </c>
      <c r="M47" s="3">
        <v>115898.54</v>
      </c>
      <c r="N47" s="3">
        <v>116197.73</v>
      </c>
      <c r="O47" s="3">
        <v>101300.77499999999</v>
      </c>
      <c r="P47" s="40">
        <v>97992.93</v>
      </c>
      <c r="Q47" s="3">
        <v>111432.36500000001</v>
      </c>
      <c r="R47" s="3">
        <v>116556.425</v>
      </c>
      <c r="S47" s="3">
        <v>114133.54</v>
      </c>
      <c r="T47" s="3">
        <v>113957.735</v>
      </c>
      <c r="U47" s="3">
        <v>117048.72500000001</v>
      </c>
      <c r="V47" s="3">
        <v>102037.16499999999</v>
      </c>
      <c r="W47" s="40">
        <v>97053.544999999998</v>
      </c>
      <c r="X47" s="3">
        <v>113945.5</v>
      </c>
      <c r="Y47" s="3">
        <v>116449.31</v>
      </c>
      <c r="Z47" s="3">
        <v>109551.08</v>
      </c>
      <c r="AA47" s="3">
        <v>110432.33</v>
      </c>
      <c r="AB47" s="3">
        <v>110457.33500000001</v>
      </c>
      <c r="AC47" s="3">
        <v>96584.744999999995</v>
      </c>
      <c r="AD47" s="40">
        <v>100476.705</v>
      </c>
      <c r="AE47" s="3">
        <v>113296.31</v>
      </c>
      <c r="AF47" s="3">
        <v>117504.77499999999</v>
      </c>
      <c r="AG47" s="3">
        <v>122771.82</v>
      </c>
      <c r="AH47" s="3">
        <v>123692.08</v>
      </c>
      <c r="AI47" s="3">
        <v>115250.505</v>
      </c>
      <c r="AJ47" s="3">
        <v>101053.36500000001</v>
      </c>
      <c r="AK47" s="40">
        <v>93011.345000000001</v>
      </c>
      <c r="AL47" s="3">
        <v>113610.03</v>
      </c>
      <c r="AM47" s="3">
        <v>122607.56</v>
      </c>
      <c r="AR47" s="40">
        <v>94081.565000000002</v>
      </c>
      <c r="AS47"/>
    </row>
    <row r="48" spans="2:45" x14ac:dyDescent="0.3">
      <c r="B48" s="45">
        <v>42</v>
      </c>
      <c r="C48" s="3">
        <v>120916.215</v>
      </c>
      <c r="D48" s="3">
        <v>122830.38</v>
      </c>
      <c r="E48" s="3">
        <v>126919.19500000001</v>
      </c>
      <c r="F48" s="3">
        <v>130260.37</v>
      </c>
      <c r="G48" s="3">
        <v>123985.97</v>
      </c>
      <c r="H48" s="3">
        <v>104916.345</v>
      </c>
      <c r="I48" s="40">
        <v>105376.33500000001</v>
      </c>
      <c r="J48" s="3">
        <v>116831.43</v>
      </c>
      <c r="K48" s="3">
        <v>124665.82</v>
      </c>
      <c r="L48" s="3">
        <v>128612.3</v>
      </c>
      <c r="M48" s="3">
        <v>128242.765</v>
      </c>
      <c r="N48" s="3">
        <v>121731.485</v>
      </c>
      <c r="O48" s="3">
        <v>97887.485000000001</v>
      </c>
      <c r="P48" s="40">
        <v>94954.16</v>
      </c>
      <c r="Q48" s="3">
        <v>115907.395</v>
      </c>
      <c r="R48" s="3">
        <v>117470.22</v>
      </c>
      <c r="S48" s="3">
        <v>121087.1</v>
      </c>
      <c r="T48" s="3">
        <v>118201.175</v>
      </c>
      <c r="U48" s="3">
        <v>108412.66499999999</v>
      </c>
      <c r="V48" s="3">
        <v>102195.97500000001</v>
      </c>
      <c r="W48" s="40">
        <v>98108.815000000002</v>
      </c>
      <c r="X48" s="3">
        <v>108070.27499999999</v>
      </c>
      <c r="Y48" s="3">
        <v>113889.41</v>
      </c>
      <c r="Z48" s="3">
        <v>112592.26</v>
      </c>
      <c r="AA48" s="3">
        <v>112806.58500000001</v>
      </c>
      <c r="AB48" s="3">
        <v>107940.16</v>
      </c>
      <c r="AC48" s="3">
        <v>99368.854999999996</v>
      </c>
      <c r="AD48" s="40">
        <v>90918.615000000005</v>
      </c>
      <c r="AE48" s="3">
        <v>110290.12</v>
      </c>
      <c r="AF48" s="3">
        <v>112052.12</v>
      </c>
      <c r="AG48" s="3">
        <v>117533.72</v>
      </c>
      <c r="AH48" s="3">
        <v>116690.04</v>
      </c>
      <c r="AI48" s="3">
        <v>109857.485</v>
      </c>
      <c r="AJ48" s="3">
        <v>102032.495</v>
      </c>
      <c r="AK48" s="40">
        <v>94744.7</v>
      </c>
      <c r="AR48" s="40"/>
      <c r="AS48"/>
    </row>
    <row r="49" spans="2:45" x14ac:dyDescent="0.3">
      <c r="B49" s="45">
        <v>43</v>
      </c>
      <c r="C49" s="3">
        <v>120795</v>
      </c>
      <c r="D49" s="3">
        <v>126655.49</v>
      </c>
      <c r="E49" s="3">
        <v>122368.88499999999</v>
      </c>
      <c r="F49" s="3">
        <v>121471.64</v>
      </c>
      <c r="G49" s="3">
        <v>120420.7</v>
      </c>
      <c r="H49" s="3">
        <v>106813.03</v>
      </c>
      <c r="I49" s="40">
        <v>100812.04</v>
      </c>
      <c r="J49" s="3">
        <v>116042.845</v>
      </c>
      <c r="K49" s="3">
        <v>123265.44</v>
      </c>
      <c r="L49" s="3">
        <v>126362.045</v>
      </c>
      <c r="M49" s="3">
        <v>114867.16</v>
      </c>
      <c r="N49" s="3">
        <v>122975.285</v>
      </c>
      <c r="O49" s="3">
        <v>114184.19500000001</v>
      </c>
      <c r="P49" s="40">
        <v>101793.035</v>
      </c>
      <c r="Q49" s="3">
        <v>115549.435</v>
      </c>
      <c r="R49" s="3">
        <v>118010.31</v>
      </c>
      <c r="S49" s="3">
        <v>115813.03</v>
      </c>
      <c r="T49" s="3">
        <v>117333.44500000001</v>
      </c>
      <c r="U49" s="3">
        <v>112633.265</v>
      </c>
      <c r="V49" s="3">
        <v>100746.42</v>
      </c>
      <c r="W49" s="40">
        <v>100571.04</v>
      </c>
      <c r="X49" s="3">
        <v>105893.61500000001</v>
      </c>
      <c r="Y49" s="3">
        <v>109241.565</v>
      </c>
      <c r="Z49" s="3">
        <v>111423.36500000001</v>
      </c>
      <c r="AA49" s="3">
        <v>112414.39</v>
      </c>
      <c r="AB49" s="3">
        <v>111145.12</v>
      </c>
      <c r="AC49" s="3">
        <v>97973.985000000001</v>
      </c>
      <c r="AD49" s="40">
        <v>98427.53</v>
      </c>
      <c r="AE49" s="3">
        <v>114502.07</v>
      </c>
      <c r="AF49" s="3">
        <v>114108.545</v>
      </c>
      <c r="AG49" s="3">
        <v>114281.61500000001</v>
      </c>
      <c r="AH49" s="3">
        <v>115442.655</v>
      </c>
      <c r="AI49" s="3">
        <v>109130.77</v>
      </c>
      <c r="AJ49" s="3">
        <v>96698.285000000003</v>
      </c>
      <c r="AK49" s="40">
        <v>102684.515</v>
      </c>
      <c r="AR49" s="40"/>
      <c r="AS49"/>
    </row>
    <row r="50" spans="2:45" x14ac:dyDescent="0.3">
      <c r="B50" s="45">
        <v>44</v>
      </c>
      <c r="C50" s="3">
        <v>115297.34</v>
      </c>
      <c r="D50" s="3">
        <v>116619.57</v>
      </c>
      <c r="E50" s="3">
        <v>122887.41</v>
      </c>
      <c r="F50" s="3">
        <v>124222.935</v>
      </c>
      <c r="G50" s="3">
        <v>121256.97</v>
      </c>
      <c r="H50" s="3">
        <v>106353.44</v>
      </c>
      <c r="I50" s="40">
        <v>102279.745</v>
      </c>
      <c r="J50" s="3">
        <v>125270.16499999999</v>
      </c>
      <c r="K50" s="3">
        <v>117138.355</v>
      </c>
      <c r="L50" s="3">
        <v>121605.395</v>
      </c>
      <c r="M50" s="3">
        <v>120142.43</v>
      </c>
      <c r="N50" s="3">
        <v>119820.71</v>
      </c>
      <c r="O50" s="3">
        <v>104191.105</v>
      </c>
      <c r="P50" s="40">
        <v>111289</v>
      </c>
      <c r="Q50" s="3">
        <v>112227.65</v>
      </c>
      <c r="R50" s="3">
        <v>116179.47</v>
      </c>
      <c r="S50" s="3">
        <v>116632.09</v>
      </c>
      <c r="T50" s="3">
        <v>120470.785</v>
      </c>
      <c r="U50" s="3">
        <v>113451.995</v>
      </c>
      <c r="V50" s="3">
        <v>101610.815</v>
      </c>
      <c r="W50" s="40">
        <v>92182.955000000002</v>
      </c>
      <c r="X50" s="3">
        <v>110196.61500000001</v>
      </c>
      <c r="Y50" s="3">
        <v>113459.02499999999</v>
      </c>
      <c r="Z50" s="3">
        <v>114402.745</v>
      </c>
      <c r="AA50" s="3">
        <v>119350.66499999999</v>
      </c>
      <c r="AB50" s="3">
        <v>116793.855</v>
      </c>
      <c r="AC50" s="3">
        <v>93859.285000000003</v>
      </c>
      <c r="AD50" s="40">
        <v>95624.014999999999</v>
      </c>
      <c r="AE50" s="3">
        <v>112634.63499999999</v>
      </c>
      <c r="AF50" s="3">
        <v>111887.405</v>
      </c>
      <c r="AG50" s="3">
        <v>117375.73</v>
      </c>
      <c r="AH50" s="3">
        <v>121752.875</v>
      </c>
      <c r="AI50" s="3">
        <v>130510.905</v>
      </c>
      <c r="AJ50" s="3">
        <v>105806.825</v>
      </c>
      <c r="AK50" s="40">
        <v>102830.55499999999</v>
      </c>
      <c r="AR50" s="40"/>
      <c r="AS50"/>
    </row>
    <row r="51" spans="2:45" x14ac:dyDescent="0.3">
      <c r="B51" s="45">
        <v>45</v>
      </c>
      <c r="C51" s="3">
        <v>113791.75</v>
      </c>
      <c r="D51" s="3">
        <v>101793.035</v>
      </c>
      <c r="E51" s="3">
        <v>120177.94500000001</v>
      </c>
      <c r="F51" s="3">
        <v>125985.465</v>
      </c>
      <c r="G51" s="3">
        <v>120505.58500000001</v>
      </c>
      <c r="H51" s="3">
        <v>104269.79</v>
      </c>
      <c r="I51" s="40">
        <v>103629.645</v>
      </c>
      <c r="J51" s="3">
        <v>110661.43</v>
      </c>
      <c r="K51" s="3">
        <v>104976.21</v>
      </c>
      <c r="L51" s="3">
        <v>119904.48</v>
      </c>
      <c r="M51" s="3">
        <v>118677.495</v>
      </c>
      <c r="N51" s="3">
        <v>113666.485</v>
      </c>
      <c r="O51" s="3">
        <v>101810.75</v>
      </c>
      <c r="P51" s="40">
        <v>94325.72</v>
      </c>
      <c r="Q51" s="3">
        <v>104632.79</v>
      </c>
      <c r="R51" s="3">
        <v>100592.295</v>
      </c>
      <c r="S51" s="3">
        <v>111738.485</v>
      </c>
      <c r="T51" s="3">
        <v>113539.935</v>
      </c>
      <c r="U51" s="3">
        <v>115156.44500000001</v>
      </c>
      <c r="V51" s="3">
        <v>104194.345</v>
      </c>
      <c r="W51" s="40">
        <v>95368.164999999994</v>
      </c>
      <c r="X51" s="3">
        <v>107014.075</v>
      </c>
      <c r="Y51" s="3">
        <v>100696.565</v>
      </c>
      <c r="Z51" s="3">
        <v>106387.19500000001</v>
      </c>
      <c r="AA51" s="3">
        <v>109430.37</v>
      </c>
      <c r="AB51" s="3">
        <v>112506.95</v>
      </c>
      <c r="AC51" s="3">
        <v>100203.55</v>
      </c>
      <c r="AD51" s="40">
        <v>96432.625</v>
      </c>
      <c r="AE51" s="3">
        <v>107279.84</v>
      </c>
      <c r="AF51" s="3">
        <v>96817</v>
      </c>
      <c r="AG51" s="3">
        <v>104381.38</v>
      </c>
      <c r="AH51" s="3">
        <v>115132.64</v>
      </c>
      <c r="AI51" s="3">
        <v>113954.78</v>
      </c>
      <c r="AJ51" s="3">
        <v>108924.79</v>
      </c>
      <c r="AK51" s="40">
        <v>96867.014999999999</v>
      </c>
      <c r="AR51" s="40"/>
      <c r="AS51"/>
    </row>
    <row r="52" spans="2:45" x14ac:dyDescent="0.3">
      <c r="B52" s="45">
        <v>46</v>
      </c>
      <c r="C52" s="3">
        <v>127234.72</v>
      </c>
      <c r="D52" s="3">
        <v>121617.28</v>
      </c>
      <c r="E52" s="3">
        <v>121566.645</v>
      </c>
      <c r="F52" s="3">
        <v>123775.16</v>
      </c>
      <c r="G52" s="3">
        <v>117078.58500000001</v>
      </c>
      <c r="H52" s="3">
        <v>103646.63499999999</v>
      </c>
      <c r="I52" s="40">
        <v>103793.08500000001</v>
      </c>
      <c r="J52" s="3">
        <v>116230.34</v>
      </c>
      <c r="K52" s="3">
        <v>117794.595</v>
      </c>
      <c r="L52" s="3">
        <v>122131.11500000001</v>
      </c>
      <c r="M52" s="3">
        <v>122634.53</v>
      </c>
      <c r="N52" s="3">
        <v>117953.88499999999</v>
      </c>
      <c r="O52" s="3">
        <v>99907.32</v>
      </c>
      <c r="P52" s="40">
        <v>96934.925000000003</v>
      </c>
      <c r="Q52" s="3">
        <v>125795.84</v>
      </c>
      <c r="R52" s="3">
        <v>135420.82</v>
      </c>
      <c r="S52" s="3">
        <v>130385.05</v>
      </c>
      <c r="T52" s="3">
        <v>116715.965</v>
      </c>
      <c r="U52" s="3">
        <v>117797.62</v>
      </c>
      <c r="V52" s="3">
        <v>106730.21</v>
      </c>
      <c r="W52" s="40">
        <v>98774.235000000001</v>
      </c>
      <c r="X52" s="3">
        <v>114159.595</v>
      </c>
      <c r="Y52" s="3">
        <v>120185.265</v>
      </c>
      <c r="Z52" s="3">
        <v>116487.58</v>
      </c>
      <c r="AA52" s="3">
        <v>108628.34</v>
      </c>
      <c r="AB52" s="3">
        <v>107405.925</v>
      </c>
      <c r="AC52" s="3">
        <v>90498.92</v>
      </c>
      <c r="AD52" s="40">
        <v>94602.89</v>
      </c>
      <c r="AE52" s="3">
        <v>106758.95</v>
      </c>
      <c r="AF52" s="3">
        <v>104303.46</v>
      </c>
      <c r="AG52" s="3">
        <v>112573.54</v>
      </c>
      <c r="AH52" s="3">
        <v>109828.93</v>
      </c>
      <c r="AI52" s="3">
        <v>110954.755</v>
      </c>
      <c r="AJ52" s="3">
        <v>97646.12</v>
      </c>
      <c r="AK52" s="40">
        <v>101550.045</v>
      </c>
      <c r="AR52" s="40"/>
      <c r="AS52"/>
    </row>
    <row r="53" spans="2:45" x14ac:dyDescent="0.3">
      <c r="B53" s="45">
        <v>47</v>
      </c>
      <c r="C53" s="3">
        <v>124557.22500000001</v>
      </c>
      <c r="D53" s="3">
        <v>131442.20000000001</v>
      </c>
      <c r="E53" s="3">
        <v>132353.755</v>
      </c>
      <c r="F53" s="3">
        <v>138118.70499999999</v>
      </c>
      <c r="G53" s="3">
        <v>123412.685</v>
      </c>
      <c r="H53" s="3">
        <v>102647.905</v>
      </c>
      <c r="I53" s="40">
        <v>99761.81</v>
      </c>
      <c r="J53" s="3">
        <v>116817.15</v>
      </c>
      <c r="K53" s="3">
        <v>119905.59</v>
      </c>
      <c r="L53" s="3">
        <v>122146.66</v>
      </c>
      <c r="M53" s="3">
        <v>122464.645</v>
      </c>
      <c r="N53" s="3">
        <v>121441.05</v>
      </c>
      <c r="O53" s="3">
        <v>106868.5</v>
      </c>
      <c r="P53" s="40">
        <v>96805.925000000003</v>
      </c>
      <c r="Q53" s="3">
        <v>128658.27</v>
      </c>
      <c r="R53" s="3">
        <v>137151.495</v>
      </c>
      <c r="S53" s="3">
        <v>138882.25</v>
      </c>
      <c r="T53" s="3">
        <v>135162.11499999999</v>
      </c>
      <c r="U53" s="3">
        <v>133951.29</v>
      </c>
      <c r="V53" s="3">
        <v>121219.595</v>
      </c>
      <c r="W53" s="40">
        <v>101256.78</v>
      </c>
      <c r="X53" s="3">
        <v>113978.535</v>
      </c>
      <c r="Y53" s="3">
        <v>118330.625</v>
      </c>
      <c r="Z53" s="3">
        <v>106618.19500000001</v>
      </c>
      <c r="AA53" s="3">
        <v>107278.83</v>
      </c>
      <c r="AB53" s="3">
        <v>113582.6</v>
      </c>
      <c r="AC53" s="3">
        <v>101352.12</v>
      </c>
      <c r="AD53" s="40">
        <v>92043.13</v>
      </c>
      <c r="AE53" s="3">
        <v>109148.25</v>
      </c>
      <c r="AF53" s="3">
        <v>112033.87</v>
      </c>
      <c r="AG53" s="3">
        <v>119736.125</v>
      </c>
      <c r="AH53" s="3">
        <v>131312</v>
      </c>
      <c r="AI53" s="3">
        <v>109049.36500000001</v>
      </c>
      <c r="AJ53" s="3">
        <v>97245.764999999999</v>
      </c>
      <c r="AK53" s="40">
        <v>96742.49</v>
      </c>
      <c r="AR53" s="40"/>
      <c r="AS53"/>
    </row>
    <row r="54" spans="2:45" x14ac:dyDescent="0.3">
      <c r="B54" s="45">
        <v>48</v>
      </c>
      <c r="C54" s="3">
        <v>114406.825</v>
      </c>
      <c r="D54" s="3">
        <v>118894.30499999999</v>
      </c>
      <c r="E54" s="3">
        <v>124728.875</v>
      </c>
      <c r="F54" s="3">
        <v>112907.145</v>
      </c>
      <c r="G54" s="3">
        <v>117492.82</v>
      </c>
      <c r="H54" s="3">
        <v>105011.19500000001</v>
      </c>
      <c r="I54" s="40">
        <v>98621.62</v>
      </c>
      <c r="J54" s="3">
        <v>138681.815</v>
      </c>
      <c r="K54" s="3">
        <v>126617.72</v>
      </c>
      <c r="L54" s="3">
        <v>118119.01</v>
      </c>
      <c r="M54" s="3">
        <v>120308.545</v>
      </c>
      <c r="N54" s="3">
        <v>116011.565</v>
      </c>
      <c r="O54" s="3">
        <v>104700.05499999999</v>
      </c>
      <c r="P54" s="40">
        <v>112098.33500000001</v>
      </c>
      <c r="Q54" s="3">
        <v>115429.005</v>
      </c>
      <c r="R54" s="3">
        <v>129798.47</v>
      </c>
      <c r="S54" s="3">
        <v>151730.95000000001</v>
      </c>
      <c r="T54" s="3">
        <v>154632.33499999999</v>
      </c>
      <c r="U54" s="3">
        <v>125141.9</v>
      </c>
      <c r="V54" s="3">
        <v>99234.22</v>
      </c>
      <c r="W54" s="40">
        <v>108717.875</v>
      </c>
      <c r="X54" s="3">
        <v>110547.605</v>
      </c>
      <c r="Y54" s="3">
        <v>109706.42</v>
      </c>
      <c r="Z54" s="3">
        <v>106684.825</v>
      </c>
      <c r="AA54" s="3">
        <v>112586.74</v>
      </c>
      <c r="AB54" s="3">
        <v>110031.82</v>
      </c>
      <c r="AC54" s="3">
        <v>100725.24</v>
      </c>
      <c r="AD54" s="40">
        <v>96240.41</v>
      </c>
      <c r="AE54" s="3">
        <v>113899.3</v>
      </c>
      <c r="AF54" s="3">
        <v>107629.16</v>
      </c>
      <c r="AG54" s="3">
        <v>108417.69500000001</v>
      </c>
      <c r="AH54" s="3">
        <v>112735.875</v>
      </c>
      <c r="AI54" s="3">
        <v>114799.91</v>
      </c>
      <c r="AJ54" s="3">
        <v>98959.56</v>
      </c>
      <c r="AK54" s="40">
        <v>96778.25</v>
      </c>
      <c r="AR54" s="40"/>
      <c r="AS54"/>
    </row>
    <row r="55" spans="2:45" x14ac:dyDescent="0.3">
      <c r="B55" s="45">
        <v>49</v>
      </c>
      <c r="C55" s="3">
        <v>122452.41499999999</v>
      </c>
      <c r="D55" s="3">
        <v>117115.62</v>
      </c>
      <c r="E55" s="3">
        <v>115230.125</v>
      </c>
      <c r="F55" s="3">
        <v>121699.425</v>
      </c>
      <c r="G55" s="3">
        <v>129148.52</v>
      </c>
      <c r="H55" s="3">
        <v>115606.005</v>
      </c>
      <c r="I55" s="40">
        <v>102162.53</v>
      </c>
      <c r="J55" s="3">
        <v>118666.37</v>
      </c>
      <c r="K55" s="3">
        <v>119169.17</v>
      </c>
      <c r="L55" s="3">
        <v>121067.59</v>
      </c>
      <c r="M55" s="3">
        <v>113024.02</v>
      </c>
      <c r="N55" s="3">
        <v>109318.355</v>
      </c>
      <c r="O55" s="3">
        <v>98899.494999999995</v>
      </c>
      <c r="P55" s="40">
        <v>102718.9</v>
      </c>
      <c r="Q55" s="3">
        <v>111625.98</v>
      </c>
      <c r="R55" s="3">
        <v>113063.675</v>
      </c>
      <c r="S55" s="3">
        <v>115383.13</v>
      </c>
      <c r="T55" s="3">
        <v>115736.97</v>
      </c>
      <c r="U55" s="3">
        <v>109568.47</v>
      </c>
      <c r="V55" s="3">
        <v>99334.8</v>
      </c>
      <c r="W55" s="40">
        <v>92487.705000000002</v>
      </c>
      <c r="X55" s="3">
        <v>107666.30499999999</v>
      </c>
      <c r="Y55" s="3">
        <v>111718.075</v>
      </c>
      <c r="Z55" s="3">
        <v>114225.12</v>
      </c>
      <c r="AA55" s="3">
        <v>135452.26</v>
      </c>
      <c r="AB55" s="3">
        <v>156648.405</v>
      </c>
      <c r="AC55" s="3">
        <v>121237.47</v>
      </c>
      <c r="AD55" s="40">
        <v>88903.065000000002</v>
      </c>
      <c r="AE55" s="3">
        <v>110609.4</v>
      </c>
      <c r="AF55" s="3">
        <v>109094.04</v>
      </c>
      <c r="AG55" s="3">
        <v>107400.705</v>
      </c>
      <c r="AH55" s="3">
        <v>107891.69</v>
      </c>
      <c r="AI55" s="3">
        <v>105028.985</v>
      </c>
      <c r="AJ55" s="3">
        <v>95436.3</v>
      </c>
      <c r="AK55" s="40">
        <v>100233.98</v>
      </c>
      <c r="AR55" s="40"/>
      <c r="AS55"/>
    </row>
    <row r="56" spans="2:45" x14ac:dyDescent="0.3">
      <c r="B56" s="45">
        <v>50</v>
      </c>
      <c r="C56" s="3">
        <v>129059.645</v>
      </c>
      <c r="D56" s="3">
        <v>136800.91</v>
      </c>
      <c r="E56" s="3">
        <v>125965.02</v>
      </c>
      <c r="F56" s="3">
        <v>125807.495</v>
      </c>
      <c r="G56" s="3">
        <v>116597.81</v>
      </c>
      <c r="H56" s="3">
        <v>106139.41</v>
      </c>
      <c r="I56" s="40">
        <v>112025.29</v>
      </c>
      <c r="J56" s="3">
        <v>109670</v>
      </c>
      <c r="K56" s="3">
        <v>111228.06</v>
      </c>
      <c r="L56" s="3">
        <v>112738.08</v>
      </c>
      <c r="M56" s="3">
        <v>105445.65</v>
      </c>
      <c r="N56" s="3">
        <v>105664.09</v>
      </c>
      <c r="O56" s="3">
        <v>98622.865000000005</v>
      </c>
      <c r="P56" s="40">
        <v>97300.36</v>
      </c>
      <c r="Q56" s="3">
        <v>114680.185</v>
      </c>
      <c r="R56" s="3">
        <v>121945.175</v>
      </c>
      <c r="S56" s="3">
        <v>146933.095</v>
      </c>
      <c r="T56" s="3">
        <v>129280.81</v>
      </c>
      <c r="U56" s="3">
        <v>120821.05499999999</v>
      </c>
      <c r="V56" s="3">
        <v>110154.36</v>
      </c>
      <c r="W56" s="40">
        <v>97715.01</v>
      </c>
      <c r="X56" s="3">
        <v>110803.765</v>
      </c>
      <c r="Y56" s="3">
        <v>114413.785</v>
      </c>
      <c r="Z56" s="3">
        <v>129715.465</v>
      </c>
      <c r="AA56" s="3">
        <v>114986.33</v>
      </c>
      <c r="AB56" s="3">
        <v>110025.465</v>
      </c>
      <c r="AC56" s="3">
        <v>102577.145</v>
      </c>
      <c r="AD56" s="40">
        <v>102161.11500000001</v>
      </c>
      <c r="AE56" s="3">
        <v>127910.83500000001</v>
      </c>
      <c r="AF56" s="3">
        <v>109548.62</v>
      </c>
      <c r="AG56" s="3">
        <v>109060.375</v>
      </c>
      <c r="AH56" s="3">
        <v>108599.065</v>
      </c>
      <c r="AI56" s="3">
        <v>107070.61</v>
      </c>
      <c r="AJ56" s="3">
        <v>101239.235</v>
      </c>
      <c r="AK56" s="40">
        <v>97577.414999999994</v>
      </c>
      <c r="AR56" s="40"/>
      <c r="AS56"/>
    </row>
    <row r="57" spans="2:45" x14ac:dyDescent="0.3">
      <c r="B57" s="45">
        <v>51</v>
      </c>
      <c r="C57" s="3">
        <v>125784.96000000001</v>
      </c>
      <c r="D57" s="3">
        <v>129077.41</v>
      </c>
      <c r="E57" s="3">
        <v>135930.07999999999</v>
      </c>
      <c r="F57" s="3">
        <v>152366.29999999999</v>
      </c>
      <c r="G57" s="3">
        <v>158052.89000000001</v>
      </c>
      <c r="H57" s="3">
        <v>154924.89000000001</v>
      </c>
      <c r="I57" s="40">
        <v>105218.515</v>
      </c>
      <c r="J57" s="3">
        <v>120390.11</v>
      </c>
      <c r="K57" s="3">
        <v>128831.65</v>
      </c>
      <c r="L57" s="3">
        <v>111423.765</v>
      </c>
      <c r="M57" s="3">
        <v>107072.36</v>
      </c>
      <c r="N57" s="3">
        <v>113698.06</v>
      </c>
      <c r="O57" s="3">
        <v>90227.48</v>
      </c>
      <c r="P57" s="40">
        <v>93673.19</v>
      </c>
      <c r="Q57" s="3">
        <v>138949.67499999999</v>
      </c>
      <c r="R57" s="3">
        <v>142870.39499999999</v>
      </c>
      <c r="S57" s="3">
        <v>114916.99</v>
      </c>
      <c r="T57" s="3">
        <v>114462.53</v>
      </c>
      <c r="U57" s="3">
        <v>116428.79</v>
      </c>
      <c r="V57" s="3">
        <v>109364.01</v>
      </c>
      <c r="W57" s="40">
        <v>107212.84</v>
      </c>
      <c r="X57" s="3">
        <v>112804.4</v>
      </c>
      <c r="Y57" s="3">
        <v>113485.105</v>
      </c>
      <c r="Z57" s="3">
        <v>119907.245</v>
      </c>
      <c r="AA57" s="3">
        <v>111880.52499999999</v>
      </c>
      <c r="AB57" s="3">
        <v>102075.925</v>
      </c>
      <c r="AC57" s="3">
        <v>92725.74</v>
      </c>
      <c r="AD57" s="40">
        <v>99110.774999999994</v>
      </c>
      <c r="AE57" s="3">
        <v>114400.065</v>
      </c>
      <c r="AF57" s="3">
        <v>123999.07</v>
      </c>
      <c r="AG57" s="3">
        <v>146990.89000000001</v>
      </c>
      <c r="AH57" s="3">
        <v>125050.61</v>
      </c>
      <c r="AI57" s="3">
        <v>150553.4</v>
      </c>
      <c r="AJ57" s="3">
        <v>100632.47500000001</v>
      </c>
      <c r="AK57" s="40">
        <v>98723.45</v>
      </c>
      <c r="AR57" s="40"/>
      <c r="AS57"/>
    </row>
    <row r="58" spans="2:45" x14ac:dyDescent="0.3">
      <c r="B58" s="45">
        <v>52</v>
      </c>
      <c r="C58" s="3">
        <v>113802.21</v>
      </c>
      <c r="D58" s="3">
        <v>119477.515</v>
      </c>
      <c r="E58" s="3">
        <v>126553.11500000001</v>
      </c>
      <c r="F58" s="3">
        <v>134583.25</v>
      </c>
      <c r="G58" s="3">
        <v>119950.37</v>
      </c>
      <c r="H58" s="3">
        <v>95093.294999999998</v>
      </c>
      <c r="I58" s="40">
        <v>133421.03</v>
      </c>
      <c r="J58" s="3">
        <v>109260.30499999999</v>
      </c>
      <c r="K58" s="3">
        <v>106451.255</v>
      </c>
      <c r="L58" s="3">
        <v>104389.51</v>
      </c>
      <c r="M58" s="3">
        <v>105513.235</v>
      </c>
      <c r="N58" s="3">
        <v>112247.94500000001</v>
      </c>
      <c r="O58" s="3">
        <v>114843.875</v>
      </c>
      <c r="P58" s="40">
        <v>90911.085000000006</v>
      </c>
      <c r="Q58" s="3">
        <v>85094.375</v>
      </c>
      <c r="R58" s="3">
        <v>98638.854999999996</v>
      </c>
      <c r="S58" s="3">
        <v>128753.755</v>
      </c>
      <c r="T58" s="3">
        <v>130699.155</v>
      </c>
      <c r="U58" s="3">
        <v>115572.045</v>
      </c>
      <c r="V58" s="3">
        <v>96358.975000000006</v>
      </c>
      <c r="W58" s="40">
        <v>92856.23</v>
      </c>
      <c r="X58" s="3">
        <v>112358.815</v>
      </c>
      <c r="Y58" s="3">
        <v>98191.654999999999</v>
      </c>
      <c r="Z58" s="3">
        <v>100017.19500000001</v>
      </c>
      <c r="AA58" s="3">
        <v>129749.14</v>
      </c>
      <c r="AB58" s="3">
        <v>133831.375</v>
      </c>
      <c r="AC58" s="3">
        <v>108290.11</v>
      </c>
      <c r="AD58" s="40">
        <v>94938.395000000004</v>
      </c>
      <c r="AE58" s="3">
        <v>101818.02499999999</v>
      </c>
      <c r="AF58" s="3">
        <v>102168.93</v>
      </c>
      <c r="AG58" s="3">
        <v>98312.744999999995</v>
      </c>
      <c r="AH58" s="3">
        <v>96120.524999999994</v>
      </c>
      <c r="AI58" s="3">
        <v>107256.065</v>
      </c>
      <c r="AJ58" s="3">
        <v>113521.685</v>
      </c>
      <c r="AK58" s="40">
        <v>90145.615000000005</v>
      </c>
      <c r="AR58" s="40"/>
      <c r="AS58"/>
    </row>
    <row r="59" spans="2:45" ht="15" thickBot="1" x14ac:dyDescent="0.35">
      <c r="B59" s="46">
        <v>53</v>
      </c>
      <c r="C59" s="41">
        <v>100048.44</v>
      </c>
      <c r="D59" s="41">
        <v>111647.54</v>
      </c>
      <c r="E59" s="41">
        <v>128552.13499999999</v>
      </c>
      <c r="F59" s="41">
        <v>146473.83499999999</v>
      </c>
      <c r="G59" s="41"/>
      <c r="H59" s="41"/>
      <c r="I59" s="42">
        <v>96394.94</v>
      </c>
      <c r="J59" s="41">
        <v>106284.83</v>
      </c>
      <c r="K59" s="41">
        <v>99701.43</v>
      </c>
      <c r="L59" s="41">
        <v>123693.52</v>
      </c>
      <c r="M59" s="41">
        <v>135571.79500000001</v>
      </c>
      <c r="N59" s="41">
        <v>112141.83</v>
      </c>
      <c r="O59" s="41">
        <v>95728.15</v>
      </c>
      <c r="P59" s="42">
        <v>114468.17</v>
      </c>
      <c r="Q59" s="41"/>
      <c r="R59" s="41"/>
      <c r="S59" s="41"/>
      <c r="T59" s="41"/>
      <c r="U59" s="41"/>
      <c r="V59" s="41"/>
      <c r="W59" s="42">
        <v>95700.479999999996</v>
      </c>
      <c r="X59" s="41">
        <v>103381.91499999999</v>
      </c>
      <c r="Y59" s="41"/>
      <c r="Z59" s="41"/>
      <c r="AA59" s="41"/>
      <c r="AB59" s="41"/>
      <c r="AC59" s="41"/>
      <c r="AD59" s="42">
        <v>99613.865000000005</v>
      </c>
      <c r="AE59" s="41">
        <v>140410.125</v>
      </c>
      <c r="AF59" s="41">
        <v>95410.39</v>
      </c>
      <c r="AG59" s="41"/>
      <c r="AH59" s="41"/>
      <c r="AI59" s="41"/>
      <c r="AJ59" s="41"/>
      <c r="AK59" s="42">
        <v>118293.52499999999</v>
      </c>
      <c r="AL59" s="41"/>
      <c r="AM59" s="41"/>
      <c r="AN59" s="41"/>
      <c r="AO59" s="41"/>
      <c r="AP59" s="41"/>
      <c r="AQ59" s="41"/>
      <c r="AR59" s="42"/>
      <c r="AS59"/>
    </row>
    <row r="60" spans="2:45" x14ac:dyDescent="0.3">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row>
  </sheetData>
  <conditionalFormatting pivot="1" sqref="C7:AR59">
    <cfRule type="top10" dxfId="50" priority="4" percent="1" rank="10"/>
  </conditionalFormatting>
  <conditionalFormatting pivot="1" sqref="C7:AR59">
    <cfRule type="top10" dxfId="49" priority="3" percent="1" bottom="1" rank="10"/>
  </conditionalFormatting>
  <conditionalFormatting pivot="1" sqref="C7:AR59">
    <cfRule type="top10" dxfId="48" priority="2" percent="1" rank="10"/>
  </conditionalFormatting>
  <conditionalFormatting pivot="1" sqref="C7:AR59">
    <cfRule type="top10" dxfId="47" priority="1" percent="1" bottom="1" rank="10"/>
  </conditionalFormatting>
  <pageMargins left="0.70866141732283472" right="0.70866141732283472" top="0.74803149606299213" bottom="0.74803149606299213" header="0.31496062992125984" footer="0.31496062992125984"/>
  <pageSetup paperSize="9" firstPageNumber="62" fitToWidth="0" orientation="portrait" useFirstPageNumber="1" r:id="rId2"/>
  <headerFoot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903F-A9A0-4A47-8014-BE794043E78B}">
  <sheetPr>
    <pageSetUpPr fitToPage="1"/>
  </sheetPr>
  <dimension ref="B1:K2107"/>
  <sheetViews>
    <sheetView topLeftCell="A344" workbookViewId="0">
      <selection activeCell="E6" sqref="E6"/>
    </sheetView>
  </sheetViews>
  <sheetFormatPr defaultRowHeight="14.4" x14ac:dyDescent="0.3"/>
  <cols>
    <col min="1" max="1" width="8.88671875" style="6"/>
    <col min="2" max="2" width="16.77734375" style="9" bestFit="1" customWidth="1"/>
    <col min="3" max="3" width="11.77734375" style="6" customWidth="1"/>
    <col min="4" max="4" width="9.21875" style="6" customWidth="1"/>
    <col min="5" max="5" width="12.21875" style="7" bestFit="1" customWidth="1"/>
    <col min="6" max="6" width="8.88671875" style="6"/>
    <col min="7" max="7" width="10.88671875" style="6" bestFit="1" customWidth="1"/>
    <col min="8" max="8" width="10.88671875" style="6" customWidth="1"/>
    <col min="9" max="9" width="11.77734375" style="6" customWidth="1"/>
    <col min="10" max="10" width="13.21875" style="6" customWidth="1"/>
    <col min="12" max="12" width="13.33203125" style="6" customWidth="1"/>
    <col min="13" max="17" width="8.88671875" style="6"/>
    <col min="18" max="18" width="9.88671875" style="6" customWidth="1"/>
    <col min="19" max="16384" width="8.88671875" style="6"/>
  </cols>
  <sheetData>
    <row r="1" spans="2:11" s="4" customFormat="1" ht="31.2" customHeight="1" x14ac:dyDescent="0.3">
      <c r="B1" s="26" t="s">
        <v>13</v>
      </c>
      <c r="C1" s="27" t="s">
        <v>10</v>
      </c>
      <c r="D1" s="27" t="s">
        <v>11</v>
      </c>
      <c r="E1" s="28" t="s">
        <v>14</v>
      </c>
      <c r="F1" s="28" t="s">
        <v>40</v>
      </c>
      <c r="G1" s="28" t="s">
        <v>41</v>
      </c>
      <c r="H1" s="28" t="s">
        <v>82</v>
      </c>
      <c r="I1" s="28" t="s">
        <v>42</v>
      </c>
      <c r="J1" s="28" t="s">
        <v>16</v>
      </c>
    </row>
    <row r="2" spans="2:11" x14ac:dyDescent="0.3">
      <c r="B2" s="30">
        <v>42005</v>
      </c>
      <c r="C2" s="6" t="str">
        <f>VLOOKUP(B:B, _holidays!A:C, 2, FALSE)</f>
        <v>N</v>
      </c>
      <c r="D2" s="6" t="str">
        <f>VLOOKUP(B:B, _holidays!A:C, 3, FALSE)</f>
        <v>Y</v>
      </c>
      <c r="E2" s="10">
        <v>99635.03</v>
      </c>
      <c r="F2" s="6" t="e">
        <f>IF(Table16[[#This Row],[School Day]]="Y",Table16[[#This Row],[Demand]],NA())</f>
        <v>#N/A</v>
      </c>
      <c r="G2" s="6">
        <f>IF(Table16[[#This Row],[School Day]]="N",Table16[[#This Row],[Demand]],NA())</f>
        <v>99635.03</v>
      </c>
      <c r="H2" s="6">
        <f>IF(Table16[[#This Row],[Holiday]]="Y",Table16[[#This Row],[Demand]],NA())</f>
        <v>99635.03</v>
      </c>
      <c r="I2" s="6" t="e">
        <f>IF(Table16[[#This Row],[Holiday]]="N",Table16[[#This Row],[Demand]],NA())</f>
        <v>#N/A</v>
      </c>
      <c r="J2" s="6">
        <v>26.9</v>
      </c>
      <c r="K2" s="6"/>
    </row>
    <row r="3" spans="2:11" x14ac:dyDescent="0.3">
      <c r="B3" s="30">
        <v>42006</v>
      </c>
      <c r="C3" s="6" t="str">
        <f>VLOOKUP(B:B, _holidays!A:C, 2, FALSE)</f>
        <v>N</v>
      </c>
      <c r="D3" s="6" t="str">
        <f>VLOOKUP(B:B, _holidays!A:C, 3, FALSE)</f>
        <v>N</v>
      </c>
      <c r="E3" s="10">
        <v>129606.01</v>
      </c>
      <c r="F3" s="6" t="e">
        <f>IF(Table16[[#This Row],[School Day]]="Y",Table16[[#This Row],[Demand]],NA())</f>
        <v>#N/A</v>
      </c>
      <c r="G3" s="6">
        <f>IF(Table16[[#This Row],[School Day]]="N",Table16[[#This Row],[Demand]],NA())</f>
        <v>129606.01</v>
      </c>
      <c r="H3" s="6" t="e">
        <f>IF(Table16[[#This Row],[Holiday]]="Y",Table16[[#This Row],[Demand]],NA())</f>
        <v>#N/A</v>
      </c>
      <c r="I3" s="6">
        <f>IF(Table16[[#This Row],[Holiday]]="N",Table16[[#This Row],[Demand]],NA())</f>
        <v>129606.01</v>
      </c>
      <c r="J3" s="6">
        <v>38.799999999999997</v>
      </c>
      <c r="K3" s="6"/>
    </row>
    <row r="4" spans="2:11" x14ac:dyDescent="0.3">
      <c r="B4" s="30">
        <v>42007</v>
      </c>
      <c r="C4" s="6" t="str">
        <f>VLOOKUP(B:B, _holidays!A:C, 2, FALSE)</f>
        <v>N</v>
      </c>
      <c r="D4" s="6" t="str">
        <f>VLOOKUP(B:B, _holidays!A:C, 3, FALSE)</f>
        <v>N</v>
      </c>
      <c r="E4" s="10">
        <v>142300.54</v>
      </c>
      <c r="F4" s="6" t="e">
        <f>IF(Table16[[#This Row],[School Day]]="Y",Table16[[#This Row],[Demand]],NA())</f>
        <v>#N/A</v>
      </c>
      <c r="G4" s="6">
        <f>IF(Table16[[#This Row],[School Day]]="N",Table16[[#This Row],[Demand]],NA())</f>
        <v>142300.54</v>
      </c>
      <c r="H4" s="6" t="e">
        <f>IF(Table16[[#This Row],[Holiday]]="Y",Table16[[#This Row],[Demand]],NA())</f>
        <v>#N/A</v>
      </c>
      <c r="I4" s="6">
        <f>IF(Table16[[#This Row],[Holiday]]="N",Table16[[#This Row],[Demand]],NA())</f>
        <v>142300.54</v>
      </c>
      <c r="J4" s="6">
        <v>38.200000000000003</v>
      </c>
      <c r="K4" s="6"/>
    </row>
    <row r="5" spans="2:11" x14ac:dyDescent="0.3">
      <c r="B5" s="30">
        <v>42008</v>
      </c>
      <c r="C5" s="6" t="str">
        <f>VLOOKUP(B:B, _holidays!A:C, 2, FALSE)</f>
        <v>N</v>
      </c>
      <c r="D5" s="6" t="str">
        <f>VLOOKUP(B:B, _holidays!A:C, 3, FALSE)</f>
        <v>N</v>
      </c>
      <c r="E5" s="10">
        <v>104330.715</v>
      </c>
      <c r="F5" s="6" t="e">
        <f>IF(Table16[[#This Row],[School Day]]="Y",Table16[[#This Row],[Demand]],NA())</f>
        <v>#N/A</v>
      </c>
      <c r="G5" s="6">
        <f>IF(Table16[[#This Row],[School Day]]="N",Table16[[#This Row],[Demand]],NA())</f>
        <v>104330.715</v>
      </c>
      <c r="H5" s="6" t="e">
        <f>IF(Table16[[#This Row],[Holiday]]="Y",Table16[[#This Row],[Demand]],NA())</f>
        <v>#N/A</v>
      </c>
      <c r="I5" s="6">
        <f>IF(Table16[[#This Row],[Holiday]]="N",Table16[[#This Row],[Demand]],NA())</f>
        <v>104330.715</v>
      </c>
      <c r="J5" s="6">
        <v>21.4</v>
      </c>
      <c r="K5" s="6"/>
    </row>
    <row r="6" spans="2:11" x14ac:dyDescent="0.3">
      <c r="B6" s="30">
        <v>42009</v>
      </c>
      <c r="C6" s="6" t="str">
        <f>VLOOKUP(B:B, _holidays!A:C, 2, FALSE)</f>
        <v>N</v>
      </c>
      <c r="D6" s="6" t="str">
        <f>VLOOKUP(B:B, _holidays!A:C, 3, FALSE)</f>
        <v>N</v>
      </c>
      <c r="E6" s="10">
        <v>118132.2</v>
      </c>
      <c r="F6" s="6" t="e">
        <f>IF(Table16[[#This Row],[School Day]]="Y",Table16[[#This Row],[Demand]],NA())</f>
        <v>#N/A</v>
      </c>
      <c r="G6" s="6">
        <f>IF(Table16[[#This Row],[School Day]]="N",Table16[[#This Row],[Demand]],NA())</f>
        <v>118132.2</v>
      </c>
      <c r="H6" s="6" t="e">
        <f>IF(Table16[[#This Row],[Holiday]]="Y",Table16[[#This Row],[Demand]],NA())</f>
        <v>#N/A</v>
      </c>
      <c r="I6" s="6">
        <f>IF(Table16[[#This Row],[Holiday]]="N",Table16[[#This Row],[Demand]],NA())</f>
        <v>118132.2</v>
      </c>
      <c r="J6" s="6">
        <v>22</v>
      </c>
      <c r="K6" s="6"/>
    </row>
    <row r="7" spans="2:11" x14ac:dyDescent="0.3">
      <c r="B7" s="30">
        <v>42010</v>
      </c>
      <c r="C7" s="6" t="str">
        <f>VLOOKUP(B:B, _holidays!A:C, 2, FALSE)</f>
        <v>N</v>
      </c>
      <c r="D7" s="6" t="str">
        <f>VLOOKUP(B:B, _holidays!A:C, 3, FALSE)</f>
        <v>N</v>
      </c>
      <c r="E7" s="10">
        <v>130672.485</v>
      </c>
      <c r="F7" s="6" t="e">
        <f>IF(Table16[[#This Row],[School Day]]="Y",Table16[[#This Row],[Demand]],NA())</f>
        <v>#N/A</v>
      </c>
      <c r="G7" s="6">
        <f>IF(Table16[[#This Row],[School Day]]="N",Table16[[#This Row],[Demand]],NA())</f>
        <v>130672.485</v>
      </c>
      <c r="H7" s="6" t="e">
        <f>IF(Table16[[#This Row],[Holiday]]="Y",Table16[[#This Row],[Demand]],NA())</f>
        <v>#N/A</v>
      </c>
      <c r="I7" s="6">
        <f>IF(Table16[[#This Row],[Holiday]]="N",Table16[[#This Row],[Demand]],NA())</f>
        <v>130672.485</v>
      </c>
      <c r="J7" s="6">
        <v>26</v>
      </c>
      <c r="K7" s="6"/>
    </row>
    <row r="8" spans="2:11" x14ac:dyDescent="0.3">
      <c r="B8" s="30">
        <v>42011</v>
      </c>
      <c r="C8" s="6" t="str">
        <f>VLOOKUP(B:B, _holidays!A:C, 2, FALSE)</f>
        <v>N</v>
      </c>
      <c r="D8" s="6" t="str">
        <f>VLOOKUP(B:B, _holidays!A:C, 3, FALSE)</f>
        <v>N</v>
      </c>
      <c r="E8" s="10">
        <v>153514.82</v>
      </c>
      <c r="F8" s="6" t="e">
        <f>IF(Table16[[#This Row],[School Day]]="Y",Table16[[#This Row],[Demand]],NA())</f>
        <v>#N/A</v>
      </c>
      <c r="G8" s="6">
        <f>IF(Table16[[#This Row],[School Day]]="N",Table16[[#This Row],[Demand]],NA())</f>
        <v>153514.82</v>
      </c>
      <c r="H8" s="6" t="e">
        <f>IF(Table16[[#This Row],[Holiday]]="Y",Table16[[#This Row],[Demand]],NA())</f>
        <v>#N/A</v>
      </c>
      <c r="I8" s="6">
        <f>IF(Table16[[#This Row],[Holiday]]="N",Table16[[#This Row],[Demand]],NA())</f>
        <v>153514.82</v>
      </c>
      <c r="J8" s="6">
        <v>37.4</v>
      </c>
      <c r="K8" s="6"/>
    </row>
    <row r="9" spans="2:11" x14ac:dyDescent="0.3">
      <c r="B9" s="30">
        <v>42012</v>
      </c>
      <c r="C9" s="6" t="str">
        <f>VLOOKUP(B:B, _holidays!A:C, 2, FALSE)</f>
        <v>N</v>
      </c>
      <c r="D9" s="6" t="str">
        <f>VLOOKUP(B:B, _holidays!A:C, 3, FALSE)</f>
        <v>N</v>
      </c>
      <c r="E9" s="10">
        <v>142015.655</v>
      </c>
      <c r="F9" s="6" t="e">
        <f>IF(Table16[[#This Row],[School Day]]="Y",Table16[[#This Row],[Demand]],NA())</f>
        <v>#N/A</v>
      </c>
      <c r="G9" s="6">
        <f>IF(Table16[[#This Row],[School Day]]="N",Table16[[#This Row],[Demand]],NA())</f>
        <v>142015.655</v>
      </c>
      <c r="H9" s="6" t="e">
        <f>IF(Table16[[#This Row],[Holiday]]="Y",Table16[[#This Row],[Demand]],NA())</f>
        <v>#N/A</v>
      </c>
      <c r="I9" s="6">
        <f>IF(Table16[[#This Row],[Holiday]]="N",Table16[[#This Row],[Demand]],NA())</f>
        <v>142015.655</v>
      </c>
      <c r="J9" s="6">
        <v>28.2</v>
      </c>
      <c r="K9" s="6"/>
    </row>
    <row r="10" spans="2:11" x14ac:dyDescent="0.3">
      <c r="B10" s="30">
        <v>42013</v>
      </c>
      <c r="C10" s="6" t="str">
        <f>VLOOKUP(B:B, _holidays!A:C, 2, FALSE)</f>
        <v>N</v>
      </c>
      <c r="D10" s="6" t="str">
        <f>VLOOKUP(B:B, _holidays!A:C, 3, FALSE)</f>
        <v>N</v>
      </c>
      <c r="E10" s="10">
        <v>121801.155</v>
      </c>
      <c r="F10" s="6" t="e">
        <f>IF(Table16[[#This Row],[School Day]]="Y",Table16[[#This Row],[Demand]],NA())</f>
        <v>#N/A</v>
      </c>
      <c r="G10" s="6">
        <f>IF(Table16[[#This Row],[School Day]]="N",Table16[[#This Row],[Demand]],NA())</f>
        <v>121801.155</v>
      </c>
      <c r="H10" s="6" t="e">
        <f>IF(Table16[[#This Row],[Holiday]]="Y",Table16[[#This Row],[Demand]],NA())</f>
        <v>#N/A</v>
      </c>
      <c r="I10" s="6">
        <f>IF(Table16[[#This Row],[Holiday]]="N",Table16[[#This Row],[Demand]],NA())</f>
        <v>121801.155</v>
      </c>
      <c r="J10" s="6">
        <v>18</v>
      </c>
      <c r="K10" s="6"/>
    </row>
    <row r="11" spans="2:11" x14ac:dyDescent="0.3">
      <c r="B11" s="30">
        <v>42014</v>
      </c>
      <c r="C11" s="6" t="str">
        <f>VLOOKUP(B:B, _holidays!A:C, 2, FALSE)</f>
        <v>N</v>
      </c>
      <c r="D11" s="6" t="str">
        <f>VLOOKUP(B:B, _holidays!A:C, 3, FALSE)</f>
        <v>N</v>
      </c>
      <c r="E11" s="10">
        <v>103043.66</v>
      </c>
      <c r="F11" s="6" t="e">
        <f>IF(Table16[[#This Row],[School Day]]="Y",Table16[[#This Row],[Demand]],NA())</f>
        <v>#N/A</v>
      </c>
      <c r="G11" s="6">
        <f>IF(Table16[[#This Row],[School Day]]="N",Table16[[#This Row],[Demand]],NA())</f>
        <v>103043.66</v>
      </c>
      <c r="H11" s="6" t="e">
        <f>IF(Table16[[#This Row],[Holiday]]="Y",Table16[[#This Row],[Demand]],NA())</f>
        <v>#N/A</v>
      </c>
      <c r="I11" s="6">
        <f>IF(Table16[[#This Row],[Holiday]]="N",Table16[[#This Row],[Demand]],NA())</f>
        <v>103043.66</v>
      </c>
      <c r="J11" s="6">
        <v>21.7</v>
      </c>
      <c r="K11" s="6"/>
    </row>
    <row r="12" spans="2:11" x14ac:dyDescent="0.3">
      <c r="B12" s="30">
        <v>42015</v>
      </c>
      <c r="C12" s="6" t="str">
        <f>VLOOKUP(B:B, _holidays!A:C, 2, FALSE)</f>
        <v>N</v>
      </c>
      <c r="D12" s="6" t="str">
        <f>VLOOKUP(B:B, _holidays!A:C, 3, FALSE)</f>
        <v>N</v>
      </c>
      <c r="E12" s="10">
        <v>99865.755000000005</v>
      </c>
      <c r="F12" s="6" t="e">
        <f>IF(Table16[[#This Row],[School Day]]="Y",Table16[[#This Row],[Demand]],NA())</f>
        <v>#N/A</v>
      </c>
      <c r="G12" s="6">
        <f>IF(Table16[[#This Row],[School Day]]="N",Table16[[#This Row],[Demand]],NA())</f>
        <v>99865.755000000005</v>
      </c>
      <c r="H12" s="6" t="e">
        <f>IF(Table16[[#This Row],[Holiday]]="Y",Table16[[#This Row],[Demand]],NA())</f>
        <v>#N/A</v>
      </c>
      <c r="I12" s="6">
        <f>IF(Table16[[#This Row],[Holiday]]="N",Table16[[#This Row],[Demand]],NA())</f>
        <v>99865.755000000005</v>
      </c>
      <c r="J12" s="6">
        <v>27.5</v>
      </c>
      <c r="K12" s="6"/>
    </row>
    <row r="13" spans="2:11" x14ac:dyDescent="0.3">
      <c r="B13" s="30">
        <v>42016</v>
      </c>
      <c r="C13" s="6" t="str">
        <f>VLOOKUP(B:B, _holidays!A:C, 2, FALSE)</f>
        <v>N</v>
      </c>
      <c r="D13" s="6" t="str">
        <f>VLOOKUP(B:B, _holidays!A:C, 3, FALSE)</f>
        <v>N</v>
      </c>
      <c r="E13" s="10">
        <v>131261.125</v>
      </c>
      <c r="F13" s="6" t="e">
        <f>IF(Table16[[#This Row],[School Day]]="Y",Table16[[#This Row],[Demand]],NA())</f>
        <v>#N/A</v>
      </c>
      <c r="G13" s="6">
        <f>IF(Table16[[#This Row],[School Day]]="N",Table16[[#This Row],[Demand]],NA())</f>
        <v>131261.125</v>
      </c>
      <c r="H13" s="6" t="e">
        <f>IF(Table16[[#This Row],[Holiday]]="Y",Table16[[#This Row],[Demand]],NA())</f>
        <v>#N/A</v>
      </c>
      <c r="I13" s="6">
        <f>IF(Table16[[#This Row],[Holiday]]="N",Table16[[#This Row],[Demand]],NA())</f>
        <v>131261.125</v>
      </c>
      <c r="J13" s="6">
        <v>31.3</v>
      </c>
      <c r="K13" s="6"/>
    </row>
    <row r="14" spans="2:11" x14ac:dyDescent="0.3">
      <c r="B14" s="30">
        <v>42017</v>
      </c>
      <c r="C14" s="6" t="str">
        <f>VLOOKUP(B:B, _holidays!A:C, 2, FALSE)</f>
        <v>N</v>
      </c>
      <c r="D14" s="6" t="str">
        <f>VLOOKUP(B:B, _holidays!A:C, 3, FALSE)</f>
        <v>N</v>
      </c>
      <c r="E14" s="10">
        <v>126527.36</v>
      </c>
      <c r="F14" s="6" t="e">
        <f>IF(Table16[[#This Row],[School Day]]="Y",Table16[[#This Row],[Demand]],NA())</f>
        <v>#N/A</v>
      </c>
      <c r="G14" s="6">
        <f>IF(Table16[[#This Row],[School Day]]="N",Table16[[#This Row],[Demand]],NA())</f>
        <v>126527.36</v>
      </c>
      <c r="H14" s="6" t="e">
        <f>IF(Table16[[#This Row],[Holiday]]="Y",Table16[[#This Row],[Demand]],NA())</f>
        <v>#N/A</v>
      </c>
      <c r="I14" s="6">
        <f>IF(Table16[[#This Row],[Holiday]]="N",Table16[[#This Row],[Demand]],NA())</f>
        <v>126527.36</v>
      </c>
      <c r="J14" s="6">
        <v>25.6</v>
      </c>
      <c r="K14" s="6"/>
    </row>
    <row r="15" spans="2:11" x14ac:dyDescent="0.3">
      <c r="B15" s="30">
        <v>42018</v>
      </c>
      <c r="C15" s="6" t="str">
        <f>VLOOKUP(B:B, _holidays!A:C, 2, FALSE)</f>
        <v>N</v>
      </c>
      <c r="D15" s="6" t="str">
        <f>VLOOKUP(B:B, _holidays!A:C, 3, FALSE)</f>
        <v>N</v>
      </c>
      <c r="E15" s="10">
        <v>119741.62</v>
      </c>
      <c r="F15" s="6" t="e">
        <f>IF(Table16[[#This Row],[School Day]]="Y",Table16[[#This Row],[Demand]],NA())</f>
        <v>#N/A</v>
      </c>
      <c r="G15" s="6">
        <f>IF(Table16[[#This Row],[School Day]]="N",Table16[[#This Row],[Demand]],NA())</f>
        <v>119741.62</v>
      </c>
      <c r="H15" s="6" t="e">
        <f>IF(Table16[[#This Row],[Holiday]]="Y",Table16[[#This Row],[Demand]],NA())</f>
        <v>#N/A</v>
      </c>
      <c r="I15" s="6">
        <f>IF(Table16[[#This Row],[Holiday]]="N",Table16[[#This Row],[Demand]],NA())</f>
        <v>119741.62</v>
      </c>
      <c r="J15" s="6">
        <v>22.7</v>
      </c>
      <c r="K15" s="6"/>
    </row>
    <row r="16" spans="2:11" x14ac:dyDescent="0.3">
      <c r="B16" s="30">
        <v>42019</v>
      </c>
      <c r="C16" s="6" t="str">
        <f>VLOOKUP(B:B, _holidays!A:C, 2, FALSE)</f>
        <v>N</v>
      </c>
      <c r="D16" s="6" t="str">
        <f>VLOOKUP(B:B, _holidays!A:C, 3, FALSE)</f>
        <v>N</v>
      </c>
      <c r="E16" s="10">
        <v>118411.22</v>
      </c>
      <c r="F16" s="6" t="e">
        <f>IF(Table16[[#This Row],[School Day]]="Y",Table16[[#This Row],[Demand]],NA())</f>
        <v>#N/A</v>
      </c>
      <c r="G16" s="6">
        <f>IF(Table16[[#This Row],[School Day]]="N",Table16[[#This Row],[Demand]],NA())</f>
        <v>118411.22</v>
      </c>
      <c r="H16" s="6" t="e">
        <f>IF(Table16[[#This Row],[Holiday]]="Y",Table16[[#This Row],[Demand]],NA())</f>
        <v>#N/A</v>
      </c>
      <c r="I16" s="6">
        <f>IF(Table16[[#This Row],[Holiday]]="N",Table16[[#This Row],[Demand]],NA())</f>
        <v>118411.22</v>
      </c>
      <c r="J16" s="6">
        <v>20</v>
      </c>
      <c r="K16" s="6"/>
    </row>
    <row r="17" spans="2:11" x14ac:dyDescent="0.3">
      <c r="B17" s="30">
        <v>42020</v>
      </c>
      <c r="C17" s="6" t="str">
        <f>VLOOKUP(B:B, _holidays!A:C, 2, FALSE)</f>
        <v>N</v>
      </c>
      <c r="D17" s="6" t="str">
        <f>VLOOKUP(B:B, _holidays!A:C, 3, FALSE)</f>
        <v>N</v>
      </c>
      <c r="E17" s="10">
        <v>116690.765</v>
      </c>
      <c r="F17" s="6" t="e">
        <f>IF(Table16[[#This Row],[School Day]]="Y",Table16[[#This Row],[Demand]],NA())</f>
        <v>#N/A</v>
      </c>
      <c r="G17" s="6">
        <f>IF(Table16[[#This Row],[School Day]]="N",Table16[[#This Row],[Demand]],NA())</f>
        <v>116690.765</v>
      </c>
      <c r="H17" s="6" t="e">
        <f>IF(Table16[[#This Row],[Holiday]]="Y",Table16[[#This Row],[Demand]],NA())</f>
        <v>#N/A</v>
      </c>
      <c r="I17" s="6">
        <f>IF(Table16[[#This Row],[Holiday]]="N",Table16[[#This Row],[Demand]],NA())</f>
        <v>116690.765</v>
      </c>
      <c r="J17" s="6">
        <v>27.3</v>
      </c>
      <c r="K17" s="6"/>
    </row>
    <row r="18" spans="2:11" x14ac:dyDescent="0.3">
      <c r="B18" s="30">
        <v>42021</v>
      </c>
      <c r="C18" s="6" t="str">
        <f>VLOOKUP(B:B, _holidays!A:C, 2, FALSE)</f>
        <v>N</v>
      </c>
      <c r="D18" s="6" t="str">
        <f>VLOOKUP(B:B, _holidays!A:C, 3, FALSE)</f>
        <v>N</v>
      </c>
      <c r="E18" s="10">
        <v>99371.31</v>
      </c>
      <c r="F18" s="6" t="e">
        <f>IF(Table16[[#This Row],[School Day]]="Y",Table16[[#This Row],[Demand]],NA())</f>
        <v>#N/A</v>
      </c>
      <c r="G18" s="6">
        <f>IF(Table16[[#This Row],[School Day]]="N",Table16[[#This Row],[Demand]],NA())</f>
        <v>99371.31</v>
      </c>
      <c r="H18" s="6" t="e">
        <f>IF(Table16[[#This Row],[Holiday]]="Y",Table16[[#This Row],[Demand]],NA())</f>
        <v>#N/A</v>
      </c>
      <c r="I18" s="6">
        <f>IF(Table16[[#This Row],[Holiday]]="N",Table16[[#This Row],[Demand]],NA())</f>
        <v>99371.31</v>
      </c>
      <c r="J18" s="6">
        <v>25</v>
      </c>
      <c r="K18" s="6"/>
    </row>
    <row r="19" spans="2:11" x14ac:dyDescent="0.3">
      <c r="B19" s="30">
        <v>42022</v>
      </c>
      <c r="C19" s="6" t="str">
        <f>VLOOKUP(B:B, _holidays!A:C, 2, FALSE)</f>
        <v>N</v>
      </c>
      <c r="D19" s="6" t="str">
        <f>VLOOKUP(B:B, _holidays!A:C, 3, FALSE)</f>
        <v>N</v>
      </c>
      <c r="E19" s="10">
        <v>97728.75</v>
      </c>
      <c r="F19" s="6" t="e">
        <f>IF(Table16[[#This Row],[School Day]]="Y",Table16[[#This Row],[Demand]],NA())</f>
        <v>#N/A</v>
      </c>
      <c r="G19" s="6">
        <f>IF(Table16[[#This Row],[School Day]]="N",Table16[[#This Row],[Demand]],NA())</f>
        <v>97728.75</v>
      </c>
      <c r="H19" s="6" t="e">
        <f>IF(Table16[[#This Row],[Holiday]]="Y",Table16[[#This Row],[Demand]],NA())</f>
        <v>#N/A</v>
      </c>
      <c r="I19" s="6">
        <f>IF(Table16[[#This Row],[Holiday]]="N",Table16[[#This Row],[Demand]],NA())</f>
        <v>97728.75</v>
      </c>
      <c r="J19" s="6">
        <v>19.5</v>
      </c>
      <c r="K19" s="6"/>
    </row>
    <row r="20" spans="2:11" x14ac:dyDescent="0.3">
      <c r="B20" s="30">
        <v>42023</v>
      </c>
      <c r="C20" s="6" t="str">
        <f>VLOOKUP(B:B, _holidays!A:C, 2, FALSE)</f>
        <v>N</v>
      </c>
      <c r="D20" s="6" t="str">
        <f>VLOOKUP(B:B, _holidays!A:C, 3, FALSE)</f>
        <v>N</v>
      </c>
      <c r="E20" s="10">
        <v>116883.15</v>
      </c>
      <c r="F20" s="6" t="e">
        <f>IF(Table16[[#This Row],[School Day]]="Y",Table16[[#This Row],[Demand]],NA())</f>
        <v>#N/A</v>
      </c>
      <c r="G20" s="6">
        <f>IF(Table16[[#This Row],[School Day]]="N",Table16[[#This Row],[Demand]],NA())</f>
        <v>116883.15</v>
      </c>
      <c r="H20" s="6" t="e">
        <f>IF(Table16[[#This Row],[Holiday]]="Y",Table16[[#This Row],[Demand]],NA())</f>
        <v>#N/A</v>
      </c>
      <c r="I20" s="6">
        <f>IF(Table16[[#This Row],[Holiday]]="N",Table16[[#This Row],[Demand]],NA())</f>
        <v>116883.15</v>
      </c>
      <c r="J20" s="6">
        <v>23.6</v>
      </c>
      <c r="K20" s="6"/>
    </row>
    <row r="21" spans="2:11" ht="16.8" customHeight="1" x14ac:dyDescent="0.3">
      <c r="B21" s="30">
        <v>42024</v>
      </c>
      <c r="C21" s="6" t="str">
        <f>VLOOKUP(B:B, _holidays!A:C, 2, FALSE)</f>
        <v>N</v>
      </c>
      <c r="D21" s="6" t="str">
        <f>VLOOKUP(B:B, _holidays!A:C, 3, FALSE)</f>
        <v>N</v>
      </c>
      <c r="E21" s="10">
        <v>128968.125</v>
      </c>
      <c r="F21" s="6" t="e">
        <f>IF(Table16[[#This Row],[School Day]]="Y",Table16[[#This Row],[Demand]],NA())</f>
        <v>#N/A</v>
      </c>
      <c r="G21" s="6">
        <f>IF(Table16[[#This Row],[School Day]]="N",Table16[[#This Row],[Demand]],NA())</f>
        <v>128968.125</v>
      </c>
      <c r="H21" s="6" t="e">
        <f>IF(Table16[[#This Row],[Holiday]]="Y",Table16[[#This Row],[Demand]],NA())</f>
        <v>#N/A</v>
      </c>
      <c r="I21" s="6">
        <f>IF(Table16[[#This Row],[Holiday]]="N",Table16[[#This Row],[Demand]],NA())</f>
        <v>128968.125</v>
      </c>
      <c r="J21" s="6">
        <v>30.4</v>
      </c>
      <c r="K21" s="6"/>
    </row>
    <row r="22" spans="2:11" x14ac:dyDescent="0.3">
      <c r="B22" s="30">
        <v>42025</v>
      </c>
      <c r="C22" s="6" t="str">
        <f>VLOOKUP(B:B, _holidays!A:C, 2, FALSE)</f>
        <v>N</v>
      </c>
      <c r="D22" s="6" t="str">
        <f>VLOOKUP(B:B, _holidays!A:C, 3, FALSE)</f>
        <v>N</v>
      </c>
      <c r="E22" s="10">
        <v>148702.505</v>
      </c>
      <c r="F22" s="6" t="e">
        <f>IF(Table16[[#This Row],[School Day]]="Y",Table16[[#This Row],[Demand]],NA())</f>
        <v>#N/A</v>
      </c>
      <c r="G22" s="6">
        <f>IF(Table16[[#This Row],[School Day]]="N",Table16[[#This Row],[Demand]],NA())</f>
        <v>148702.505</v>
      </c>
      <c r="H22" s="6" t="e">
        <f>IF(Table16[[#This Row],[Holiday]]="Y",Table16[[#This Row],[Demand]],NA())</f>
        <v>#N/A</v>
      </c>
      <c r="I22" s="6">
        <f>IF(Table16[[#This Row],[Holiday]]="N",Table16[[#This Row],[Demand]],NA())</f>
        <v>148702.505</v>
      </c>
      <c r="J22" s="6">
        <v>33.1</v>
      </c>
      <c r="K22" s="6"/>
    </row>
    <row r="23" spans="2:11" x14ac:dyDescent="0.3">
      <c r="B23" s="30">
        <v>42026</v>
      </c>
      <c r="C23" s="6" t="str">
        <f>VLOOKUP(B:B, _holidays!A:C, 2, FALSE)</f>
        <v>N</v>
      </c>
      <c r="D23" s="6" t="str">
        <f>VLOOKUP(B:B, _holidays!A:C, 3, FALSE)</f>
        <v>N</v>
      </c>
      <c r="E23" s="10">
        <v>153232.1</v>
      </c>
      <c r="F23" s="6" t="e">
        <f>IF(Table16[[#This Row],[School Day]]="Y",Table16[[#This Row],[Demand]],NA())</f>
        <v>#N/A</v>
      </c>
      <c r="G23" s="6">
        <f>IF(Table16[[#This Row],[School Day]]="N",Table16[[#This Row],[Demand]],NA())</f>
        <v>153232.1</v>
      </c>
      <c r="H23" s="6" t="e">
        <f>IF(Table16[[#This Row],[Holiday]]="Y",Table16[[#This Row],[Demand]],NA())</f>
        <v>#N/A</v>
      </c>
      <c r="I23" s="6">
        <f>IF(Table16[[#This Row],[Holiday]]="N",Table16[[#This Row],[Demand]],NA())</f>
        <v>153232.1</v>
      </c>
      <c r="J23" s="6">
        <v>35.799999999999997</v>
      </c>
      <c r="K23" s="6"/>
    </row>
    <row r="24" spans="2:11" x14ac:dyDescent="0.3">
      <c r="B24" s="30">
        <v>42027</v>
      </c>
      <c r="C24" s="6" t="str">
        <f>VLOOKUP(B:B, _holidays!A:C, 2, FALSE)</f>
        <v>N</v>
      </c>
      <c r="D24" s="6" t="str">
        <f>VLOOKUP(B:B, _holidays!A:C, 3, FALSE)</f>
        <v>N</v>
      </c>
      <c r="E24" s="10">
        <v>138095.20000000001</v>
      </c>
      <c r="F24" s="6" t="e">
        <f>IF(Table16[[#This Row],[School Day]]="Y",Table16[[#This Row],[Demand]],NA())</f>
        <v>#N/A</v>
      </c>
      <c r="G24" s="6">
        <f>IF(Table16[[#This Row],[School Day]]="N",Table16[[#This Row],[Demand]],NA())</f>
        <v>138095.20000000001</v>
      </c>
      <c r="H24" s="6" t="e">
        <f>IF(Table16[[#This Row],[Holiday]]="Y",Table16[[#This Row],[Demand]],NA())</f>
        <v>#N/A</v>
      </c>
      <c r="I24" s="6">
        <f>IF(Table16[[#This Row],[Holiday]]="N",Table16[[#This Row],[Demand]],NA())</f>
        <v>138095.20000000001</v>
      </c>
      <c r="J24" s="6">
        <v>25</v>
      </c>
      <c r="K24" s="6"/>
    </row>
    <row r="25" spans="2:11" x14ac:dyDescent="0.3">
      <c r="B25" s="30">
        <v>42028</v>
      </c>
      <c r="C25" s="6" t="str">
        <f>VLOOKUP(B:B, _holidays!A:C, 2, FALSE)</f>
        <v>N</v>
      </c>
      <c r="D25" s="6" t="str">
        <f>VLOOKUP(B:B, _holidays!A:C, 3, FALSE)</f>
        <v>N</v>
      </c>
      <c r="E25" s="10">
        <v>116310.59</v>
      </c>
      <c r="F25" s="6" t="e">
        <f>IF(Table16[[#This Row],[School Day]]="Y",Table16[[#This Row],[Demand]],NA())</f>
        <v>#N/A</v>
      </c>
      <c r="G25" s="6">
        <f>IF(Table16[[#This Row],[School Day]]="N",Table16[[#This Row],[Demand]],NA())</f>
        <v>116310.59</v>
      </c>
      <c r="H25" s="6" t="e">
        <f>IF(Table16[[#This Row],[Holiday]]="Y",Table16[[#This Row],[Demand]],NA())</f>
        <v>#N/A</v>
      </c>
      <c r="I25" s="6">
        <f>IF(Table16[[#This Row],[Holiday]]="N",Table16[[#This Row],[Demand]],NA())</f>
        <v>116310.59</v>
      </c>
      <c r="J25" s="6">
        <v>26.3</v>
      </c>
      <c r="K25" s="6"/>
    </row>
    <row r="26" spans="2:11" x14ac:dyDescent="0.3">
      <c r="B26" s="30">
        <v>42029</v>
      </c>
      <c r="C26" s="6" t="str">
        <f>VLOOKUP(B:B, _holidays!A:C, 2, FALSE)</f>
        <v>N</v>
      </c>
      <c r="D26" s="6" t="str">
        <f>VLOOKUP(B:B, _holidays!A:C, 3, FALSE)</f>
        <v>N</v>
      </c>
      <c r="E26" s="10">
        <v>97959.46</v>
      </c>
      <c r="F26" s="6" t="e">
        <f>IF(Table16[[#This Row],[School Day]]="Y",Table16[[#This Row],[Demand]],NA())</f>
        <v>#N/A</v>
      </c>
      <c r="G26" s="6">
        <f>IF(Table16[[#This Row],[School Day]]="N",Table16[[#This Row],[Demand]],NA())</f>
        <v>97959.46</v>
      </c>
      <c r="H26" s="6" t="e">
        <f>IF(Table16[[#This Row],[Holiday]]="Y",Table16[[#This Row],[Demand]],NA())</f>
        <v>#N/A</v>
      </c>
      <c r="I26" s="6">
        <f>IF(Table16[[#This Row],[Holiday]]="N",Table16[[#This Row],[Demand]],NA())</f>
        <v>97959.46</v>
      </c>
      <c r="J26" s="6">
        <v>22</v>
      </c>
      <c r="K26" s="6"/>
    </row>
    <row r="27" spans="2:11" x14ac:dyDescent="0.3">
      <c r="B27" s="30">
        <v>42030</v>
      </c>
      <c r="C27" s="6" t="str">
        <f>VLOOKUP(B:B, _holidays!A:C, 2, FALSE)</f>
        <v>N</v>
      </c>
      <c r="D27" s="6" t="str">
        <f>VLOOKUP(B:B, _holidays!A:C, 3, FALSE)</f>
        <v>Y</v>
      </c>
      <c r="E27" s="10">
        <v>103769.48</v>
      </c>
      <c r="F27" s="6" t="e">
        <f>IF(Table16[[#This Row],[School Day]]="Y",Table16[[#This Row],[Demand]],NA())</f>
        <v>#N/A</v>
      </c>
      <c r="G27" s="6">
        <f>IF(Table16[[#This Row],[School Day]]="N",Table16[[#This Row],[Demand]],NA())</f>
        <v>103769.48</v>
      </c>
      <c r="H27" s="6">
        <f>IF(Table16[[#This Row],[Holiday]]="Y",Table16[[#This Row],[Demand]],NA())</f>
        <v>103769.48</v>
      </c>
      <c r="I27" s="6" t="e">
        <f>IF(Table16[[#This Row],[Holiday]]="N",Table16[[#This Row],[Demand]],NA())</f>
        <v>#N/A</v>
      </c>
      <c r="J27" s="6">
        <v>19.8</v>
      </c>
      <c r="K27" s="6"/>
    </row>
    <row r="28" spans="2:11" x14ac:dyDescent="0.3">
      <c r="B28" s="30">
        <v>42031</v>
      </c>
      <c r="C28" s="6" t="str">
        <f>VLOOKUP(B:B, _holidays!A:C, 2, FALSE)</f>
        <v>N</v>
      </c>
      <c r="D28" s="6" t="str">
        <f>VLOOKUP(B:B, _holidays!A:C, 3, FALSE)</f>
        <v>N</v>
      </c>
      <c r="E28" s="10">
        <v>118393.31</v>
      </c>
      <c r="F28" s="6" t="e">
        <f>IF(Table16[[#This Row],[School Day]]="Y",Table16[[#This Row],[Demand]],NA())</f>
        <v>#N/A</v>
      </c>
      <c r="G28" s="6">
        <f>IF(Table16[[#This Row],[School Day]]="N",Table16[[#This Row],[Demand]],NA())</f>
        <v>118393.31</v>
      </c>
      <c r="H28" s="6" t="e">
        <f>IF(Table16[[#This Row],[Holiday]]="Y",Table16[[#This Row],[Demand]],NA())</f>
        <v>#N/A</v>
      </c>
      <c r="I28" s="6">
        <f>IF(Table16[[#This Row],[Holiday]]="N",Table16[[#This Row],[Demand]],NA())</f>
        <v>118393.31</v>
      </c>
      <c r="J28" s="6">
        <v>19.100000000000001</v>
      </c>
      <c r="K28" s="6"/>
    </row>
    <row r="29" spans="2:11" x14ac:dyDescent="0.3">
      <c r="B29" s="30">
        <v>42032</v>
      </c>
      <c r="C29" s="6" t="str">
        <f>VLOOKUP(B:B, _holidays!A:C, 2, FALSE)</f>
        <v>N</v>
      </c>
      <c r="D29" s="6" t="str">
        <f>VLOOKUP(B:B, _holidays!A:C, 3, FALSE)</f>
        <v>N</v>
      </c>
      <c r="E29" s="10">
        <v>116763.72500000001</v>
      </c>
      <c r="F29" s="6" t="e">
        <f>IF(Table16[[#This Row],[School Day]]="Y",Table16[[#This Row],[Demand]],NA())</f>
        <v>#N/A</v>
      </c>
      <c r="G29" s="6">
        <f>IF(Table16[[#This Row],[School Day]]="N",Table16[[#This Row],[Demand]],NA())</f>
        <v>116763.72500000001</v>
      </c>
      <c r="H29" s="6" t="e">
        <f>IF(Table16[[#This Row],[Holiday]]="Y",Table16[[#This Row],[Demand]],NA())</f>
        <v>#N/A</v>
      </c>
      <c r="I29" s="6">
        <f>IF(Table16[[#This Row],[Holiday]]="N",Table16[[#This Row],[Demand]],NA())</f>
        <v>116763.72500000001</v>
      </c>
      <c r="J29" s="6">
        <v>25.4</v>
      </c>
      <c r="K29" s="6"/>
    </row>
    <row r="30" spans="2:11" x14ac:dyDescent="0.3">
      <c r="B30" s="30">
        <v>42033</v>
      </c>
      <c r="C30" s="6" t="str">
        <f>VLOOKUP(B:B, _holidays!A:C, 2, FALSE)</f>
        <v>Y</v>
      </c>
      <c r="D30" s="6" t="str">
        <f>VLOOKUP(B:B, _holidays!A:C, 3, FALSE)</f>
        <v>N</v>
      </c>
      <c r="E30" s="10">
        <v>119313.73</v>
      </c>
      <c r="F30" s="6">
        <f>IF(Table16[[#This Row],[School Day]]="Y",Table16[[#This Row],[Demand]],NA())</f>
        <v>119313.73</v>
      </c>
      <c r="G30" s="6" t="e">
        <f>IF(Table16[[#This Row],[School Day]]="N",Table16[[#This Row],[Demand]],NA())</f>
        <v>#N/A</v>
      </c>
      <c r="H30" s="6" t="e">
        <f>IF(Table16[[#This Row],[Holiday]]="Y",Table16[[#This Row],[Demand]],NA())</f>
        <v>#N/A</v>
      </c>
      <c r="I30" s="6">
        <f>IF(Table16[[#This Row],[Holiday]]="N",Table16[[#This Row],[Demand]],NA())</f>
        <v>119313.73</v>
      </c>
      <c r="J30" s="6">
        <v>22.2</v>
      </c>
      <c r="K30" s="6"/>
    </row>
    <row r="31" spans="2:11" x14ac:dyDescent="0.3">
      <c r="B31" s="30">
        <v>42034</v>
      </c>
      <c r="C31" s="6" t="str">
        <f>VLOOKUP(B:B, _holidays!A:C, 2, FALSE)</f>
        <v>Y</v>
      </c>
      <c r="D31" s="6" t="str">
        <f>VLOOKUP(B:B, _holidays!A:C, 3, FALSE)</f>
        <v>N</v>
      </c>
      <c r="E31" s="10">
        <v>121018.15</v>
      </c>
      <c r="F31" s="6">
        <f>IF(Table16[[#This Row],[School Day]]="Y",Table16[[#This Row],[Demand]],NA())</f>
        <v>121018.15</v>
      </c>
      <c r="G31" s="6" t="e">
        <f>IF(Table16[[#This Row],[School Day]]="N",Table16[[#This Row],[Demand]],NA())</f>
        <v>#N/A</v>
      </c>
      <c r="H31" s="6" t="e">
        <f>IF(Table16[[#This Row],[Holiday]]="Y",Table16[[#This Row],[Demand]],NA())</f>
        <v>#N/A</v>
      </c>
      <c r="I31" s="6">
        <f>IF(Table16[[#This Row],[Holiday]]="N",Table16[[#This Row],[Demand]],NA())</f>
        <v>121018.15</v>
      </c>
      <c r="J31" s="6">
        <v>21</v>
      </c>
      <c r="K31" s="6"/>
    </row>
    <row r="32" spans="2:11" x14ac:dyDescent="0.3">
      <c r="B32" s="30">
        <v>42035</v>
      </c>
      <c r="C32" s="6" t="str">
        <f>VLOOKUP(B:B, _holidays!A:C, 2, FALSE)</f>
        <v>Y</v>
      </c>
      <c r="D32" s="6" t="str">
        <f>VLOOKUP(B:B, _holidays!A:C, 3, FALSE)</f>
        <v>N</v>
      </c>
      <c r="E32" s="10">
        <v>103822.97</v>
      </c>
      <c r="F32" s="6">
        <f>IF(Table16[[#This Row],[School Day]]="Y",Table16[[#This Row],[Demand]],NA())</f>
        <v>103822.97</v>
      </c>
      <c r="G32" s="6" t="e">
        <f>IF(Table16[[#This Row],[School Day]]="N",Table16[[#This Row],[Demand]],NA())</f>
        <v>#N/A</v>
      </c>
      <c r="H32" s="6" t="e">
        <f>IF(Table16[[#This Row],[Holiday]]="Y",Table16[[#This Row],[Demand]],NA())</f>
        <v>#N/A</v>
      </c>
      <c r="I32" s="6">
        <f>IF(Table16[[#This Row],[Holiday]]="N",Table16[[#This Row],[Demand]],NA())</f>
        <v>103822.97</v>
      </c>
      <c r="J32" s="6">
        <v>20.2</v>
      </c>
      <c r="K32" s="6"/>
    </row>
    <row r="33" spans="2:11" x14ac:dyDescent="0.3">
      <c r="B33" s="30">
        <v>42036</v>
      </c>
      <c r="C33" s="6" t="str">
        <f>VLOOKUP(B:B, _holidays!A:C, 2, FALSE)</f>
        <v>Y</v>
      </c>
      <c r="D33" s="6" t="str">
        <f>VLOOKUP(B:B, _holidays!A:C, 3, FALSE)</f>
        <v>N</v>
      </c>
      <c r="E33" s="10">
        <v>100178.84</v>
      </c>
      <c r="F33" s="6">
        <f>IF(Table16[[#This Row],[School Day]]="Y",Table16[[#This Row],[Demand]],NA())</f>
        <v>100178.84</v>
      </c>
      <c r="G33" s="6" t="e">
        <f>IF(Table16[[#This Row],[School Day]]="N",Table16[[#This Row],[Demand]],NA())</f>
        <v>#N/A</v>
      </c>
      <c r="H33" s="6" t="e">
        <f>IF(Table16[[#This Row],[Holiday]]="Y",Table16[[#This Row],[Demand]],NA())</f>
        <v>#N/A</v>
      </c>
      <c r="I33" s="6">
        <f>IF(Table16[[#This Row],[Holiday]]="N",Table16[[#This Row],[Demand]],NA())</f>
        <v>100178.84</v>
      </c>
      <c r="J33" s="6">
        <v>19</v>
      </c>
      <c r="K33" s="6"/>
    </row>
    <row r="34" spans="2:11" x14ac:dyDescent="0.3">
      <c r="B34" s="30">
        <v>42037</v>
      </c>
      <c r="C34" s="6" t="str">
        <f>VLOOKUP(B:B, _holidays!A:C, 2, FALSE)</f>
        <v>Y</v>
      </c>
      <c r="D34" s="6" t="str">
        <f>VLOOKUP(B:B, _holidays!A:C, 3, FALSE)</f>
        <v>N</v>
      </c>
      <c r="E34" s="10">
        <v>118694.16</v>
      </c>
      <c r="F34" s="6">
        <f>IF(Table16[[#This Row],[School Day]]="Y",Table16[[#This Row],[Demand]],NA())</f>
        <v>118694.16</v>
      </c>
      <c r="G34" s="6" t="e">
        <f>IF(Table16[[#This Row],[School Day]]="N",Table16[[#This Row],[Demand]],NA())</f>
        <v>#N/A</v>
      </c>
      <c r="H34" s="6" t="e">
        <f>IF(Table16[[#This Row],[Holiday]]="Y",Table16[[#This Row],[Demand]],NA())</f>
        <v>#N/A</v>
      </c>
      <c r="I34" s="6">
        <f>IF(Table16[[#This Row],[Holiday]]="N",Table16[[#This Row],[Demand]],NA())</f>
        <v>118694.16</v>
      </c>
      <c r="J34" s="6">
        <v>21.1</v>
      </c>
      <c r="K34" s="6"/>
    </row>
    <row r="35" spans="2:11" x14ac:dyDescent="0.3">
      <c r="B35" s="30">
        <v>42038</v>
      </c>
      <c r="C35" s="6" t="str">
        <f>VLOOKUP(B:B, _holidays!A:C, 2, FALSE)</f>
        <v>Y</v>
      </c>
      <c r="D35" s="6" t="str">
        <f>VLOOKUP(B:B, _holidays!A:C, 3, FALSE)</f>
        <v>N</v>
      </c>
      <c r="E35" s="10">
        <v>122880.13</v>
      </c>
      <c r="F35" s="6">
        <f>IF(Table16[[#This Row],[School Day]]="Y",Table16[[#This Row],[Demand]],NA())</f>
        <v>122880.13</v>
      </c>
      <c r="G35" s="6" t="e">
        <f>IF(Table16[[#This Row],[School Day]]="N",Table16[[#This Row],[Demand]],NA())</f>
        <v>#N/A</v>
      </c>
      <c r="H35" s="6" t="e">
        <f>IF(Table16[[#This Row],[Holiday]]="Y",Table16[[#This Row],[Demand]],NA())</f>
        <v>#N/A</v>
      </c>
      <c r="I35" s="6">
        <f>IF(Table16[[#This Row],[Holiday]]="N",Table16[[#This Row],[Demand]],NA())</f>
        <v>122880.13</v>
      </c>
      <c r="J35" s="6">
        <v>20</v>
      </c>
      <c r="K35" s="6"/>
    </row>
    <row r="36" spans="2:11" x14ac:dyDescent="0.3">
      <c r="B36" s="30">
        <v>42039</v>
      </c>
      <c r="C36" s="6" t="str">
        <f>VLOOKUP(B:B, _holidays!A:C, 2, FALSE)</f>
        <v>Y</v>
      </c>
      <c r="D36" s="6" t="str">
        <f>VLOOKUP(B:B, _holidays!A:C, 3, FALSE)</f>
        <v>N</v>
      </c>
      <c r="E36" s="10">
        <v>117398.03</v>
      </c>
      <c r="F36" s="6">
        <f>IF(Table16[[#This Row],[School Day]]="Y",Table16[[#This Row],[Demand]],NA())</f>
        <v>117398.03</v>
      </c>
      <c r="G36" s="6" t="e">
        <f>IF(Table16[[#This Row],[School Day]]="N",Table16[[#This Row],[Demand]],NA())</f>
        <v>#N/A</v>
      </c>
      <c r="H36" s="6" t="e">
        <f>IF(Table16[[#This Row],[Holiday]]="Y",Table16[[#This Row],[Demand]],NA())</f>
        <v>#N/A</v>
      </c>
      <c r="I36" s="6">
        <f>IF(Table16[[#This Row],[Holiday]]="N",Table16[[#This Row],[Demand]],NA())</f>
        <v>117398.03</v>
      </c>
      <c r="J36" s="6">
        <v>19</v>
      </c>
      <c r="K36" s="6"/>
    </row>
    <row r="37" spans="2:11" x14ac:dyDescent="0.3">
      <c r="B37" s="30">
        <v>42040</v>
      </c>
      <c r="C37" s="6" t="str">
        <f>VLOOKUP(B:B, _holidays!A:C, 2, FALSE)</f>
        <v>Y</v>
      </c>
      <c r="D37" s="6" t="str">
        <f>VLOOKUP(B:B, _holidays!A:C, 3, FALSE)</f>
        <v>N</v>
      </c>
      <c r="E37" s="10">
        <v>122279.425</v>
      </c>
      <c r="F37" s="6">
        <f>IF(Table16[[#This Row],[School Day]]="Y",Table16[[#This Row],[Demand]],NA())</f>
        <v>122279.425</v>
      </c>
      <c r="G37" s="6" t="e">
        <f>IF(Table16[[#This Row],[School Day]]="N",Table16[[#This Row],[Demand]],NA())</f>
        <v>#N/A</v>
      </c>
      <c r="H37" s="6" t="e">
        <f>IF(Table16[[#This Row],[Holiday]]="Y",Table16[[#This Row],[Demand]],NA())</f>
        <v>#N/A</v>
      </c>
      <c r="I37" s="6">
        <f>IF(Table16[[#This Row],[Holiday]]="N",Table16[[#This Row],[Demand]],NA())</f>
        <v>122279.425</v>
      </c>
      <c r="J37" s="6">
        <v>24.2</v>
      </c>
      <c r="K37" s="6"/>
    </row>
    <row r="38" spans="2:11" x14ac:dyDescent="0.3">
      <c r="B38" s="30">
        <v>42041</v>
      </c>
      <c r="C38" s="6" t="str">
        <f>VLOOKUP(B:B, _holidays!A:C, 2, FALSE)</f>
        <v>Y</v>
      </c>
      <c r="D38" s="6" t="str">
        <f>VLOOKUP(B:B, _holidays!A:C, 3, FALSE)</f>
        <v>N</v>
      </c>
      <c r="E38" s="10">
        <v>141837.005</v>
      </c>
      <c r="F38" s="6">
        <f>IF(Table16[[#This Row],[School Day]]="Y",Table16[[#This Row],[Demand]],NA())</f>
        <v>141837.005</v>
      </c>
      <c r="G38" s="6" t="e">
        <f>IF(Table16[[#This Row],[School Day]]="N",Table16[[#This Row],[Demand]],NA())</f>
        <v>#N/A</v>
      </c>
      <c r="H38" s="6" t="e">
        <f>IF(Table16[[#This Row],[Holiday]]="Y",Table16[[#This Row],[Demand]],NA())</f>
        <v>#N/A</v>
      </c>
      <c r="I38" s="6">
        <f>IF(Table16[[#This Row],[Holiday]]="N",Table16[[#This Row],[Demand]],NA())</f>
        <v>141837.005</v>
      </c>
      <c r="J38" s="6">
        <v>35.700000000000003</v>
      </c>
      <c r="K38" s="6"/>
    </row>
    <row r="39" spans="2:11" x14ac:dyDescent="0.3">
      <c r="B39" s="30">
        <v>42042</v>
      </c>
      <c r="C39" s="6" t="str">
        <f>VLOOKUP(B:B, _holidays!A:C, 2, FALSE)</f>
        <v>Y</v>
      </c>
      <c r="D39" s="6" t="str">
        <f>VLOOKUP(B:B, _holidays!A:C, 3, FALSE)</f>
        <v>N</v>
      </c>
      <c r="E39" s="10">
        <v>132138.36499999999</v>
      </c>
      <c r="F39" s="6">
        <f>IF(Table16[[#This Row],[School Day]]="Y",Table16[[#This Row],[Demand]],NA())</f>
        <v>132138.36499999999</v>
      </c>
      <c r="G39" s="6" t="e">
        <f>IF(Table16[[#This Row],[School Day]]="N",Table16[[#This Row],[Demand]],NA())</f>
        <v>#N/A</v>
      </c>
      <c r="H39" s="6" t="e">
        <f>IF(Table16[[#This Row],[Holiday]]="Y",Table16[[#This Row],[Demand]],NA())</f>
        <v>#N/A</v>
      </c>
      <c r="I39" s="6">
        <f>IF(Table16[[#This Row],[Holiday]]="N",Table16[[#This Row],[Demand]],NA())</f>
        <v>132138.36499999999</v>
      </c>
      <c r="J39" s="6">
        <v>35</v>
      </c>
      <c r="K39" s="6"/>
    </row>
    <row r="40" spans="2:11" x14ac:dyDescent="0.3">
      <c r="B40" s="30">
        <v>42043</v>
      </c>
      <c r="C40" s="6" t="str">
        <f>VLOOKUP(B:B, _holidays!A:C, 2, FALSE)</f>
        <v>Y</v>
      </c>
      <c r="D40" s="6" t="str">
        <f>VLOOKUP(B:B, _holidays!A:C, 3, FALSE)</f>
        <v>N</v>
      </c>
      <c r="E40" s="10">
        <v>112108.215</v>
      </c>
      <c r="F40" s="6">
        <f>IF(Table16[[#This Row],[School Day]]="Y",Table16[[#This Row],[Demand]],NA())</f>
        <v>112108.215</v>
      </c>
      <c r="G40" s="6" t="e">
        <f>IF(Table16[[#This Row],[School Day]]="N",Table16[[#This Row],[Demand]],NA())</f>
        <v>#N/A</v>
      </c>
      <c r="H40" s="6" t="e">
        <f>IF(Table16[[#This Row],[Holiday]]="Y",Table16[[#This Row],[Demand]],NA())</f>
        <v>#N/A</v>
      </c>
      <c r="I40" s="6">
        <f>IF(Table16[[#This Row],[Holiday]]="N",Table16[[#This Row],[Demand]],NA())</f>
        <v>112108.215</v>
      </c>
      <c r="J40" s="6">
        <v>21.5</v>
      </c>
      <c r="K40" s="6"/>
    </row>
    <row r="41" spans="2:11" x14ac:dyDescent="0.3">
      <c r="B41" s="30">
        <v>42044</v>
      </c>
      <c r="C41" s="6" t="str">
        <f>VLOOKUP(B:B, _holidays!A:C, 2, FALSE)</f>
        <v>Y</v>
      </c>
      <c r="D41" s="6" t="str">
        <f>VLOOKUP(B:B, _holidays!A:C, 3, FALSE)</f>
        <v>N</v>
      </c>
      <c r="E41" s="10">
        <v>126813.075</v>
      </c>
      <c r="F41" s="6">
        <f>IF(Table16[[#This Row],[School Day]]="Y",Table16[[#This Row],[Demand]],NA())</f>
        <v>126813.075</v>
      </c>
      <c r="G41" s="6" t="e">
        <f>IF(Table16[[#This Row],[School Day]]="N",Table16[[#This Row],[Demand]],NA())</f>
        <v>#N/A</v>
      </c>
      <c r="H41" s="6" t="e">
        <f>IF(Table16[[#This Row],[Holiday]]="Y",Table16[[#This Row],[Demand]],NA())</f>
        <v>#N/A</v>
      </c>
      <c r="I41" s="6">
        <f>IF(Table16[[#This Row],[Holiday]]="N",Table16[[#This Row],[Demand]],NA())</f>
        <v>126813.075</v>
      </c>
      <c r="J41" s="6">
        <v>28.3</v>
      </c>
      <c r="K41" s="6"/>
    </row>
    <row r="42" spans="2:11" x14ac:dyDescent="0.3">
      <c r="B42" s="30">
        <v>42045</v>
      </c>
      <c r="C42" s="6" t="str">
        <f>VLOOKUP(B:B, _holidays!A:C, 2, FALSE)</f>
        <v>Y</v>
      </c>
      <c r="D42" s="6" t="str">
        <f>VLOOKUP(B:B, _holidays!A:C, 3, FALSE)</f>
        <v>N</v>
      </c>
      <c r="E42" s="10">
        <v>145948.565</v>
      </c>
      <c r="F42" s="6">
        <f>IF(Table16[[#This Row],[School Day]]="Y",Table16[[#This Row],[Demand]],NA())</f>
        <v>145948.565</v>
      </c>
      <c r="G42" s="6" t="e">
        <f>IF(Table16[[#This Row],[School Day]]="N",Table16[[#This Row],[Demand]],NA())</f>
        <v>#N/A</v>
      </c>
      <c r="H42" s="6" t="e">
        <f>IF(Table16[[#This Row],[Holiday]]="Y",Table16[[#This Row],[Demand]],NA())</f>
        <v>#N/A</v>
      </c>
      <c r="I42" s="6">
        <f>IF(Table16[[#This Row],[Holiday]]="N",Table16[[#This Row],[Demand]],NA())</f>
        <v>145948.565</v>
      </c>
      <c r="J42" s="6">
        <v>27.8</v>
      </c>
      <c r="K42" s="6"/>
    </row>
    <row r="43" spans="2:11" x14ac:dyDescent="0.3">
      <c r="B43" s="30">
        <v>42046</v>
      </c>
      <c r="C43" s="6" t="str">
        <f>VLOOKUP(B:B, _holidays!A:C, 2, FALSE)</f>
        <v>Y</v>
      </c>
      <c r="D43" s="6" t="str">
        <f>VLOOKUP(B:B, _holidays!A:C, 3, FALSE)</f>
        <v>N</v>
      </c>
      <c r="E43" s="10">
        <v>149322.85</v>
      </c>
      <c r="F43" s="6">
        <f>IF(Table16[[#This Row],[School Day]]="Y",Table16[[#This Row],[Demand]],NA())</f>
        <v>149322.85</v>
      </c>
      <c r="G43" s="6" t="e">
        <f>IF(Table16[[#This Row],[School Day]]="N",Table16[[#This Row],[Demand]],NA())</f>
        <v>#N/A</v>
      </c>
      <c r="H43" s="6" t="e">
        <f>IF(Table16[[#This Row],[Holiday]]="Y",Table16[[#This Row],[Demand]],NA())</f>
        <v>#N/A</v>
      </c>
      <c r="I43" s="6">
        <f>IF(Table16[[#This Row],[Holiday]]="N",Table16[[#This Row],[Demand]],NA())</f>
        <v>149322.85</v>
      </c>
      <c r="J43" s="6">
        <v>26.8</v>
      </c>
      <c r="K43" s="6"/>
    </row>
    <row r="44" spans="2:11" x14ac:dyDescent="0.3">
      <c r="B44" s="30">
        <v>42047</v>
      </c>
      <c r="C44" s="6" t="str">
        <f>VLOOKUP(B:B, _holidays!A:C, 2, FALSE)</f>
        <v>Y</v>
      </c>
      <c r="D44" s="6" t="str">
        <f>VLOOKUP(B:B, _holidays!A:C, 3, FALSE)</f>
        <v>N</v>
      </c>
      <c r="E44" s="10">
        <v>131376.78</v>
      </c>
      <c r="F44" s="6">
        <f>IF(Table16[[#This Row],[School Day]]="Y",Table16[[#This Row],[Demand]],NA())</f>
        <v>131376.78</v>
      </c>
      <c r="G44" s="6" t="e">
        <f>IF(Table16[[#This Row],[School Day]]="N",Table16[[#This Row],[Demand]],NA())</f>
        <v>#N/A</v>
      </c>
      <c r="H44" s="6" t="e">
        <f>IF(Table16[[#This Row],[Holiday]]="Y",Table16[[#This Row],[Demand]],NA())</f>
        <v>#N/A</v>
      </c>
      <c r="I44" s="6">
        <f>IF(Table16[[#This Row],[Holiday]]="N",Table16[[#This Row],[Demand]],NA())</f>
        <v>131376.78</v>
      </c>
      <c r="J44" s="6">
        <v>21.9</v>
      </c>
      <c r="K44" s="6"/>
    </row>
    <row r="45" spans="2:11" x14ac:dyDescent="0.3">
      <c r="B45" s="30">
        <v>42048</v>
      </c>
      <c r="C45" s="6" t="str">
        <f>VLOOKUP(B:B, _holidays!A:C, 2, FALSE)</f>
        <v>Y</v>
      </c>
      <c r="D45" s="6" t="str">
        <f>VLOOKUP(B:B, _holidays!A:C, 3, FALSE)</f>
        <v>N</v>
      </c>
      <c r="E45" s="10">
        <v>136070.62</v>
      </c>
      <c r="F45" s="6">
        <f>IF(Table16[[#This Row],[School Day]]="Y",Table16[[#This Row],[Demand]],NA())</f>
        <v>136070.62</v>
      </c>
      <c r="G45" s="6" t="e">
        <f>IF(Table16[[#This Row],[School Day]]="N",Table16[[#This Row],[Demand]],NA())</f>
        <v>#N/A</v>
      </c>
      <c r="H45" s="6" t="e">
        <f>IF(Table16[[#This Row],[Holiday]]="Y",Table16[[#This Row],[Demand]],NA())</f>
        <v>#N/A</v>
      </c>
      <c r="I45" s="6">
        <f>IF(Table16[[#This Row],[Holiday]]="N",Table16[[#This Row],[Demand]],NA())</f>
        <v>136070.62</v>
      </c>
      <c r="J45" s="6">
        <v>32.4</v>
      </c>
      <c r="K45" s="6"/>
    </row>
    <row r="46" spans="2:11" x14ac:dyDescent="0.3">
      <c r="B46" s="30">
        <v>42049</v>
      </c>
      <c r="C46" s="6" t="str">
        <f>VLOOKUP(B:B, _holidays!A:C, 2, FALSE)</f>
        <v>Y</v>
      </c>
      <c r="D46" s="6" t="str">
        <f>VLOOKUP(B:B, _holidays!A:C, 3, FALSE)</f>
        <v>N</v>
      </c>
      <c r="E46" s="10">
        <v>119692.02499999999</v>
      </c>
      <c r="F46" s="6">
        <f>IF(Table16[[#This Row],[School Day]]="Y",Table16[[#This Row],[Demand]],NA())</f>
        <v>119692.02499999999</v>
      </c>
      <c r="G46" s="6" t="e">
        <f>IF(Table16[[#This Row],[School Day]]="N",Table16[[#This Row],[Demand]],NA())</f>
        <v>#N/A</v>
      </c>
      <c r="H46" s="6" t="e">
        <f>IF(Table16[[#This Row],[Holiday]]="Y",Table16[[#This Row],[Demand]],NA())</f>
        <v>#N/A</v>
      </c>
      <c r="I46" s="6">
        <f>IF(Table16[[#This Row],[Holiday]]="N",Table16[[#This Row],[Demand]],NA())</f>
        <v>119692.02499999999</v>
      </c>
      <c r="J46" s="6">
        <v>25.1</v>
      </c>
      <c r="K46" s="6"/>
    </row>
    <row r="47" spans="2:11" x14ac:dyDescent="0.3">
      <c r="B47" s="30">
        <v>42050</v>
      </c>
      <c r="C47" s="6" t="str">
        <f>VLOOKUP(B:B, _holidays!A:C, 2, FALSE)</f>
        <v>Y</v>
      </c>
      <c r="D47" s="6" t="str">
        <f>VLOOKUP(B:B, _holidays!A:C, 3, FALSE)</f>
        <v>N</v>
      </c>
      <c r="E47" s="10">
        <v>125287.71</v>
      </c>
      <c r="F47" s="6">
        <f>IF(Table16[[#This Row],[School Day]]="Y",Table16[[#This Row],[Demand]],NA())</f>
        <v>125287.71</v>
      </c>
      <c r="G47" s="6" t="e">
        <f>IF(Table16[[#This Row],[School Day]]="N",Table16[[#This Row],[Demand]],NA())</f>
        <v>#N/A</v>
      </c>
      <c r="H47" s="6" t="e">
        <f>IF(Table16[[#This Row],[Holiday]]="Y",Table16[[#This Row],[Demand]],NA())</f>
        <v>#N/A</v>
      </c>
      <c r="I47" s="6">
        <f>IF(Table16[[#This Row],[Holiday]]="N",Table16[[#This Row],[Demand]],NA())</f>
        <v>125287.71</v>
      </c>
      <c r="J47" s="6">
        <v>34.4</v>
      </c>
      <c r="K47" s="6"/>
    </row>
    <row r="48" spans="2:11" x14ac:dyDescent="0.3">
      <c r="B48" s="30">
        <v>42051</v>
      </c>
      <c r="C48" s="6" t="str">
        <f>VLOOKUP(B:B, _holidays!A:C, 2, FALSE)</f>
        <v>Y</v>
      </c>
      <c r="D48" s="6" t="str">
        <f>VLOOKUP(B:B, _holidays!A:C, 3, FALSE)</f>
        <v>N</v>
      </c>
      <c r="E48" s="10">
        <v>131832.63</v>
      </c>
      <c r="F48" s="6">
        <f>IF(Table16[[#This Row],[School Day]]="Y",Table16[[#This Row],[Demand]],NA())</f>
        <v>131832.63</v>
      </c>
      <c r="G48" s="6" t="e">
        <f>IF(Table16[[#This Row],[School Day]]="N",Table16[[#This Row],[Demand]],NA())</f>
        <v>#N/A</v>
      </c>
      <c r="H48" s="6" t="e">
        <f>IF(Table16[[#This Row],[Holiday]]="Y",Table16[[#This Row],[Demand]],NA())</f>
        <v>#N/A</v>
      </c>
      <c r="I48" s="6">
        <f>IF(Table16[[#This Row],[Holiday]]="N",Table16[[#This Row],[Demand]],NA())</f>
        <v>131832.63</v>
      </c>
      <c r="J48" s="6">
        <v>24.6</v>
      </c>
      <c r="K48" s="6"/>
    </row>
    <row r="49" spans="2:11" x14ac:dyDescent="0.3">
      <c r="B49" s="30">
        <v>42052</v>
      </c>
      <c r="C49" s="6" t="str">
        <f>VLOOKUP(B:B, _holidays!A:C, 2, FALSE)</f>
        <v>Y</v>
      </c>
      <c r="D49" s="6" t="str">
        <f>VLOOKUP(B:B, _holidays!A:C, 3, FALSE)</f>
        <v>N</v>
      </c>
      <c r="E49" s="10">
        <v>127666.01</v>
      </c>
      <c r="F49" s="6">
        <f>IF(Table16[[#This Row],[School Day]]="Y",Table16[[#This Row],[Demand]],NA())</f>
        <v>127666.01</v>
      </c>
      <c r="G49" s="6" t="e">
        <f>IF(Table16[[#This Row],[School Day]]="N",Table16[[#This Row],[Demand]],NA())</f>
        <v>#N/A</v>
      </c>
      <c r="H49" s="6" t="e">
        <f>IF(Table16[[#This Row],[Holiday]]="Y",Table16[[#This Row],[Demand]],NA())</f>
        <v>#N/A</v>
      </c>
      <c r="I49" s="6">
        <f>IF(Table16[[#This Row],[Holiday]]="N",Table16[[#This Row],[Demand]],NA())</f>
        <v>127666.01</v>
      </c>
      <c r="J49" s="6">
        <v>20.6</v>
      </c>
      <c r="K49" s="6"/>
    </row>
    <row r="50" spans="2:11" x14ac:dyDescent="0.3">
      <c r="B50" s="30">
        <v>42053</v>
      </c>
      <c r="C50" s="6" t="str">
        <f>VLOOKUP(B:B, _holidays!A:C, 2, FALSE)</f>
        <v>Y</v>
      </c>
      <c r="D50" s="6" t="str">
        <f>VLOOKUP(B:B, _holidays!A:C, 3, FALSE)</f>
        <v>N</v>
      </c>
      <c r="E50" s="10">
        <v>125972.765</v>
      </c>
      <c r="F50" s="6">
        <f>IF(Table16[[#This Row],[School Day]]="Y",Table16[[#This Row],[Demand]],NA())</f>
        <v>125972.765</v>
      </c>
      <c r="G50" s="6" t="e">
        <f>IF(Table16[[#This Row],[School Day]]="N",Table16[[#This Row],[Demand]],NA())</f>
        <v>#N/A</v>
      </c>
      <c r="H50" s="6" t="e">
        <f>IF(Table16[[#This Row],[Holiday]]="Y",Table16[[#This Row],[Demand]],NA())</f>
        <v>#N/A</v>
      </c>
      <c r="I50" s="6">
        <f>IF(Table16[[#This Row],[Holiday]]="N",Table16[[#This Row],[Demand]],NA())</f>
        <v>125972.765</v>
      </c>
      <c r="J50" s="6">
        <v>21.2</v>
      </c>
      <c r="K50" s="6"/>
    </row>
    <row r="51" spans="2:11" x14ac:dyDescent="0.3">
      <c r="B51" s="30">
        <v>42054</v>
      </c>
      <c r="C51" s="6" t="str">
        <f>VLOOKUP(B:B, _holidays!A:C, 2, FALSE)</f>
        <v>Y</v>
      </c>
      <c r="D51" s="6" t="str">
        <f>VLOOKUP(B:B, _holidays!A:C, 3, FALSE)</f>
        <v>N</v>
      </c>
      <c r="E51" s="10">
        <v>139399.69</v>
      </c>
      <c r="F51" s="6">
        <f>IF(Table16[[#This Row],[School Day]]="Y",Table16[[#This Row],[Demand]],NA())</f>
        <v>139399.69</v>
      </c>
      <c r="G51" s="6" t="e">
        <f>IF(Table16[[#This Row],[School Day]]="N",Table16[[#This Row],[Demand]],NA())</f>
        <v>#N/A</v>
      </c>
      <c r="H51" s="6" t="e">
        <f>IF(Table16[[#This Row],[Holiday]]="Y",Table16[[#This Row],[Demand]],NA())</f>
        <v>#N/A</v>
      </c>
      <c r="I51" s="6">
        <f>IF(Table16[[#This Row],[Holiday]]="N",Table16[[#This Row],[Demand]],NA())</f>
        <v>139399.69</v>
      </c>
      <c r="J51" s="6">
        <v>26.9</v>
      </c>
      <c r="K51" s="6"/>
    </row>
    <row r="52" spans="2:11" x14ac:dyDescent="0.3">
      <c r="B52" s="30">
        <v>42055</v>
      </c>
      <c r="C52" s="6" t="str">
        <f>VLOOKUP(B:B, _holidays!A:C, 2, FALSE)</f>
        <v>Y</v>
      </c>
      <c r="D52" s="6" t="str">
        <f>VLOOKUP(B:B, _holidays!A:C, 3, FALSE)</f>
        <v>N</v>
      </c>
      <c r="E52" s="10">
        <v>139465.67499999999</v>
      </c>
      <c r="F52" s="6">
        <f>IF(Table16[[#This Row],[School Day]]="Y",Table16[[#This Row],[Demand]],NA())</f>
        <v>139465.67499999999</v>
      </c>
      <c r="G52" s="6" t="e">
        <f>IF(Table16[[#This Row],[School Day]]="N",Table16[[#This Row],[Demand]],NA())</f>
        <v>#N/A</v>
      </c>
      <c r="H52" s="6" t="e">
        <f>IF(Table16[[#This Row],[Holiday]]="Y",Table16[[#This Row],[Demand]],NA())</f>
        <v>#N/A</v>
      </c>
      <c r="I52" s="6">
        <f>IF(Table16[[#This Row],[Holiday]]="N",Table16[[#This Row],[Demand]],NA())</f>
        <v>139465.67499999999</v>
      </c>
      <c r="J52" s="6">
        <v>25.3</v>
      </c>
      <c r="K52" s="6"/>
    </row>
    <row r="53" spans="2:11" x14ac:dyDescent="0.3">
      <c r="B53" s="30">
        <v>42056</v>
      </c>
      <c r="C53" s="6" t="str">
        <f>VLOOKUP(B:B, _holidays!A:C, 2, FALSE)</f>
        <v>Y</v>
      </c>
      <c r="D53" s="6" t="str">
        <f>VLOOKUP(B:B, _holidays!A:C, 3, FALSE)</f>
        <v>N</v>
      </c>
      <c r="E53" s="10">
        <v>136283.03</v>
      </c>
      <c r="F53" s="6">
        <f>IF(Table16[[#This Row],[School Day]]="Y",Table16[[#This Row],[Demand]],NA())</f>
        <v>136283.03</v>
      </c>
      <c r="G53" s="6" t="e">
        <f>IF(Table16[[#This Row],[School Day]]="N",Table16[[#This Row],[Demand]],NA())</f>
        <v>#N/A</v>
      </c>
      <c r="H53" s="6" t="e">
        <f>IF(Table16[[#This Row],[Holiday]]="Y",Table16[[#This Row],[Demand]],NA())</f>
        <v>#N/A</v>
      </c>
      <c r="I53" s="6">
        <f>IF(Table16[[#This Row],[Holiday]]="N",Table16[[#This Row],[Demand]],NA())</f>
        <v>136283.03</v>
      </c>
      <c r="J53" s="6">
        <v>36.1</v>
      </c>
      <c r="K53" s="6"/>
    </row>
    <row r="54" spans="2:11" x14ac:dyDescent="0.3">
      <c r="B54" s="30">
        <v>42057</v>
      </c>
      <c r="C54" s="6" t="str">
        <f>VLOOKUP(B:B, _holidays!A:C, 2, FALSE)</f>
        <v>Y</v>
      </c>
      <c r="D54" s="6" t="str">
        <f>VLOOKUP(B:B, _holidays!A:C, 3, FALSE)</f>
        <v>N</v>
      </c>
      <c r="E54" s="10">
        <v>138016.35</v>
      </c>
      <c r="F54" s="6">
        <f>IF(Table16[[#This Row],[School Day]]="Y",Table16[[#This Row],[Demand]],NA())</f>
        <v>138016.35</v>
      </c>
      <c r="G54" s="6" t="e">
        <f>IF(Table16[[#This Row],[School Day]]="N",Table16[[#This Row],[Demand]],NA())</f>
        <v>#N/A</v>
      </c>
      <c r="H54" s="6" t="e">
        <f>IF(Table16[[#This Row],[Holiday]]="Y",Table16[[#This Row],[Demand]],NA())</f>
        <v>#N/A</v>
      </c>
      <c r="I54" s="6">
        <f>IF(Table16[[#This Row],[Holiday]]="N",Table16[[#This Row],[Demand]],NA())</f>
        <v>138016.35</v>
      </c>
      <c r="J54" s="6">
        <v>35.299999999999997</v>
      </c>
      <c r="K54" s="6"/>
    </row>
    <row r="55" spans="2:11" x14ac:dyDescent="0.3">
      <c r="B55" s="30">
        <v>42058</v>
      </c>
      <c r="C55" s="6" t="str">
        <f>VLOOKUP(B:B, _holidays!A:C, 2, FALSE)</f>
        <v>Y</v>
      </c>
      <c r="D55" s="6" t="str">
        <f>VLOOKUP(B:B, _holidays!A:C, 3, FALSE)</f>
        <v>N</v>
      </c>
      <c r="E55" s="10">
        <v>135255.815</v>
      </c>
      <c r="F55" s="6">
        <f>IF(Table16[[#This Row],[School Day]]="Y",Table16[[#This Row],[Demand]],NA())</f>
        <v>135255.815</v>
      </c>
      <c r="G55" s="6" t="e">
        <f>IF(Table16[[#This Row],[School Day]]="N",Table16[[#This Row],[Demand]],NA())</f>
        <v>#N/A</v>
      </c>
      <c r="H55" s="6" t="e">
        <f>IF(Table16[[#This Row],[Holiday]]="Y",Table16[[#This Row],[Demand]],NA())</f>
        <v>#N/A</v>
      </c>
      <c r="I55" s="6">
        <f>IF(Table16[[#This Row],[Holiday]]="N",Table16[[#This Row],[Demand]],NA())</f>
        <v>135255.815</v>
      </c>
      <c r="J55" s="6">
        <v>29.3</v>
      </c>
      <c r="K55" s="6"/>
    </row>
    <row r="56" spans="2:11" x14ac:dyDescent="0.3">
      <c r="B56" s="30">
        <v>42059</v>
      </c>
      <c r="C56" s="6" t="str">
        <f>VLOOKUP(B:B, _holidays!A:C, 2, FALSE)</f>
        <v>Y</v>
      </c>
      <c r="D56" s="6" t="str">
        <f>VLOOKUP(B:B, _holidays!A:C, 3, FALSE)</f>
        <v>N</v>
      </c>
      <c r="E56" s="10">
        <v>120263.515</v>
      </c>
      <c r="F56" s="6">
        <f>IF(Table16[[#This Row],[School Day]]="Y",Table16[[#This Row],[Demand]],NA())</f>
        <v>120263.515</v>
      </c>
      <c r="G56" s="6" t="e">
        <f>IF(Table16[[#This Row],[School Day]]="N",Table16[[#This Row],[Demand]],NA())</f>
        <v>#N/A</v>
      </c>
      <c r="H56" s="6" t="e">
        <f>IF(Table16[[#This Row],[Holiday]]="Y",Table16[[#This Row],[Demand]],NA())</f>
        <v>#N/A</v>
      </c>
      <c r="I56" s="6">
        <f>IF(Table16[[#This Row],[Holiday]]="N",Table16[[#This Row],[Demand]],NA())</f>
        <v>120263.515</v>
      </c>
      <c r="J56" s="6">
        <v>20.100000000000001</v>
      </c>
      <c r="K56" s="6"/>
    </row>
    <row r="57" spans="2:11" x14ac:dyDescent="0.3">
      <c r="B57" s="30">
        <v>42060</v>
      </c>
      <c r="C57" s="6" t="str">
        <f>VLOOKUP(B:B, _holidays!A:C, 2, FALSE)</f>
        <v>Y</v>
      </c>
      <c r="D57" s="6" t="str">
        <f>VLOOKUP(B:B, _holidays!A:C, 3, FALSE)</f>
        <v>N</v>
      </c>
      <c r="E57" s="10">
        <v>130062.755</v>
      </c>
      <c r="F57" s="6">
        <f>IF(Table16[[#This Row],[School Day]]="Y",Table16[[#This Row],[Demand]],NA())</f>
        <v>130062.755</v>
      </c>
      <c r="G57" s="6" t="e">
        <f>IF(Table16[[#This Row],[School Day]]="N",Table16[[#This Row],[Demand]],NA())</f>
        <v>#N/A</v>
      </c>
      <c r="H57" s="6" t="e">
        <f>IF(Table16[[#This Row],[Holiday]]="Y",Table16[[#This Row],[Demand]],NA())</f>
        <v>#N/A</v>
      </c>
      <c r="I57" s="6">
        <f>IF(Table16[[#This Row],[Holiday]]="N",Table16[[#This Row],[Demand]],NA())</f>
        <v>130062.755</v>
      </c>
      <c r="J57" s="6">
        <v>27</v>
      </c>
      <c r="K57" s="6"/>
    </row>
    <row r="58" spans="2:11" x14ac:dyDescent="0.3">
      <c r="B58" s="30">
        <v>42061</v>
      </c>
      <c r="C58" s="6" t="str">
        <f>VLOOKUP(B:B, _holidays!A:C, 2, FALSE)</f>
        <v>Y</v>
      </c>
      <c r="D58" s="6" t="str">
        <f>VLOOKUP(B:B, _holidays!A:C, 3, FALSE)</f>
        <v>N</v>
      </c>
      <c r="E58" s="10">
        <v>131525.85500000001</v>
      </c>
      <c r="F58" s="6">
        <f>IF(Table16[[#This Row],[School Day]]="Y",Table16[[#This Row],[Demand]],NA())</f>
        <v>131525.85500000001</v>
      </c>
      <c r="G58" s="6" t="e">
        <f>IF(Table16[[#This Row],[School Day]]="N",Table16[[#This Row],[Demand]],NA())</f>
        <v>#N/A</v>
      </c>
      <c r="H58" s="6" t="e">
        <f>IF(Table16[[#This Row],[Holiday]]="Y",Table16[[#This Row],[Demand]],NA())</f>
        <v>#N/A</v>
      </c>
      <c r="I58" s="6">
        <f>IF(Table16[[#This Row],[Holiday]]="N",Table16[[#This Row],[Demand]],NA())</f>
        <v>131525.85500000001</v>
      </c>
      <c r="J58" s="6">
        <v>23.2</v>
      </c>
      <c r="K58" s="6"/>
    </row>
    <row r="59" spans="2:11" x14ac:dyDescent="0.3">
      <c r="B59" s="30">
        <v>42062</v>
      </c>
      <c r="C59" s="6" t="str">
        <f>VLOOKUP(B:B, _holidays!A:C, 2, FALSE)</f>
        <v>Y</v>
      </c>
      <c r="D59" s="6" t="str">
        <f>VLOOKUP(B:B, _holidays!A:C, 3, FALSE)</f>
        <v>N</v>
      </c>
      <c r="E59" s="10">
        <v>131069.4</v>
      </c>
      <c r="F59" s="6">
        <f>IF(Table16[[#This Row],[School Day]]="Y",Table16[[#This Row],[Demand]],NA())</f>
        <v>131069.4</v>
      </c>
      <c r="G59" s="6" t="e">
        <f>IF(Table16[[#This Row],[School Day]]="N",Table16[[#This Row],[Demand]],NA())</f>
        <v>#N/A</v>
      </c>
      <c r="H59" s="6" t="e">
        <f>IF(Table16[[#This Row],[Holiday]]="Y",Table16[[#This Row],[Demand]],NA())</f>
        <v>#N/A</v>
      </c>
      <c r="I59" s="6">
        <f>IF(Table16[[#This Row],[Holiday]]="N",Table16[[#This Row],[Demand]],NA())</f>
        <v>131069.4</v>
      </c>
      <c r="J59" s="6">
        <v>24.3</v>
      </c>
      <c r="K59" s="6"/>
    </row>
    <row r="60" spans="2:11" x14ac:dyDescent="0.3">
      <c r="B60" s="30">
        <v>42063</v>
      </c>
      <c r="C60" s="6" t="str">
        <f>VLOOKUP(B:B, _holidays!A:C, 2, FALSE)</f>
        <v>Y</v>
      </c>
      <c r="D60" s="6" t="str">
        <f>VLOOKUP(B:B, _holidays!A:C, 3, FALSE)</f>
        <v>N</v>
      </c>
      <c r="E60" s="10">
        <v>116275.73</v>
      </c>
      <c r="F60" s="6">
        <f>IF(Table16[[#This Row],[School Day]]="Y",Table16[[#This Row],[Demand]],NA())</f>
        <v>116275.73</v>
      </c>
      <c r="G60" s="6" t="e">
        <f>IF(Table16[[#This Row],[School Day]]="N",Table16[[#This Row],[Demand]],NA())</f>
        <v>#N/A</v>
      </c>
      <c r="H60" s="6" t="e">
        <f>IF(Table16[[#This Row],[Holiday]]="Y",Table16[[#This Row],[Demand]],NA())</f>
        <v>#N/A</v>
      </c>
      <c r="I60" s="6">
        <f>IF(Table16[[#This Row],[Holiday]]="N",Table16[[#This Row],[Demand]],NA())</f>
        <v>116275.73</v>
      </c>
      <c r="J60" s="6">
        <v>32.299999999999997</v>
      </c>
      <c r="K60" s="6"/>
    </row>
    <row r="61" spans="2:11" x14ac:dyDescent="0.3">
      <c r="B61" s="30">
        <v>42064</v>
      </c>
      <c r="C61" s="6" t="str">
        <f>VLOOKUP(B:B, _holidays!A:C, 2, FALSE)</f>
        <v>Y</v>
      </c>
      <c r="D61" s="6" t="str">
        <f>VLOOKUP(B:B, _holidays!A:C, 3, FALSE)</f>
        <v>N</v>
      </c>
      <c r="E61" s="10">
        <v>103462.78</v>
      </c>
      <c r="F61" s="6">
        <f>IF(Table16[[#This Row],[School Day]]="Y",Table16[[#This Row],[Demand]],NA())</f>
        <v>103462.78</v>
      </c>
      <c r="G61" s="6" t="e">
        <f>IF(Table16[[#This Row],[School Day]]="N",Table16[[#This Row],[Demand]],NA())</f>
        <v>#N/A</v>
      </c>
      <c r="H61" s="6" t="e">
        <f>IF(Table16[[#This Row],[Holiday]]="Y",Table16[[#This Row],[Demand]],NA())</f>
        <v>#N/A</v>
      </c>
      <c r="I61" s="6">
        <f>IF(Table16[[#This Row],[Holiday]]="N",Table16[[#This Row],[Demand]],NA())</f>
        <v>103462.78</v>
      </c>
      <c r="J61" s="6">
        <v>20.8</v>
      </c>
      <c r="K61" s="6"/>
    </row>
    <row r="62" spans="2:11" x14ac:dyDescent="0.3">
      <c r="B62" s="30">
        <v>42065</v>
      </c>
      <c r="C62" s="6" t="str">
        <f>VLOOKUP(B:B, _holidays!A:C, 2, FALSE)</f>
        <v>Y</v>
      </c>
      <c r="D62" s="6" t="str">
        <f>VLOOKUP(B:B, _holidays!A:C, 3, FALSE)</f>
        <v>N</v>
      </c>
      <c r="E62" s="10">
        <v>123301.83500000001</v>
      </c>
      <c r="F62" s="6">
        <f>IF(Table16[[#This Row],[School Day]]="Y",Table16[[#This Row],[Demand]],NA())</f>
        <v>123301.83500000001</v>
      </c>
      <c r="G62" s="6" t="e">
        <f>IF(Table16[[#This Row],[School Day]]="N",Table16[[#This Row],[Demand]],NA())</f>
        <v>#N/A</v>
      </c>
      <c r="H62" s="6" t="e">
        <f>IF(Table16[[#This Row],[Holiday]]="Y",Table16[[#This Row],[Demand]],NA())</f>
        <v>#N/A</v>
      </c>
      <c r="I62" s="6">
        <f>IF(Table16[[#This Row],[Holiday]]="N",Table16[[#This Row],[Demand]],NA())</f>
        <v>123301.83500000001</v>
      </c>
      <c r="J62" s="6">
        <v>23</v>
      </c>
      <c r="K62" s="6"/>
    </row>
    <row r="63" spans="2:11" x14ac:dyDescent="0.3">
      <c r="B63" s="30">
        <v>42066</v>
      </c>
      <c r="C63" s="6" t="str">
        <f>VLOOKUP(B:B, _holidays!A:C, 2, FALSE)</f>
        <v>Y</v>
      </c>
      <c r="D63" s="6" t="str">
        <f>VLOOKUP(B:B, _holidays!A:C, 3, FALSE)</f>
        <v>N</v>
      </c>
      <c r="E63" s="10">
        <v>126750.29</v>
      </c>
      <c r="F63" s="6">
        <f>IF(Table16[[#This Row],[School Day]]="Y",Table16[[#This Row],[Demand]],NA())</f>
        <v>126750.29</v>
      </c>
      <c r="G63" s="6" t="e">
        <f>IF(Table16[[#This Row],[School Day]]="N",Table16[[#This Row],[Demand]],NA())</f>
        <v>#N/A</v>
      </c>
      <c r="H63" s="6" t="e">
        <f>IF(Table16[[#This Row],[Holiday]]="Y",Table16[[#This Row],[Demand]],NA())</f>
        <v>#N/A</v>
      </c>
      <c r="I63" s="6">
        <f>IF(Table16[[#This Row],[Holiday]]="N",Table16[[#This Row],[Demand]],NA())</f>
        <v>126750.29</v>
      </c>
      <c r="J63" s="6">
        <v>22.7</v>
      </c>
      <c r="K63" s="6"/>
    </row>
    <row r="64" spans="2:11" x14ac:dyDescent="0.3">
      <c r="B64" s="30">
        <v>42067</v>
      </c>
      <c r="C64" s="6" t="str">
        <f>VLOOKUP(B:B, _holidays!A:C, 2, FALSE)</f>
        <v>Y</v>
      </c>
      <c r="D64" s="6" t="str">
        <f>VLOOKUP(B:B, _holidays!A:C, 3, FALSE)</f>
        <v>N</v>
      </c>
      <c r="E64" s="10">
        <v>120764.185</v>
      </c>
      <c r="F64" s="6">
        <f>IF(Table16[[#This Row],[School Day]]="Y",Table16[[#This Row],[Demand]],NA())</f>
        <v>120764.185</v>
      </c>
      <c r="G64" s="6" t="e">
        <f>IF(Table16[[#This Row],[School Day]]="N",Table16[[#This Row],[Demand]],NA())</f>
        <v>#N/A</v>
      </c>
      <c r="H64" s="6" t="e">
        <f>IF(Table16[[#This Row],[Holiday]]="Y",Table16[[#This Row],[Demand]],NA())</f>
        <v>#N/A</v>
      </c>
      <c r="I64" s="6">
        <f>IF(Table16[[#This Row],[Holiday]]="N",Table16[[#This Row],[Demand]],NA())</f>
        <v>120764.185</v>
      </c>
      <c r="J64" s="6">
        <v>23.5</v>
      </c>
      <c r="K64" s="6"/>
    </row>
    <row r="65" spans="2:11" x14ac:dyDescent="0.3">
      <c r="B65" s="30">
        <v>42068</v>
      </c>
      <c r="C65" s="6" t="str">
        <f>VLOOKUP(B:B, _holidays!A:C, 2, FALSE)</f>
        <v>Y</v>
      </c>
      <c r="D65" s="6" t="str">
        <f>VLOOKUP(B:B, _holidays!A:C, 3, FALSE)</f>
        <v>N</v>
      </c>
      <c r="E65" s="10">
        <v>114967.345</v>
      </c>
      <c r="F65" s="6">
        <f>IF(Table16[[#This Row],[School Day]]="Y",Table16[[#This Row],[Demand]],NA())</f>
        <v>114967.345</v>
      </c>
      <c r="G65" s="6" t="e">
        <f>IF(Table16[[#This Row],[School Day]]="N",Table16[[#This Row],[Demand]],NA())</f>
        <v>#N/A</v>
      </c>
      <c r="H65" s="6" t="e">
        <f>IF(Table16[[#This Row],[Holiday]]="Y",Table16[[#This Row],[Demand]],NA())</f>
        <v>#N/A</v>
      </c>
      <c r="I65" s="6">
        <f>IF(Table16[[#This Row],[Holiday]]="N",Table16[[#This Row],[Demand]],NA())</f>
        <v>114967.345</v>
      </c>
      <c r="J65" s="6">
        <v>18.600000000000001</v>
      </c>
      <c r="K65" s="6"/>
    </row>
    <row r="66" spans="2:11" x14ac:dyDescent="0.3">
      <c r="B66" s="30">
        <v>42069</v>
      </c>
      <c r="C66" s="6" t="str">
        <f>VLOOKUP(B:B, _holidays!A:C, 2, FALSE)</f>
        <v>Y</v>
      </c>
      <c r="D66" s="6" t="str">
        <f>VLOOKUP(B:B, _holidays!A:C, 3, FALSE)</f>
        <v>N</v>
      </c>
      <c r="E66" s="10">
        <v>117053.75</v>
      </c>
      <c r="F66" s="6">
        <f>IF(Table16[[#This Row],[School Day]]="Y",Table16[[#This Row],[Demand]],NA())</f>
        <v>117053.75</v>
      </c>
      <c r="G66" s="6" t="e">
        <f>IF(Table16[[#This Row],[School Day]]="N",Table16[[#This Row],[Demand]],NA())</f>
        <v>#N/A</v>
      </c>
      <c r="H66" s="6" t="e">
        <f>IF(Table16[[#This Row],[Holiday]]="Y",Table16[[#This Row],[Demand]],NA())</f>
        <v>#N/A</v>
      </c>
      <c r="I66" s="6">
        <f>IF(Table16[[#This Row],[Holiday]]="N",Table16[[#This Row],[Demand]],NA())</f>
        <v>117053.75</v>
      </c>
      <c r="J66" s="6">
        <v>21.1</v>
      </c>
      <c r="K66" s="6"/>
    </row>
    <row r="67" spans="2:11" x14ac:dyDescent="0.3">
      <c r="B67" s="30">
        <v>42070</v>
      </c>
      <c r="C67" s="6" t="str">
        <f>VLOOKUP(B:B, _holidays!A:C, 2, FALSE)</f>
        <v>Y</v>
      </c>
      <c r="D67" s="6" t="str">
        <f>VLOOKUP(B:B, _holidays!A:C, 3, FALSE)</f>
        <v>N</v>
      </c>
      <c r="E67" s="10">
        <v>108344.575</v>
      </c>
      <c r="F67" s="6">
        <f>IF(Table16[[#This Row],[School Day]]="Y",Table16[[#This Row],[Demand]],NA())</f>
        <v>108344.575</v>
      </c>
      <c r="G67" s="6" t="e">
        <f>IF(Table16[[#This Row],[School Day]]="N",Table16[[#This Row],[Demand]],NA())</f>
        <v>#N/A</v>
      </c>
      <c r="H67" s="6" t="e">
        <f>IF(Table16[[#This Row],[Holiday]]="Y",Table16[[#This Row],[Demand]],NA())</f>
        <v>#N/A</v>
      </c>
      <c r="I67" s="6">
        <f>IF(Table16[[#This Row],[Holiday]]="N",Table16[[#This Row],[Demand]],NA())</f>
        <v>108344.575</v>
      </c>
      <c r="J67" s="6">
        <v>22.6</v>
      </c>
      <c r="K67" s="6"/>
    </row>
    <row r="68" spans="2:11" x14ac:dyDescent="0.3">
      <c r="B68" s="30">
        <v>42071</v>
      </c>
      <c r="C68" s="6" t="str">
        <f>VLOOKUP(B:B, _holidays!A:C, 2, FALSE)</f>
        <v>Y</v>
      </c>
      <c r="D68" s="6" t="str">
        <f>VLOOKUP(B:B, _holidays!A:C, 3, FALSE)</f>
        <v>N</v>
      </c>
      <c r="E68" s="10">
        <v>106348.78</v>
      </c>
      <c r="F68" s="6">
        <f>IF(Table16[[#This Row],[School Day]]="Y",Table16[[#This Row],[Demand]],NA())</f>
        <v>106348.78</v>
      </c>
      <c r="G68" s="6" t="e">
        <f>IF(Table16[[#This Row],[School Day]]="N",Table16[[#This Row],[Demand]],NA())</f>
        <v>#N/A</v>
      </c>
      <c r="H68" s="6" t="e">
        <f>IF(Table16[[#This Row],[Holiday]]="Y",Table16[[#This Row],[Demand]],NA())</f>
        <v>#N/A</v>
      </c>
      <c r="I68" s="6">
        <f>IF(Table16[[#This Row],[Holiday]]="N",Table16[[#This Row],[Demand]],NA())</f>
        <v>106348.78</v>
      </c>
      <c r="J68" s="6">
        <v>24.4</v>
      </c>
      <c r="K68" s="6"/>
    </row>
    <row r="69" spans="2:11" x14ac:dyDescent="0.3">
      <c r="B69" s="30">
        <v>42072</v>
      </c>
      <c r="C69" s="6" t="str">
        <f>VLOOKUP(B:B, _holidays!A:C, 2, FALSE)</f>
        <v>Y</v>
      </c>
      <c r="D69" s="6" t="str">
        <f>VLOOKUP(B:B, _holidays!A:C, 3, FALSE)</f>
        <v>Y</v>
      </c>
      <c r="E69" s="10">
        <v>108282.48</v>
      </c>
      <c r="F69" s="6">
        <f>IF(Table16[[#This Row],[School Day]]="Y",Table16[[#This Row],[Demand]],NA())</f>
        <v>108282.48</v>
      </c>
      <c r="G69" s="6" t="e">
        <f>IF(Table16[[#This Row],[School Day]]="N",Table16[[#This Row],[Demand]],NA())</f>
        <v>#N/A</v>
      </c>
      <c r="H69" s="6">
        <f>IF(Table16[[#This Row],[Holiday]]="Y",Table16[[#This Row],[Demand]],NA())</f>
        <v>108282.48</v>
      </c>
      <c r="I69" s="6" t="e">
        <f>IF(Table16[[#This Row],[Holiday]]="N",Table16[[#This Row],[Demand]],NA())</f>
        <v>#N/A</v>
      </c>
      <c r="J69" s="6">
        <v>23.8</v>
      </c>
      <c r="K69" s="6"/>
    </row>
    <row r="70" spans="2:11" x14ac:dyDescent="0.3">
      <c r="B70" s="30">
        <v>42073</v>
      </c>
      <c r="C70" s="6" t="str">
        <f>VLOOKUP(B:B, _holidays!A:C, 2, FALSE)</f>
        <v>Y</v>
      </c>
      <c r="D70" s="6" t="str">
        <f>VLOOKUP(B:B, _holidays!A:C, 3, FALSE)</f>
        <v>N</v>
      </c>
      <c r="E70" s="10">
        <v>125828.53</v>
      </c>
      <c r="F70" s="6">
        <f>IF(Table16[[#This Row],[School Day]]="Y",Table16[[#This Row],[Demand]],NA())</f>
        <v>125828.53</v>
      </c>
      <c r="G70" s="6" t="e">
        <f>IF(Table16[[#This Row],[School Day]]="N",Table16[[#This Row],[Demand]],NA())</f>
        <v>#N/A</v>
      </c>
      <c r="H70" s="6" t="e">
        <f>IF(Table16[[#This Row],[Holiday]]="Y",Table16[[#This Row],[Demand]],NA())</f>
        <v>#N/A</v>
      </c>
      <c r="I70" s="6">
        <f>IF(Table16[[#This Row],[Holiday]]="N",Table16[[#This Row],[Demand]],NA())</f>
        <v>125828.53</v>
      </c>
      <c r="J70" s="6">
        <v>21.7</v>
      </c>
      <c r="K70" s="6"/>
    </row>
    <row r="71" spans="2:11" x14ac:dyDescent="0.3">
      <c r="B71" s="30">
        <v>42074</v>
      </c>
      <c r="C71" s="6" t="str">
        <f>VLOOKUP(B:B, _holidays!A:C, 2, FALSE)</f>
        <v>Y</v>
      </c>
      <c r="D71" s="6" t="str">
        <f>VLOOKUP(B:B, _holidays!A:C, 3, FALSE)</f>
        <v>N</v>
      </c>
      <c r="E71" s="10">
        <v>124418.41499999999</v>
      </c>
      <c r="F71" s="6">
        <f>IF(Table16[[#This Row],[School Day]]="Y",Table16[[#This Row],[Demand]],NA())</f>
        <v>124418.41499999999</v>
      </c>
      <c r="G71" s="6" t="e">
        <f>IF(Table16[[#This Row],[School Day]]="N",Table16[[#This Row],[Demand]],NA())</f>
        <v>#N/A</v>
      </c>
      <c r="H71" s="6" t="e">
        <f>IF(Table16[[#This Row],[Holiday]]="Y",Table16[[#This Row],[Demand]],NA())</f>
        <v>#N/A</v>
      </c>
      <c r="I71" s="6">
        <f>IF(Table16[[#This Row],[Holiday]]="N",Table16[[#This Row],[Demand]],NA())</f>
        <v>124418.41499999999</v>
      </c>
      <c r="J71" s="6">
        <v>23.8</v>
      </c>
      <c r="K71" s="6"/>
    </row>
    <row r="72" spans="2:11" x14ac:dyDescent="0.3">
      <c r="B72" s="30">
        <v>42075</v>
      </c>
      <c r="C72" s="6" t="str">
        <f>VLOOKUP(B:B, _holidays!A:C, 2, FALSE)</f>
        <v>Y</v>
      </c>
      <c r="D72" s="6" t="str">
        <f>VLOOKUP(B:B, _holidays!A:C, 3, FALSE)</f>
        <v>N</v>
      </c>
      <c r="E72" s="10">
        <v>121683.65</v>
      </c>
      <c r="F72" s="6">
        <f>IF(Table16[[#This Row],[School Day]]="Y",Table16[[#This Row],[Demand]],NA())</f>
        <v>121683.65</v>
      </c>
      <c r="G72" s="6" t="e">
        <f>IF(Table16[[#This Row],[School Day]]="N",Table16[[#This Row],[Demand]],NA())</f>
        <v>#N/A</v>
      </c>
      <c r="H72" s="6" t="e">
        <f>IF(Table16[[#This Row],[Holiday]]="Y",Table16[[#This Row],[Demand]],NA())</f>
        <v>#N/A</v>
      </c>
      <c r="I72" s="6">
        <f>IF(Table16[[#This Row],[Holiday]]="N",Table16[[#This Row],[Demand]],NA())</f>
        <v>121683.65</v>
      </c>
      <c r="J72" s="6">
        <v>19.899999999999999</v>
      </c>
      <c r="K72" s="6"/>
    </row>
    <row r="73" spans="2:11" x14ac:dyDescent="0.3">
      <c r="B73" s="30">
        <v>42076</v>
      </c>
      <c r="C73" s="6" t="str">
        <f>VLOOKUP(B:B, _holidays!A:C, 2, FALSE)</f>
        <v>Y</v>
      </c>
      <c r="D73" s="6" t="str">
        <f>VLOOKUP(B:B, _holidays!A:C, 3, FALSE)</f>
        <v>N</v>
      </c>
      <c r="E73" s="10">
        <v>120929.815</v>
      </c>
      <c r="F73" s="6">
        <f>IF(Table16[[#This Row],[School Day]]="Y",Table16[[#This Row],[Demand]],NA())</f>
        <v>120929.815</v>
      </c>
      <c r="G73" s="6" t="e">
        <f>IF(Table16[[#This Row],[School Day]]="N",Table16[[#This Row],[Demand]],NA())</f>
        <v>#N/A</v>
      </c>
      <c r="H73" s="6" t="e">
        <f>IF(Table16[[#This Row],[Holiday]]="Y",Table16[[#This Row],[Demand]],NA())</f>
        <v>#N/A</v>
      </c>
      <c r="I73" s="6">
        <f>IF(Table16[[#This Row],[Holiday]]="N",Table16[[#This Row],[Demand]],NA())</f>
        <v>120929.815</v>
      </c>
      <c r="J73" s="6">
        <v>20.399999999999999</v>
      </c>
      <c r="K73" s="6"/>
    </row>
    <row r="74" spans="2:11" x14ac:dyDescent="0.3">
      <c r="B74" s="30">
        <v>42077</v>
      </c>
      <c r="C74" s="6" t="str">
        <f>VLOOKUP(B:B, _holidays!A:C, 2, FALSE)</f>
        <v>Y</v>
      </c>
      <c r="D74" s="6" t="str">
        <f>VLOOKUP(B:B, _holidays!A:C, 3, FALSE)</f>
        <v>N</v>
      </c>
      <c r="E74" s="10">
        <v>108738.82</v>
      </c>
      <c r="F74" s="6">
        <f>IF(Table16[[#This Row],[School Day]]="Y",Table16[[#This Row],[Demand]],NA())</f>
        <v>108738.82</v>
      </c>
      <c r="G74" s="6" t="e">
        <f>IF(Table16[[#This Row],[School Day]]="N",Table16[[#This Row],[Demand]],NA())</f>
        <v>#N/A</v>
      </c>
      <c r="H74" s="6" t="e">
        <f>IF(Table16[[#This Row],[Holiday]]="Y",Table16[[#This Row],[Demand]],NA())</f>
        <v>#N/A</v>
      </c>
      <c r="I74" s="6">
        <f>IF(Table16[[#This Row],[Holiday]]="N",Table16[[#This Row],[Demand]],NA())</f>
        <v>108738.82</v>
      </c>
      <c r="J74" s="6">
        <v>30.1</v>
      </c>
      <c r="K74" s="6"/>
    </row>
    <row r="75" spans="2:11" x14ac:dyDescent="0.3">
      <c r="B75" s="30">
        <v>42078</v>
      </c>
      <c r="C75" s="6" t="str">
        <f>VLOOKUP(B:B, _holidays!A:C, 2, FALSE)</f>
        <v>Y</v>
      </c>
      <c r="D75" s="6" t="str">
        <f>VLOOKUP(B:B, _holidays!A:C, 3, FALSE)</f>
        <v>N</v>
      </c>
      <c r="E75" s="10">
        <v>100170.295</v>
      </c>
      <c r="F75" s="6">
        <f>IF(Table16[[#This Row],[School Day]]="Y",Table16[[#This Row],[Demand]],NA())</f>
        <v>100170.295</v>
      </c>
      <c r="G75" s="6" t="e">
        <f>IF(Table16[[#This Row],[School Day]]="N",Table16[[#This Row],[Demand]],NA())</f>
        <v>#N/A</v>
      </c>
      <c r="H75" s="6" t="e">
        <f>IF(Table16[[#This Row],[Holiday]]="Y",Table16[[#This Row],[Demand]],NA())</f>
        <v>#N/A</v>
      </c>
      <c r="I75" s="6">
        <f>IF(Table16[[#This Row],[Holiday]]="N",Table16[[#This Row],[Demand]],NA())</f>
        <v>100170.295</v>
      </c>
      <c r="J75" s="6">
        <v>18.3</v>
      </c>
      <c r="K75" s="6"/>
    </row>
    <row r="76" spans="2:11" x14ac:dyDescent="0.3">
      <c r="B76" s="30">
        <v>42079</v>
      </c>
      <c r="C76" s="6" t="str">
        <f>VLOOKUP(B:B, _holidays!A:C, 2, FALSE)</f>
        <v>Y</v>
      </c>
      <c r="D76" s="6" t="str">
        <f>VLOOKUP(B:B, _holidays!A:C, 3, FALSE)</f>
        <v>N</v>
      </c>
      <c r="E76" s="10">
        <v>123787.075</v>
      </c>
      <c r="F76" s="6">
        <f>IF(Table16[[#This Row],[School Day]]="Y",Table16[[#This Row],[Demand]],NA())</f>
        <v>123787.075</v>
      </c>
      <c r="G76" s="6" t="e">
        <f>IF(Table16[[#This Row],[School Day]]="N",Table16[[#This Row],[Demand]],NA())</f>
        <v>#N/A</v>
      </c>
      <c r="H76" s="6" t="e">
        <f>IF(Table16[[#This Row],[Holiday]]="Y",Table16[[#This Row],[Demand]],NA())</f>
        <v>#N/A</v>
      </c>
      <c r="I76" s="6">
        <f>IF(Table16[[#This Row],[Holiday]]="N",Table16[[#This Row],[Demand]],NA())</f>
        <v>123787.075</v>
      </c>
      <c r="J76" s="6">
        <v>25.5</v>
      </c>
      <c r="K76" s="6"/>
    </row>
    <row r="77" spans="2:11" x14ac:dyDescent="0.3">
      <c r="B77" s="30">
        <v>42080</v>
      </c>
      <c r="C77" s="6" t="str">
        <f>VLOOKUP(B:B, _holidays!A:C, 2, FALSE)</f>
        <v>Y</v>
      </c>
      <c r="D77" s="6" t="str">
        <f>VLOOKUP(B:B, _holidays!A:C, 3, FALSE)</f>
        <v>N</v>
      </c>
      <c r="E77" s="10">
        <v>125600.86</v>
      </c>
      <c r="F77" s="6">
        <f>IF(Table16[[#This Row],[School Day]]="Y",Table16[[#This Row],[Demand]],NA())</f>
        <v>125600.86</v>
      </c>
      <c r="G77" s="6" t="e">
        <f>IF(Table16[[#This Row],[School Day]]="N",Table16[[#This Row],[Demand]],NA())</f>
        <v>#N/A</v>
      </c>
      <c r="H77" s="6" t="e">
        <f>IF(Table16[[#This Row],[Holiday]]="Y",Table16[[#This Row],[Demand]],NA())</f>
        <v>#N/A</v>
      </c>
      <c r="I77" s="6">
        <f>IF(Table16[[#This Row],[Holiday]]="N",Table16[[#This Row],[Demand]],NA())</f>
        <v>125600.86</v>
      </c>
      <c r="J77" s="6">
        <v>26.2</v>
      </c>
      <c r="K77" s="6"/>
    </row>
    <row r="78" spans="2:11" x14ac:dyDescent="0.3">
      <c r="B78" s="30">
        <v>42081</v>
      </c>
      <c r="C78" s="6" t="str">
        <f>VLOOKUP(B:B, _holidays!A:C, 2, FALSE)</f>
        <v>Y</v>
      </c>
      <c r="D78" s="6" t="str">
        <f>VLOOKUP(B:B, _holidays!A:C, 3, FALSE)</f>
        <v>N</v>
      </c>
      <c r="E78" s="10">
        <v>127975.815</v>
      </c>
      <c r="F78" s="6">
        <f>IF(Table16[[#This Row],[School Day]]="Y",Table16[[#This Row],[Demand]],NA())</f>
        <v>127975.815</v>
      </c>
      <c r="G78" s="6" t="e">
        <f>IF(Table16[[#This Row],[School Day]]="N",Table16[[#This Row],[Demand]],NA())</f>
        <v>#N/A</v>
      </c>
      <c r="H78" s="6" t="e">
        <f>IF(Table16[[#This Row],[Holiday]]="Y",Table16[[#This Row],[Demand]],NA())</f>
        <v>#N/A</v>
      </c>
      <c r="I78" s="6">
        <f>IF(Table16[[#This Row],[Holiday]]="N",Table16[[#This Row],[Demand]],NA())</f>
        <v>127975.815</v>
      </c>
      <c r="J78" s="6">
        <v>24.4</v>
      </c>
      <c r="K78" s="6"/>
    </row>
    <row r="79" spans="2:11" x14ac:dyDescent="0.3">
      <c r="B79" s="30">
        <v>42082</v>
      </c>
      <c r="C79" s="6" t="str">
        <f>VLOOKUP(B:B, _holidays!A:C, 2, FALSE)</f>
        <v>Y</v>
      </c>
      <c r="D79" s="6" t="str">
        <f>VLOOKUP(B:B, _holidays!A:C, 3, FALSE)</f>
        <v>N</v>
      </c>
      <c r="E79" s="10">
        <v>128319.45</v>
      </c>
      <c r="F79" s="6">
        <f>IF(Table16[[#This Row],[School Day]]="Y",Table16[[#This Row],[Demand]],NA())</f>
        <v>128319.45</v>
      </c>
      <c r="G79" s="6" t="e">
        <f>IF(Table16[[#This Row],[School Day]]="N",Table16[[#This Row],[Demand]],NA())</f>
        <v>#N/A</v>
      </c>
      <c r="H79" s="6" t="e">
        <f>IF(Table16[[#This Row],[Holiday]]="Y",Table16[[#This Row],[Demand]],NA())</f>
        <v>#N/A</v>
      </c>
      <c r="I79" s="6">
        <f>IF(Table16[[#This Row],[Holiday]]="N",Table16[[#This Row],[Demand]],NA())</f>
        <v>128319.45</v>
      </c>
      <c r="J79" s="6">
        <v>33.5</v>
      </c>
      <c r="K79" s="6"/>
    </row>
    <row r="80" spans="2:11" x14ac:dyDescent="0.3">
      <c r="B80" s="30">
        <v>42083</v>
      </c>
      <c r="C80" s="6" t="str">
        <f>VLOOKUP(B:B, _holidays!A:C, 2, FALSE)</f>
        <v>Y</v>
      </c>
      <c r="D80" s="6" t="str">
        <f>VLOOKUP(B:B, _holidays!A:C, 3, FALSE)</f>
        <v>N</v>
      </c>
      <c r="E80" s="10">
        <v>119491.32</v>
      </c>
      <c r="F80" s="6">
        <f>IF(Table16[[#This Row],[School Day]]="Y",Table16[[#This Row],[Demand]],NA())</f>
        <v>119491.32</v>
      </c>
      <c r="G80" s="6" t="e">
        <f>IF(Table16[[#This Row],[School Day]]="N",Table16[[#This Row],[Demand]],NA())</f>
        <v>#N/A</v>
      </c>
      <c r="H80" s="6" t="e">
        <f>IF(Table16[[#This Row],[Holiday]]="Y",Table16[[#This Row],[Demand]],NA())</f>
        <v>#N/A</v>
      </c>
      <c r="I80" s="6">
        <f>IF(Table16[[#This Row],[Holiday]]="N",Table16[[#This Row],[Demand]],NA())</f>
        <v>119491.32</v>
      </c>
      <c r="J80" s="6">
        <v>19.600000000000001</v>
      </c>
      <c r="K80" s="6"/>
    </row>
    <row r="81" spans="2:11" x14ac:dyDescent="0.3">
      <c r="B81" s="30">
        <v>42084</v>
      </c>
      <c r="C81" s="6" t="str">
        <f>VLOOKUP(B:B, _holidays!A:C, 2, FALSE)</f>
        <v>Y</v>
      </c>
      <c r="D81" s="6" t="str">
        <f>VLOOKUP(B:B, _holidays!A:C, 3, FALSE)</f>
        <v>N</v>
      </c>
      <c r="E81" s="10">
        <v>106754.8</v>
      </c>
      <c r="F81" s="6">
        <f>IF(Table16[[#This Row],[School Day]]="Y",Table16[[#This Row],[Demand]],NA())</f>
        <v>106754.8</v>
      </c>
      <c r="G81" s="6" t="e">
        <f>IF(Table16[[#This Row],[School Day]]="N",Table16[[#This Row],[Demand]],NA())</f>
        <v>#N/A</v>
      </c>
      <c r="H81" s="6" t="e">
        <f>IF(Table16[[#This Row],[Holiday]]="Y",Table16[[#This Row],[Demand]],NA())</f>
        <v>#N/A</v>
      </c>
      <c r="I81" s="6">
        <f>IF(Table16[[#This Row],[Holiday]]="N",Table16[[#This Row],[Demand]],NA())</f>
        <v>106754.8</v>
      </c>
      <c r="J81" s="6">
        <v>22.7</v>
      </c>
      <c r="K81" s="6"/>
    </row>
    <row r="82" spans="2:11" x14ac:dyDescent="0.3">
      <c r="B82" s="30">
        <v>42085</v>
      </c>
      <c r="C82" s="6" t="str">
        <f>VLOOKUP(B:B, _holidays!A:C, 2, FALSE)</f>
        <v>Y</v>
      </c>
      <c r="D82" s="6" t="str">
        <f>VLOOKUP(B:B, _holidays!A:C, 3, FALSE)</f>
        <v>N</v>
      </c>
      <c r="E82" s="10">
        <v>106555.03</v>
      </c>
      <c r="F82" s="6">
        <f>IF(Table16[[#This Row],[School Day]]="Y",Table16[[#This Row],[Demand]],NA())</f>
        <v>106555.03</v>
      </c>
      <c r="G82" s="6" t="e">
        <f>IF(Table16[[#This Row],[School Day]]="N",Table16[[#This Row],[Demand]],NA())</f>
        <v>#N/A</v>
      </c>
      <c r="H82" s="6" t="e">
        <f>IF(Table16[[#This Row],[Holiday]]="Y",Table16[[#This Row],[Demand]],NA())</f>
        <v>#N/A</v>
      </c>
      <c r="I82" s="6">
        <f>IF(Table16[[#This Row],[Holiday]]="N",Table16[[#This Row],[Demand]],NA())</f>
        <v>106555.03</v>
      </c>
      <c r="J82" s="6">
        <v>28.8</v>
      </c>
      <c r="K82" s="6"/>
    </row>
    <row r="83" spans="2:11" x14ac:dyDescent="0.3">
      <c r="B83" s="30">
        <v>42086</v>
      </c>
      <c r="C83" s="6" t="str">
        <f>VLOOKUP(B:B, _holidays!A:C, 2, FALSE)</f>
        <v>Y</v>
      </c>
      <c r="D83" s="6" t="str">
        <f>VLOOKUP(B:B, _holidays!A:C, 3, FALSE)</f>
        <v>N</v>
      </c>
      <c r="E83" s="10">
        <v>122810.05</v>
      </c>
      <c r="F83" s="6">
        <f>IF(Table16[[#This Row],[School Day]]="Y",Table16[[#This Row],[Demand]],NA())</f>
        <v>122810.05</v>
      </c>
      <c r="G83" s="6" t="e">
        <f>IF(Table16[[#This Row],[School Day]]="N",Table16[[#This Row],[Demand]],NA())</f>
        <v>#N/A</v>
      </c>
      <c r="H83" s="6" t="e">
        <f>IF(Table16[[#This Row],[Holiday]]="Y",Table16[[#This Row],[Demand]],NA())</f>
        <v>#N/A</v>
      </c>
      <c r="I83" s="6">
        <f>IF(Table16[[#This Row],[Holiday]]="N",Table16[[#This Row],[Demand]],NA())</f>
        <v>122810.05</v>
      </c>
      <c r="J83" s="6">
        <v>27</v>
      </c>
      <c r="K83" s="6"/>
    </row>
    <row r="84" spans="2:11" x14ac:dyDescent="0.3">
      <c r="B84" s="30">
        <v>42087</v>
      </c>
      <c r="C84" s="6" t="str">
        <f>VLOOKUP(B:B, _holidays!A:C, 2, FALSE)</f>
        <v>Y</v>
      </c>
      <c r="D84" s="6" t="str">
        <f>VLOOKUP(B:B, _holidays!A:C, 3, FALSE)</f>
        <v>N</v>
      </c>
      <c r="E84" s="10">
        <v>123234.935</v>
      </c>
      <c r="F84" s="6">
        <f>IF(Table16[[#This Row],[School Day]]="Y",Table16[[#This Row],[Demand]],NA())</f>
        <v>123234.935</v>
      </c>
      <c r="G84" s="6" t="e">
        <f>IF(Table16[[#This Row],[School Day]]="N",Table16[[#This Row],[Demand]],NA())</f>
        <v>#N/A</v>
      </c>
      <c r="H84" s="6" t="e">
        <f>IF(Table16[[#This Row],[Holiday]]="Y",Table16[[#This Row],[Demand]],NA())</f>
        <v>#N/A</v>
      </c>
      <c r="I84" s="6">
        <f>IF(Table16[[#This Row],[Holiday]]="N",Table16[[#This Row],[Demand]],NA())</f>
        <v>123234.935</v>
      </c>
      <c r="J84" s="6">
        <v>15.3</v>
      </c>
      <c r="K84" s="6"/>
    </row>
    <row r="85" spans="2:11" x14ac:dyDescent="0.3">
      <c r="B85" s="30">
        <v>42088</v>
      </c>
      <c r="C85" s="6" t="str">
        <f>VLOOKUP(B:B, _holidays!A:C, 2, FALSE)</f>
        <v>Y</v>
      </c>
      <c r="D85" s="6" t="str">
        <f>VLOOKUP(B:B, _holidays!A:C, 3, FALSE)</f>
        <v>N</v>
      </c>
      <c r="E85" s="10">
        <v>122268.86</v>
      </c>
      <c r="F85" s="6">
        <f>IF(Table16[[#This Row],[School Day]]="Y",Table16[[#This Row],[Demand]],NA())</f>
        <v>122268.86</v>
      </c>
      <c r="G85" s="6" t="e">
        <f>IF(Table16[[#This Row],[School Day]]="N",Table16[[#This Row],[Demand]],NA())</f>
        <v>#N/A</v>
      </c>
      <c r="H85" s="6" t="e">
        <f>IF(Table16[[#This Row],[Holiday]]="Y",Table16[[#This Row],[Demand]],NA())</f>
        <v>#N/A</v>
      </c>
      <c r="I85" s="6">
        <f>IF(Table16[[#This Row],[Holiday]]="N",Table16[[#This Row],[Demand]],NA())</f>
        <v>122268.86</v>
      </c>
      <c r="J85" s="6">
        <v>20.399999999999999</v>
      </c>
      <c r="K85" s="6"/>
    </row>
    <row r="86" spans="2:11" x14ac:dyDescent="0.3">
      <c r="B86" s="30">
        <v>42089</v>
      </c>
      <c r="C86" s="6" t="str">
        <f>VLOOKUP(B:B, _holidays!A:C, 2, FALSE)</f>
        <v>Y</v>
      </c>
      <c r="D86" s="6" t="str">
        <f>VLOOKUP(B:B, _holidays!A:C, 3, FALSE)</f>
        <v>N</v>
      </c>
      <c r="E86" s="10">
        <v>121998.2</v>
      </c>
      <c r="F86" s="6">
        <f>IF(Table16[[#This Row],[School Day]]="Y",Table16[[#This Row],[Demand]],NA())</f>
        <v>121998.2</v>
      </c>
      <c r="G86" s="6" t="e">
        <f>IF(Table16[[#This Row],[School Day]]="N",Table16[[#This Row],[Demand]],NA())</f>
        <v>#N/A</v>
      </c>
      <c r="H86" s="6" t="e">
        <f>IF(Table16[[#This Row],[Holiday]]="Y",Table16[[#This Row],[Demand]],NA())</f>
        <v>#N/A</v>
      </c>
      <c r="I86" s="6">
        <f>IF(Table16[[#This Row],[Holiday]]="N",Table16[[#This Row],[Demand]],NA())</f>
        <v>121998.2</v>
      </c>
      <c r="J86" s="6">
        <v>18</v>
      </c>
      <c r="K86" s="6"/>
    </row>
    <row r="87" spans="2:11" x14ac:dyDescent="0.3">
      <c r="B87" s="30">
        <v>42090</v>
      </c>
      <c r="C87" s="6" t="str">
        <f>VLOOKUP(B:B, _holidays!A:C, 2, FALSE)</f>
        <v>N</v>
      </c>
      <c r="D87" s="6" t="str">
        <f>VLOOKUP(B:B, _holidays!A:C, 3, FALSE)</f>
        <v>N</v>
      </c>
      <c r="E87" s="10">
        <v>122346.33500000001</v>
      </c>
      <c r="F87" s="6" t="e">
        <f>IF(Table16[[#This Row],[School Day]]="Y",Table16[[#This Row],[Demand]],NA())</f>
        <v>#N/A</v>
      </c>
      <c r="G87" s="6">
        <f>IF(Table16[[#This Row],[School Day]]="N",Table16[[#This Row],[Demand]],NA())</f>
        <v>122346.33500000001</v>
      </c>
      <c r="H87" s="6" t="e">
        <f>IF(Table16[[#This Row],[Holiday]]="Y",Table16[[#This Row],[Demand]],NA())</f>
        <v>#N/A</v>
      </c>
      <c r="I87" s="6">
        <f>IF(Table16[[#This Row],[Holiday]]="N",Table16[[#This Row],[Demand]],NA())</f>
        <v>122346.33500000001</v>
      </c>
      <c r="J87" s="6">
        <v>18.100000000000001</v>
      </c>
      <c r="K87" s="6"/>
    </row>
    <row r="88" spans="2:11" x14ac:dyDescent="0.3">
      <c r="B88" s="30">
        <v>42091</v>
      </c>
      <c r="C88" s="6" t="str">
        <f>VLOOKUP(B:B, _holidays!A:C, 2, FALSE)</f>
        <v>N</v>
      </c>
      <c r="D88" s="6" t="str">
        <f>VLOOKUP(B:B, _holidays!A:C, 3, FALSE)</f>
        <v>N</v>
      </c>
      <c r="E88" s="10">
        <v>112187.715</v>
      </c>
      <c r="F88" s="6" t="e">
        <f>IF(Table16[[#This Row],[School Day]]="Y",Table16[[#This Row],[Demand]],NA())</f>
        <v>#N/A</v>
      </c>
      <c r="G88" s="6">
        <f>IF(Table16[[#This Row],[School Day]]="N",Table16[[#This Row],[Demand]],NA())</f>
        <v>112187.715</v>
      </c>
      <c r="H88" s="6" t="e">
        <f>IF(Table16[[#This Row],[Holiday]]="Y",Table16[[#This Row],[Demand]],NA())</f>
        <v>#N/A</v>
      </c>
      <c r="I88" s="6">
        <f>IF(Table16[[#This Row],[Holiday]]="N",Table16[[#This Row],[Demand]],NA())</f>
        <v>112187.715</v>
      </c>
      <c r="J88" s="6">
        <v>19.100000000000001</v>
      </c>
      <c r="K88" s="6"/>
    </row>
    <row r="89" spans="2:11" x14ac:dyDescent="0.3">
      <c r="B89" s="30">
        <v>42092</v>
      </c>
      <c r="C89" s="6" t="str">
        <f>VLOOKUP(B:B, _holidays!A:C, 2, FALSE)</f>
        <v>N</v>
      </c>
      <c r="D89" s="6" t="str">
        <f>VLOOKUP(B:B, _holidays!A:C, 3, FALSE)</f>
        <v>N</v>
      </c>
      <c r="E89" s="10">
        <v>106418.66499999999</v>
      </c>
      <c r="F89" s="6" t="e">
        <f>IF(Table16[[#This Row],[School Day]]="Y",Table16[[#This Row],[Demand]],NA())</f>
        <v>#N/A</v>
      </c>
      <c r="G89" s="6">
        <f>IF(Table16[[#This Row],[School Day]]="N",Table16[[#This Row],[Demand]],NA())</f>
        <v>106418.66499999999</v>
      </c>
      <c r="H89" s="6" t="e">
        <f>IF(Table16[[#This Row],[Holiday]]="Y",Table16[[#This Row],[Demand]],NA())</f>
        <v>#N/A</v>
      </c>
      <c r="I89" s="6">
        <f>IF(Table16[[#This Row],[Holiday]]="N",Table16[[#This Row],[Demand]],NA())</f>
        <v>106418.66499999999</v>
      </c>
      <c r="J89" s="6">
        <v>22.7</v>
      </c>
      <c r="K89" s="6"/>
    </row>
    <row r="90" spans="2:11" x14ac:dyDescent="0.3">
      <c r="B90" s="30">
        <v>42093</v>
      </c>
      <c r="C90" s="6" t="str">
        <f>VLOOKUP(B:B, _holidays!A:C, 2, FALSE)</f>
        <v>N</v>
      </c>
      <c r="D90" s="6" t="str">
        <f>VLOOKUP(B:B, _holidays!A:C, 3, FALSE)</f>
        <v>N</v>
      </c>
      <c r="E90" s="10">
        <v>123061.87</v>
      </c>
      <c r="F90" s="6" t="e">
        <f>IF(Table16[[#This Row],[School Day]]="Y",Table16[[#This Row],[Demand]],NA())</f>
        <v>#N/A</v>
      </c>
      <c r="G90" s="6">
        <f>IF(Table16[[#This Row],[School Day]]="N",Table16[[#This Row],[Demand]],NA())</f>
        <v>123061.87</v>
      </c>
      <c r="H90" s="6" t="e">
        <f>IF(Table16[[#This Row],[Holiday]]="Y",Table16[[#This Row],[Demand]],NA())</f>
        <v>#N/A</v>
      </c>
      <c r="I90" s="6">
        <f>IF(Table16[[#This Row],[Holiday]]="N",Table16[[#This Row],[Demand]],NA())</f>
        <v>123061.87</v>
      </c>
      <c r="J90" s="6">
        <v>23.1</v>
      </c>
      <c r="K90" s="6"/>
    </row>
    <row r="91" spans="2:11" x14ac:dyDescent="0.3">
      <c r="B91" s="30">
        <v>42094</v>
      </c>
      <c r="C91" s="6" t="str">
        <f>VLOOKUP(B:B, _holidays!A:C, 2, FALSE)</f>
        <v>N</v>
      </c>
      <c r="D91" s="6" t="str">
        <f>VLOOKUP(B:B, _holidays!A:C, 3, FALSE)</f>
        <v>N</v>
      </c>
      <c r="E91" s="10">
        <v>125795.325</v>
      </c>
      <c r="F91" s="6" t="e">
        <f>IF(Table16[[#This Row],[School Day]]="Y",Table16[[#This Row],[Demand]],NA())</f>
        <v>#N/A</v>
      </c>
      <c r="G91" s="6">
        <f>IF(Table16[[#This Row],[School Day]]="N",Table16[[#This Row],[Demand]],NA())</f>
        <v>125795.325</v>
      </c>
      <c r="H91" s="6" t="e">
        <f>IF(Table16[[#This Row],[Holiday]]="Y",Table16[[#This Row],[Demand]],NA())</f>
        <v>#N/A</v>
      </c>
      <c r="I91" s="6">
        <f>IF(Table16[[#This Row],[Holiday]]="N",Table16[[#This Row],[Demand]],NA())</f>
        <v>125795.325</v>
      </c>
      <c r="J91" s="6">
        <v>25.3</v>
      </c>
      <c r="K91" s="6"/>
    </row>
    <row r="92" spans="2:11" x14ac:dyDescent="0.3">
      <c r="B92" s="30">
        <v>42095</v>
      </c>
      <c r="C92" s="6" t="str">
        <f>VLOOKUP(B:B, _holidays!A:C, 2, FALSE)</f>
        <v>N</v>
      </c>
      <c r="D92" s="6" t="str">
        <f>VLOOKUP(B:B, _holidays!A:C, 3, FALSE)</f>
        <v>N</v>
      </c>
      <c r="E92" s="10">
        <v>122042.265</v>
      </c>
      <c r="F92" s="6" t="e">
        <f>IF(Table16[[#This Row],[School Day]]="Y",Table16[[#This Row],[Demand]],NA())</f>
        <v>#N/A</v>
      </c>
      <c r="G92" s="6">
        <f>IF(Table16[[#This Row],[School Day]]="N",Table16[[#This Row],[Demand]],NA())</f>
        <v>122042.265</v>
      </c>
      <c r="H92" s="6" t="e">
        <f>IF(Table16[[#This Row],[Holiday]]="Y",Table16[[#This Row],[Demand]],NA())</f>
        <v>#N/A</v>
      </c>
      <c r="I92" s="6">
        <f>IF(Table16[[#This Row],[Holiday]]="N",Table16[[#This Row],[Demand]],NA())</f>
        <v>122042.265</v>
      </c>
      <c r="J92" s="6">
        <v>29</v>
      </c>
      <c r="K92" s="6"/>
    </row>
    <row r="93" spans="2:11" x14ac:dyDescent="0.3">
      <c r="B93" s="30">
        <v>42096</v>
      </c>
      <c r="C93" s="6" t="str">
        <f>VLOOKUP(B:B, _holidays!A:C, 2, FALSE)</f>
        <v>N</v>
      </c>
      <c r="D93" s="6" t="str">
        <f>VLOOKUP(B:B, _holidays!A:C, 3, FALSE)</f>
        <v>N</v>
      </c>
      <c r="E93" s="10">
        <v>113838.41</v>
      </c>
      <c r="F93" s="6" t="e">
        <f>IF(Table16[[#This Row],[School Day]]="Y",Table16[[#This Row],[Demand]],NA())</f>
        <v>#N/A</v>
      </c>
      <c r="G93" s="6">
        <f>IF(Table16[[#This Row],[School Day]]="N",Table16[[#This Row],[Demand]],NA())</f>
        <v>113838.41</v>
      </c>
      <c r="H93" s="6" t="e">
        <f>IF(Table16[[#This Row],[Holiday]]="Y",Table16[[#This Row],[Demand]],NA())</f>
        <v>#N/A</v>
      </c>
      <c r="I93" s="6">
        <f>IF(Table16[[#This Row],[Holiday]]="N",Table16[[#This Row],[Demand]],NA())</f>
        <v>113838.41</v>
      </c>
      <c r="J93" s="6">
        <v>17.2</v>
      </c>
      <c r="K93" s="6"/>
    </row>
    <row r="94" spans="2:11" x14ac:dyDescent="0.3">
      <c r="B94" s="30">
        <v>42097</v>
      </c>
      <c r="C94" s="6" t="str">
        <f>VLOOKUP(B:B, _holidays!A:C, 2, FALSE)</f>
        <v>N</v>
      </c>
      <c r="D94" s="6" t="str">
        <f>VLOOKUP(B:B, _holidays!A:C, 3, FALSE)</f>
        <v>Y</v>
      </c>
      <c r="E94" s="10">
        <v>98891.06</v>
      </c>
      <c r="F94" s="6" t="e">
        <f>IF(Table16[[#This Row],[School Day]]="Y",Table16[[#This Row],[Demand]],NA())</f>
        <v>#N/A</v>
      </c>
      <c r="G94" s="6">
        <f>IF(Table16[[#This Row],[School Day]]="N",Table16[[#This Row],[Demand]],NA())</f>
        <v>98891.06</v>
      </c>
      <c r="H94" s="6">
        <f>IF(Table16[[#This Row],[Holiday]]="Y",Table16[[#This Row],[Demand]],NA())</f>
        <v>98891.06</v>
      </c>
      <c r="I94" s="6" t="e">
        <f>IF(Table16[[#This Row],[Holiday]]="N",Table16[[#This Row],[Demand]],NA())</f>
        <v>#N/A</v>
      </c>
      <c r="J94" s="6">
        <v>20.9</v>
      </c>
      <c r="K94" s="6"/>
    </row>
    <row r="95" spans="2:11" x14ac:dyDescent="0.3">
      <c r="B95" s="30">
        <v>42098</v>
      </c>
      <c r="C95" s="6" t="str">
        <f>VLOOKUP(B:B, _holidays!A:C, 2, FALSE)</f>
        <v>N</v>
      </c>
      <c r="D95" s="6" t="str">
        <f>VLOOKUP(B:B, _holidays!A:C, 3, FALSE)</f>
        <v>Y</v>
      </c>
      <c r="E95" s="10">
        <v>103999.17</v>
      </c>
      <c r="F95" s="6" t="e">
        <f>IF(Table16[[#This Row],[School Day]]="Y",Table16[[#This Row],[Demand]],NA())</f>
        <v>#N/A</v>
      </c>
      <c r="G95" s="6">
        <f>IF(Table16[[#This Row],[School Day]]="N",Table16[[#This Row],[Demand]],NA())</f>
        <v>103999.17</v>
      </c>
      <c r="H95" s="6">
        <f>IF(Table16[[#This Row],[Holiday]]="Y",Table16[[#This Row],[Demand]],NA())</f>
        <v>103999.17</v>
      </c>
      <c r="I95" s="6" t="e">
        <f>IF(Table16[[#This Row],[Holiday]]="N",Table16[[#This Row],[Demand]],NA())</f>
        <v>#N/A</v>
      </c>
      <c r="J95" s="6">
        <v>23.5</v>
      </c>
      <c r="K95" s="6"/>
    </row>
    <row r="96" spans="2:11" x14ac:dyDescent="0.3">
      <c r="B96" s="30">
        <v>42099</v>
      </c>
      <c r="C96" s="6" t="str">
        <f>VLOOKUP(B:B, _holidays!A:C, 2, FALSE)</f>
        <v>N</v>
      </c>
      <c r="D96" s="6" t="str">
        <f>VLOOKUP(B:B, _holidays!A:C, 3, FALSE)</f>
        <v>N</v>
      </c>
      <c r="E96" s="10">
        <v>103685.45</v>
      </c>
      <c r="F96" s="6" t="e">
        <f>IF(Table16[[#This Row],[School Day]]="Y",Table16[[#This Row],[Demand]],NA())</f>
        <v>#N/A</v>
      </c>
      <c r="G96" s="6">
        <f>IF(Table16[[#This Row],[School Day]]="N",Table16[[#This Row],[Demand]],NA())</f>
        <v>103685.45</v>
      </c>
      <c r="H96" s="6" t="e">
        <f>IF(Table16[[#This Row],[Holiday]]="Y",Table16[[#This Row],[Demand]],NA())</f>
        <v>#N/A</v>
      </c>
      <c r="I96" s="6">
        <f>IF(Table16[[#This Row],[Holiday]]="N",Table16[[#This Row],[Demand]],NA())</f>
        <v>103685.45</v>
      </c>
      <c r="J96" s="6">
        <v>18.5</v>
      </c>
      <c r="K96" s="6"/>
    </row>
    <row r="97" spans="2:11" x14ac:dyDescent="0.3">
      <c r="B97" s="30">
        <v>42100</v>
      </c>
      <c r="C97" s="6" t="str">
        <f>VLOOKUP(B:B, _holidays!A:C, 2, FALSE)</f>
        <v>N</v>
      </c>
      <c r="D97" s="6" t="str">
        <f>VLOOKUP(B:B, _holidays!A:C, 3, FALSE)</f>
        <v>Y</v>
      </c>
      <c r="E97" s="10">
        <v>107383.37</v>
      </c>
      <c r="F97" s="6" t="e">
        <f>IF(Table16[[#This Row],[School Day]]="Y",Table16[[#This Row],[Demand]],NA())</f>
        <v>#N/A</v>
      </c>
      <c r="G97" s="6">
        <f>IF(Table16[[#This Row],[School Day]]="N",Table16[[#This Row],[Demand]],NA())</f>
        <v>107383.37</v>
      </c>
      <c r="H97" s="6">
        <f>IF(Table16[[#This Row],[Holiday]]="Y",Table16[[#This Row],[Demand]],NA())</f>
        <v>107383.37</v>
      </c>
      <c r="I97" s="6" t="e">
        <f>IF(Table16[[#This Row],[Holiday]]="N",Table16[[#This Row],[Demand]],NA())</f>
        <v>#N/A</v>
      </c>
      <c r="J97" s="6">
        <v>18.399999999999999</v>
      </c>
      <c r="K97" s="6"/>
    </row>
    <row r="98" spans="2:11" x14ac:dyDescent="0.3">
      <c r="B98" s="30">
        <v>42101</v>
      </c>
      <c r="C98" s="6" t="str">
        <f>VLOOKUP(B:B, _holidays!A:C, 2, FALSE)</f>
        <v>N</v>
      </c>
      <c r="D98" s="6" t="str">
        <f>VLOOKUP(B:B, _holidays!A:C, 3, FALSE)</f>
        <v>N</v>
      </c>
      <c r="E98" s="10">
        <v>120235.505</v>
      </c>
      <c r="F98" s="6" t="e">
        <f>IF(Table16[[#This Row],[School Day]]="Y",Table16[[#This Row],[Demand]],NA())</f>
        <v>#N/A</v>
      </c>
      <c r="G98" s="6">
        <f>IF(Table16[[#This Row],[School Day]]="N",Table16[[#This Row],[Demand]],NA())</f>
        <v>120235.505</v>
      </c>
      <c r="H98" s="6" t="e">
        <f>IF(Table16[[#This Row],[Holiday]]="Y",Table16[[#This Row],[Demand]],NA())</f>
        <v>#N/A</v>
      </c>
      <c r="I98" s="6">
        <f>IF(Table16[[#This Row],[Holiday]]="N",Table16[[#This Row],[Demand]],NA())</f>
        <v>120235.505</v>
      </c>
      <c r="J98" s="6">
        <v>17.3</v>
      </c>
      <c r="K98" s="6"/>
    </row>
    <row r="99" spans="2:11" x14ac:dyDescent="0.3">
      <c r="B99" s="30">
        <v>42102</v>
      </c>
      <c r="C99" s="6" t="str">
        <f>VLOOKUP(B:B, _holidays!A:C, 2, FALSE)</f>
        <v>N</v>
      </c>
      <c r="D99" s="6" t="str">
        <f>VLOOKUP(B:B, _holidays!A:C, 3, FALSE)</f>
        <v>N</v>
      </c>
      <c r="E99" s="10">
        <v>122129.77499999999</v>
      </c>
      <c r="F99" s="6" t="e">
        <f>IF(Table16[[#This Row],[School Day]]="Y",Table16[[#This Row],[Demand]],NA())</f>
        <v>#N/A</v>
      </c>
      <c r="G99" s="6">
        <f>IF(Table16[[#This Row],[School Day]]="N",Table16[[#This Row],[Demand]],NA())</f>
        <v>122129.77499999999</v>
      </c>
      <c r="H99" s="6" t="e">
        <f>IF(Table16[[#This Row],[Holiday]]="Y",Table16[[#This Row],[Demand]],NA())</f>
        <v>#N/A</v>
      </c>
      <c r="I99" s="6">
        <f>IF(Table16[[#This Row],[Holiday]]="N",Table16[[#This Row],[Demand]],NA())</f>
        <v>122129.77499999999</v>
      </c>
      <c r="J99" s="6">
        <v>17.7</v>
      </c>
      <c r="K99" s="6"/>
    </row>
    <row r="100" spans="2:11" x14ac:dyDescent="0.3">
      <c r="B100" s="30">
        <v>42103</v>
      </c>
      <c r="C100" s="6" t="str">
        <f>VLOOKUP(B:B, _holidays!A:C, 2, FALSE)</f>
        <v>N</v>
      </c>
      <c r="D100" s="6" t="str">
        <f>VLOOKUP(B:B, _holidays!A:C, 3, FALSE)</f>
        <v>N</v>
      </c>
      <c r="E100" s="10">
        <v>123990.76</v>
      </c>
      <c r="F100" s="6" t="e">
        <f>IF(Table16[[#This Row],[School Day]]="Y",Table16[[#This Row],[Demand]],NA())</f>
        <v>#N/A</v>
      </c>
      <c r="G100" s="6">
        <f>IF(Table16[[#This Row],[School Day]]="N",Table16[[#This Row],[Demand]],NA())</f>
        <v>123990.76</v>
      </c>
      <c r="H100" s="6" t="e">
        <f>IF(Table16[[#This Row],[Holiday]]="Y",Table16[[#This Row],[Demand]],NA())</f>
        <v>#N/A</v>
      </c>
      <c r="I100" s="6">
        <f>IF(Table16[[#This Row],[Holiday]]="N",Table16[[#This Row],[Demand]],NA())</f>
        <v>123990.76</v>
      </c>
      <c r="J100" s="6">
        <v>19.100000000000001</v>
      </c>
      <c r="K100" s="6"/>
    </row>
    <row r="101" spans="2:11" x14ac:dyDescent="0.3">
      <c r="B101" s="30">
        <v>42104</v>
      </c>
      <c r="C101" s="6" t="str">
        <f>VLOOKUP(B:B, _holidays!A:C, 2, FALSE)</f>
        <v>N</v>
      </c>
      <c r="D101" s="6" t="str">
        <f>VLOOKUP(B:B, _holidays!A:C, 3, FALSE)</f>
        <v>N</v>
      </c>
      <c r="E101" s="10">
        <v>121753.11500000001</v>
      </c>
      <c r="F101" s="6" t="e">
        <f>IF(Table16[[#This Row],[School Day]]="Y",Table16[[#This Row],[Demand]],NA())</f>
        <v>#N/A</v>
      </c>
      <c r="G101" s="6">
        <f>IF(Table16[[#This Row],[School Day]]="N",Table16[[#This Row],[Demand]],NA())</f>
        <v>121753.11500000001</v>
      </c>
      <c r="H101" s="6" t="e">
        <f>IF(Table16[[#This Row],[Holiday]]="Y",Table16[[#This Row],[Demand]],NA())</f>
        <v>#N/A</v>
      </c>
      <c r="I101" s="6">
        <f>IF(Table16[[#This Row],[Holiday]]="N",Table16[[#This Row],[Demand]],NA())</f>
        <v>121753.11500000001</v>
      </c>
      <c r="J101" s="6">
        <v>18.7</v>
      </c>
      <c r="K101" s="6"/>
    </row>
    <row r="102" spans="2:11" x14ac:dyDescent="0.3">
      <c r="B102" s="30">
        <v>42105</v>
      </c>
      <c r="C102" s="6" t="str">
        <f>VLOOKUP(B:B, _holidays!A:C, 2, FALSE)</f>
        <v>N</v>
      </c>
      <c r="D102" s="6" t="str">
        <f>VLOOKUP(B:B, _holidays!A:C, 3, FALSE)</f>
        <v>N</v>
      </c>
      <c r="E102" s="10">
        <v>110034.16499999999</v>
      </c>
      <c r="F102" s="6" t="e">
        <f>IF(Table16[[#This Row],[School Day]]="Y",Table16[[#This Row],[Demand]],NA())</f>
        <v>#N/A</v>
      </c>
      <c r="G102" s="6">
        <f>IF(Table16[[#This Row],[School Day]]="N",Table16[[#This Row],[Demand]],NA())</f>
        <v>110034.16499999999</v>
      </c>
      <c r="H102" s="6" t="e">
        <f>IF(Table16[[#This Row],[Holiday]]="Y",Table16[[#This Row],[Demand]],NA())</f>
        <v>#N/A</v>
      </c>
      <c r="I102" s="6">
        <f>IF(Table16[[#This Row],[Holiday]]="N",Table16[[#This Row],[Demand]],NA())</f>
        <v>110034.16499999999</v>
      </c>
      <c r="J102" s="6">
        <v>23.7</v>
      </c>
      <c r="K102" s="6"/>
    </row>
    <row r="103" spans="2:11" x14ac:dyDescent="0.3">
      <c r="B103" s="30">
        <v>42106</v>
      </c>
      <c r="C103" s="6" t="str">
        <f>VLOOKUP(B:B, _holidays!A:C, 2, FALSE)</f>
        <v>N</v>
      </c>
      <c r="D103" s="6" t="str">
        <f>VLOOKUP(B:B, _holidays!A:C, 3, FALSE)</f>
        <v>N</v>
      </c>
      <c r="E103" s="10">
        <v>103760.22500000001</v>
      </c>
      <c r="F103" s="6" t="e">
        <f>IF(Table16[[#This Row],[School Day]]="Y",Table16[[#This Row],[Demand]],NA())</f>
        <v>#N/A</v>
      </c>
      <c r="G103" s="6">
        <f>IF(Table16[[#This Row],[School Day]]="N",Table16[[#This Row],[Demand]],NA())</f>
        <v>103760.22500000001</v>
      </c>
      <c r="H103" s="6" t="e">
        <f>IF(Table16[[#This Row],[Holiday]]="Y",Table16[[#This Row],[Demand]],NA())</f>
        <v>#N/A</v>
      </c>
      <c r="I103" s="6">
        <f>IF(Table16[[#This Row],[Holiday]]="N",Table16[[#This Row],[Demand]],NA())</f>
        <v>103760.22500000001</v>
      </c>
      <c r="J103" s="6">
        <v>18.3</v>
      </c>
      <c r="K103" s="6"/>
    </row>
    <row r="104" spans="2:11" x14ac:dyDescent="0.3">
      <c r="B104" s="30">
        <v>42107</v>
      </c>
      <c r="C104" s="6" t="str">
        <f>VLOOKUP(B:B, _holidays!A:C, 2, FALSE)</f>
        <v>N</v>
      </c>
      <c r="D104" s="6" t="str">
        <f>VLOOKUP(B:B, _holidays!A:C, 3, FALSE)</f>
        <v>N</v>
      </c>
      <c r="E104" s="10">
        <v>125107.78</v>
      </c>
      <c r="F104" s="6" t="e">
        <f>IF(Table16[[#This Row],[School Day]]="Y",Table16[[#This Row],[Demand]],NA())</f>
        <v>#N/A</v>
      </c>
      <c r="G104" s="6">
        <f>IF(Table16[[#This Row],[School Day]]="N",Table16[[#This Row],[Demand]],NA())</f>
        <v>125107.78</v>
      </c>
      <c r="H104" s="6" t="e">
        <f>IF(Table16[[#This Row],[Holiday]]="Y",Table16[[#This Row],[Demand]],NA())</f>
        <v>#N/A</v>
      </c>
      <c r="I104" s="6">
        <f>IF(Table16[[#This Row],[Holiday]]="N",Table16[[#This Row],[Demand]],NA())</f>
        <v>125107.78</v>
      </c>
      <c r="J104" s="6">
        <v>19.100000000000001</v>
      </c>
      <c r="K104" s="6"/>
    </row>
    <row r="105" spans="2:11" x14ac:dyDescent="0.3">
      <c r="B105" s="30">
        <v>42108</v>
      </c>
      <c r="C105" s="6" t="str">
        <f>VLOOKUP(B:B, _holidays!A:C, 2, FALSE)</f>
        <v>Y</v>
      </c>
      <c r="D105" s="6" t="str">
        <f>VLOOKUP(B:B, _holidays!A:C, 3, FALSE)</f>
        <v>N</v>
      </c>
      <c r="E105" s="10">
        <v>127793.38</v>
      </c>
      <c r="F105" s="6">
        <f>IF(Table16[[#This Row],[School Day]]="Y",Table16[[#This Row],[Demand]],NA())</f>
        <v>127793.38</v>
      </c>
      <c r="G105" s="6" t="e">
        <f>IF(Table16[[#This Row],[School Day]]="N",Table16[[#This Row],[Demand]],NA())</f>
        <v>#N/A</v>
      </c>
      <c r="H105" s="6" t="e">
        <f>IF(Table16[[#This Row],[Holiday]]="Y",Table16[[#This Row],[Demand]],NA())</f>
        <v>#N/A</v>
      </c>
      <c r="I105" s="6">
        <f>IF(Table16[[#This Row],[Holiday]]="N",Table16[[#This Row],[Demand]],NA())</f>
        <v>127793.38</v>
      </c>
      <c r="J105" s="6">
        <v>24.7</v>
      </c>
      <c r="K105" s="6"/>
    </row>
    <row r="106" spans="2:11" x14ac:dyDescent="0.3">
      <c r="B106" s="30">
        <v>42109</v>
      </c>
      <c r="C106" s="6" t="str">
        <f>VLOOKUP(B:B, _holidays!A:C, 2, FALSE)</f>
        <v>Y</v>
      </c>
      <c r="D106" s="6" t="str">
        <f>VLOOKUP(B:B, _holidays!A:C, 3, FALSE)</f>
        <v>N</v>
      </c>
      <c r="E106" s="10">
        <v>126673.935</v>
      </c>
      <c r="F106" s="6">
        <f>IF(Table16[[#This Row],[School Day]]="Y",Table16[[#This Row],[Demand]],NA())</f>
        <v>126673.935</v>
      </c>
      <c r="G106" s="6" t="e">
        <f>IF(Table16[[#This Row],[School Day]]="N",Table16[[#This Row],[Demand]],NA())</f>
        <v>#N/A</v>
      </c>
      <c r="H106" s="6" t="e">
        <f>IF(Table16[[#This Row],[Holiday]]="Y",Table16[[#This Row],[Demand]],NA())</f>
        <v>#N/A</v>
      </c>
      <c r="I106" s="6">
        <f>IF(Table16[[#This Row],[Holiday]]="N",Table16[[#This Row],[Demand]],NA())</f>
        <v>126673.935</v>
      </c>
      <c r="J106" s="6">
        <v>27.6</v>
      </c>
      <c r="K106" s="6"/>
    </row>
    <row r="107" spans="2:11" x14ac:dyDescent="0.3">
      <c r="B107" s="30">
        <v>42110</v>
      </c>
      <c r="C107" s="6" t="str">
        <f>VLOOKUP(B:B, _holidays!A:C, 2, FALSE)</f>
        <v>Y</v>
      </c>
      <c r="D107" s="6" t="str">
        <f>VLOOKUP(B:B, _holidays!A:C, 3, FALSE)</f>
        <v>N</v>
      </c>
      <c r="E107" s="10">
        <v>126937.94</v>
      </c>
      <c r="F107" s="6">
        <f>IF(Table16[[#This Row],[School Day]]="Y",Table16[[#This Row],[Demand]],NA())</f>
        <v>126937.94</v>
      </c>
      <c r="G107" s="6" t="e">
        <f>IF(Table16[[#This Row],[School Day]]="N",Table16[[#This Row],[Demand]],NA())</f>
        <v>#N/A</v>
      </c>
      <c r="H107" s="6" t="e">
        <f>IF(Table16[[#This Row],[Holiday]]="Y",Table16[[#This Row],[Demand]],NA())</f>
        <v>#N/A</v>
      </c>
      <c r="I107" s="6">
        <f>IF(Table16[[#This Row],[Holiday]]="N",Table16[[#This Row],[Demand]],NA())</f>
        <v>126937.94</v>
      </c>
      <c r="J107" s="6">
        <v>17.8</v>
      </c>
      <c r="K107" s="6"/>
    </row>
    <row r="108" spans="2:11" x14ac:dyDescent="0.3">
      <c r="B108" s="30">
        <v>42111</v>
      </c>
      <c r="C108" s="6" t="str">
        <f>VLOOKUP(B:B, _holidays!A:C, 2, FALSE)</f>
        <v>Y</v>
      </c>
      <c r="D108" s="6" t="str">
        <f>VLOOKUP(B:B, _holidays!A:C, 3, FALSE)</f>
        <v>N</v>
      </c>
      <c r="E108" s="10">
        <v>131031.41499999999</v>
      </c>
      <c r="F108" s="6">
        <f>IF(Table16[[#This Row],[School Day]]="Y",Table16[[#This Row],[Demand]],NA())</f>
        <v>131031.41499999999</v>
      </c>
      <c r="G108" s="6" t="e">
        <f>IF(Table16[[#This Row],[School Day]]="N",Table16[[#This Row],[Demand]],NA())</f>
        <v>#N/A</v>
      </c>
      <c r="H108" s="6" t="e">
        <f>IF(Table16[[#This Row],[Holiday]]="Y",Table16[[#This Row],[Demand]],NA())</f>
        <v>#N/A</v>
      </c>
      <c r="I108" s="6">
        <f>IF(Table16[[#This Row],[Holiday]]="N",Table16[[#This Row],[Demand]],NA())</f>
        <v>131031.41499999999</v>
      </c>
      <c r="J108" s="6">
        <v>17.100000000000001</v>
      </c>
      <c r="K108" s="6"/>
    </row>
    <row r="109" spans="2:11" x14ac:dyDescent="0.3">
      <c r="B109" s="30">
        <v>42112</v>
      </c>
      <c r="C109" s="6" t="str">
        <f>VLOOKUP(B:B, _holidays!A:C, 2, FALSE)</f>
        <v>Y</v>
      </c>
      <c r="D109" s="6" t="str">
        <f>VLOOKUP(B:B, _holidays!A:C, 3, FALSE)</f>
        <v>N</v>
      </c>
      <c r="E109" s="10">
        <v>109763.985</v>
      </c>
      <c r="F109" s="6">
        <f>IF(Table16[[#This Row],[School Day]]="Y",Table16[[#This Row],[Demand]],NA())</f>
        <v>109763.985</v>
      </c>
      <c r="G109" s="6" t="e">
        <f>IF(Table16[[#This Row],[School Day]]="N",Table16[[#This Row],[Demand]],NA())</f>
        <v>#N/A</v>
      </c>
      <c r="H109" s="6" t="e">
        <f>IF(Table16[[#This Row],[Holiday]]="Y",Table16[[#This Row],[Demand]],NA())</f>
        <v>#N/A</v>
      </c>
      <c r="I109" s="6">
        <f>IF(Table16[[#This Row],[Holiday]]="N",Table16[[#This Row],[Demand]],NA())</f>
        <v>109763.985</v>
      </c>
      <c r="J109" s="6">
        <v>21.9</v>
      </c>
      <c r="K109" s="6"/>
    </row>
    <row r="110" spans="2:11" x14ac:dyDescent="0.3">
      <c r="B110" s="30">
        <v>42113</v>
      </c>
      <c r="C110" s="6" t="str">
        <f>VLOOKUP(B:B, _holidays!A:C, 2, FALSE)</f>
        <v>Y</v>
      </c>
      <c r="D110" s="6" t="str">
        <f>VLOOKUP(B:B, _holidays!A:C, 3, FALSE)</f>
        <v>N</v>
      </c>
      <c r="E110" s="10">
        <v>107160.54</v>
      </c>
      <c r="F110" s="6">
        <f>IF(Table16[[#This Row],[School Day]]="Y",Table16[[#This Row],[Demand]],NA())</f>
        <v>107160.54</v>
      </c>
      <c r="G110" s="6" t="e">
        <f>IF(Table16[[#This Row],[School Day]]="N",Table16[[#This Row],[Demand]],NA())</f>
        <v>#N/A</v>
      </c>
      <c r="H110" s="6" t="e">
        <f>IF(Table16[[#This Row],[Holiday]]="Y",Table16[[#This Row],[Demand]],NA())</f>
        <v>#N/A</v>
      </c>
      <c r="I110" s="6">
        <f>IF(Table16[[#This Row],[Holiday]]="N",Table16[[#This Row],[Demand]],NA())</f>
        <v>107160.54</v>
      </c>
      <c r="J110" s="6">
        <v>14.7</v>
      </c>
      <c r="K110" s="6"/>
    </row>
    <row r="111" spans="2:11" x14ac:dyDescent="0.3">
      <c r="B111" s="30">
        <v>42114</v>
      </c>
      <c r="C111" s="6" t="str">
        <f>VLOOKUP(B:B, _holidays!A:C, 2, FALSE)</f>
        <v>Y</v>
      </c>
      <c r="D111" s="6" t="str">
        <f>VLOOKUP(B:B, _holidays!A:C, 3, FALSE)</f>
        <v>N</v>
      </c>
      <c r="E111" s="10">
        <v>126696.19</v>
      </c>
      <c r="F111" s="6">
        <f>IF(Table16[[#This Row],[School Day]]="Y",Table16[[#This Row],[Demand]],NA())</f>
        <v>126696.19</v>
      </c>
      <c r="G111" s="6" t="e">
        <f>IF(Table16[[#This Row],[School Day]]="N",Table16[[#This Row],[Demand]],NA())</f>
        <v>#N/A</v>
      </c>
      <c r="H111" s="6" t="e">
        <f>IF(Table16[[#This Row],[Holiday]]="Y",Table16[[#This Row],[Demand]],NA())</f>
        <v>#N/A</v>
      </c>
      <c r="I111" s="6">
        <f>IF(Table16[[#This Row],[Holiday]]="N",Table16[[#This Row],[Demand]],NA())</f>
        <v>126696.19</v>
      </c>
      <c r="J111" s="6">
        <v>16.2</v>
      </c>
      <c r="K111" s="6"/>
    </row>
    <row r="112" spans="2:11" x14ac:dyDescent="0.3">
      <c r="B112" s="30">
        <v>42115</v>
      </c>
      <c r="C112" s="6" t="str">
        <f>VLOOKUP(B:B, _holidays!A:C, 2, FALSE)</f>
        <v>Y</v>
      </c>
      <c r="D112" s="6" t="str">
        <f>VLOOKUP(B:B, _holidays!A:C, 3, FALSE)</f>
        <v>N</v>
      </c>
      <c r="E112" s="10">
        <v>127973.58500000001</v>
      </c>
      <c r="F112" s="6">
        <f>IF(Table16[[#This Row],[School Day]]="Y",Table16[[#This Row],[Demand]],NA())</f>
        <v>127973.58500000001</v>
      </c>
      <c r="G112" s="6" t="e">
        <f>IF(Table16[[#This Row],[School Day]]="N",Table16[[#This Row],[Demand]],NA())</f>
        <v>#N/A</v>
      </c>
      <c r="H112" s="6" t="e">
        <f>IF(Table16[[#This Row],[Holiday]]="Y",Table16[[#This Row],[Demand]],NA())</f>
        <v>#N/A</v>
      </c>
      <c r="I112" s="6">
        <f>IF(Table16[[#This Row],[Holiday]]="N",Table16[[#This Row],[Demand]],NA())</f>
        <v>127973.58500000001</v>
      </c>
      <c r="J112" s="6">
        <v>17.7</v>
      </c>
      <c r="K112" s="6"/>
    </row>
    <row r="113" spans="2:11" x14ac:dyDescent="0.3">
      <c r="B113" s="30">
        <v>42116</v>
      </c>
      <c r="C113" s="6" t="str">
        <f>VLOOKUP(B:B, _holidays!A:C, 2, FALSE)</f>
        <v>Y</v>
      </c>
      <c r="D113" s="6" t="str">
        <f>VLOOKUP(B:B, _holidays!A:C, 3, FALSE)</f>
        <v>N</v>
      </c>
      <c r="E113" s="10">
        <v>128598.495</v>
      </c>
      <c r="F113" s="6">
        <f>IF(Table16[[#This Row],[School Day]]="Y",Table16[[#This Row],[Demand]],NA())</f>
        <v>128598.495</v>
      </c>
      <c r="G113" s="6" t="e">
        <f>IF(Table16[[#This Row],[School Day]]="N",Table16[[#This Row],[Demand]],NA())</f>
        <v>#N/A</v>
      </c>
      <c r="H113" s="6" t="e">
        <f>IF(Table16[[#This Row],[Holiday]]="Y",Table16[[#This Row],[Demand]],NA())</f>
        <v>#N/A</v>
      </c>
      <c r="I113" s="6">
        <f>IF(Table16[[#This Row],[Holiday]]="N",Table16[[#This Row],[Demand]],NA())</f>
        <v>128598.495</v>
      </c>
      <c r="J113" s="6">
        <v>19.5</v>
      </c>
      <c r="K113" s="6"/>
    </row>
    <row r="114" spans="2:11" x14ac:dyDescent="0.3">
      <c r="B114" s="30">
        <v>42117</v>
      </c>
      <c r="C114" s="6" t="str">
        <f>VLOOKUP(B:B, _holidays!A:C, 2, FALSE)</f>
        <v>Y</v>
      </c>
      <c r="D114" s="6" t="str">
        <f>VLOOKUP(B:B, _holidays!A:C, 3, FALSE)</f>
        <v>N</v>
      </c>
      <c r="E114" s="10">
        <v>126483.80499999999</v>
      </c>
      <c r="F114" s="6">
        <f>IF(Table16[[#This Row],[School Day]]="Y",Table16[[#This Row],[Demand]],NA())</f>
        <v>126483.80499999999</v>
      </c>
      <c r="G114" s="6" t="e">
        <f>IF(Table16[[#This Row],[School Day]]="N",Table16[[#This Row],[Demand]],NA())</f>
        <v>#N/A</v>
      </c>
      <c r="H114" s="6" t="e">
        <f>IF(Table16[[#This Row],[Holiday]]="Y",Table16[[#This Row],[Demand]],NA())</f>
        <v>#N/A</v>
      </c>
      <c r="I114" s="6">
        <f>IF(Table16[[#This Row],[Holiday]]="N",Table16[[#This Row],[Demand]],NA())</f>
        <v>126483.80499999999</v>
      </c>
      <c r="J114" s="6">
        <v>19.2</v>
      </c>
      <c r="K114" s="6"/>
    </row>
    <row r="115" spans="2:11" x14ac:dyDescent="0.3">
      <c r="B115" s="30">
        <v>42118</v>
      </c>
      <c r="C115" s="6" t="str">
        <f>VLOOKUP(B:B, _holidays!A:C, 2, FALSE)</f>
        <v>Y</v>
      </c>
      <c r="D115" s="6" t="str">
        <f>VLOOKUP(B:B, _holidays!A:C, 3, FALSE)</f>
        <v>N</v>
      </c>
      <c r="E115" s="10">
        <v>126230.785</v>
      </c>
      <c r="F115" s="6">
        <f>IF(Table16[[#This Row],[School Day]]="Y",Table16[[#This Row],[Demand]],NA())</f>
        <v>126230.785</v>
      </c>
      <c r="G115" s="6" t="e">
        <f>IF(Table16[[#This Row],[School Day]]="N",Table16[[#This Row],[Demand]],NA())</f>
        <v>#N/A</v>
      </c>
      <c r="H115" s="6" t="e">
        <f>IF(Table16[[#This Row],[Holiday]]="Y",Table16[[#This Row],[Demand]],NA())</f>
        <v>#N/A</v>
      </c>
      <c r="I115" s="6">
        <f>IF(Table16[[#This Row],[Holiday]]="N",Table16[[#This Row],[Demand]],NA())</f>
        <v>126230.785</v>
      </c>
      <c r="J115" s="6">
        <v>21.1</v>
      </c>
      <c r="K115" s="6"/>
    </row>
    <row r="116" spans="2:11" x14ac:dyDescent="0.3">
      <c r="B116" s="30">
        <v>42119</v>
      </c>
      <c r="C116" s="6" t="str">
        <f>VLOOKUP(B:B, _holidays!A:C, 2, FALSE)</f>
        <v>Y</v>
      </c>
      <c r="D116" s="6" t="str">
        <f>VLOOKUP(B:B, _holidays!A:C, 3, FALSE)</f>
        <v>Y</v>
      </c>
      <c r="E116" s="10">
        <v>111803.625</v>
      </c>
      <c r="F116" s="6">
        <f>IF(Table16[[#This Row],[School Day]]="Y",Table16[[#This Row],[Demand]],NA())</f>
        <v>111803.625</v>
      </c>
      <c r="G116" s="6" t="e">
        <f>IF(Table16[[#This Row],[School Day]]="N",Table16[[#This Row],[Demand]],NA())</f>
        <v>#N/A</v>
      </c>
      <c r="H116" s="6">
        <f>IF(Table16[[#This Row],[Holiday]]="Y",Table16[[#This Row],[Demand]],NA())</f>
        <v>111803.625</v>
      </c>
      <c r="I116" s="6" t="e">
        <f>IF(Table16[[#This Row],[Holiday]]="N",Table16[[#This Row],[Demand]],NA())</f>
        <v>#N/A</v>
      </c>
      <c r="J116" s="6">
        <v>15</v>
      </c>
      <c r="K116" s="6"/>
    </row>
    <row r="117" spans="2:11" x14ac:dyDescent="0.3">
      <c r="B117" s="30">
        <v>42120</v>
      </c>
      <c r="C117" s="6" t="str">
        <f>VLOOKUP(B:B, _holidays!A:C, 2, FALSE)</f>
        <v>Y</v>
      </c>
      <c r="D117" s="6" t="str">
        <f>VLOOKUP(B:B, _holidays!A:C, 3, FALSE)</f>
        <v>N</v>
      </c>
      <c r="E117" s="10">
        <v>108217.82</v>
      </c>
      <c r="F117" s="6">
        <f>IF(Table16[[#This Row],[School Day]]="Y",Table16[[#This Row],[Demand]],NA())</f>
        <v>108217.82</v>
      </c>
      <c r="G117" s="6" t="e">
        <f>IF(Table16[[#This Row],[School Day]]="N",Table16[[#This Row],[Demand]],NA())</f>
        <v>#N/A</v>
      </c>
      <c r="H117" s="6" t="e">
        <f>IF(Table16[[#This Row],[Holiday]]="Y",Table16[[#This Row],[Demand]],NA())</f>
        <v>#N/A</v>
      </c>
      <c r="I117" s="6">
        <f>IF(Table16[[#This Row],[Holiday]]="N",Table16[[#This Row],[Demand]],NA())</f>
        <v>108217.82</v>
      </c>
      <c r="J117" s="6">
        <v>15.4</v>
      </c>
      <c r="K117" s="6"/>
    </row>
    <row r="118" spans="2:11" x14ac:dyDescent="0.3">
      <c r="B118" s="30">
        <v>42121</v>
      </c>
      <c r="C118" s="6" t="str">
        <f>VLOOKUP(B:B, _holidays!A:C, 2, FALSE)</f>
        <v>Y</v>
      </c>
      <c r="D118" s="6" t="str">
        <f>VLOOKUP(B:B, _holidays!A:C, 3, FALSE)</f>
        <v>N</v>
      </c>
      <c r="E118" s="10">
        <v>127855.22</v>
      </c>
      <c r="F118" s="6">
        <f>IF(Table16[[#This Row],[School Day]]="Y",Table16[[#This Row],[Demand]],NA())</f>
        <v>127855.22</v>
      </c>
      <c r="G118" s="6" t="e">
        <f>IF(Table16[[#This Row],[School Day]]="N",Table16[[#This Row],[Demand]],NA())</f>
        <v>#N/A</v>
      </c>
      <c r="H118" s="6" t="e">
        <f>IF(Table16[[#This Row],[Holiday]]="Y",Table16[[#This Row],[Demand]],NA())</f>
        <v>#N/A</v>
      </c>
      <c r="I118" s="6">
        <f>IF(Table16[[#This Row],[Holiday]]="N",Table16[[#This Row],[Demand]],NA())</f>
        <v>127855.22</v>
      </c>
      <c r="J118" s="6">
        <v>15.1</v>
      </c>
      <c r="K118" s="6"/>
    </row>
    <row r="119" spans="2:11" x14ac:dyDescent="0.3">
      <c r="B119" s="30">
        <v>42122</v>
      </c>
      <c r="C119" s="6" t="str">
        <f>VLOOKUP(B:B, _holidays!A:C, 2, FALSE)</f>
        <v>Y</v>
      </c>
      <c r="D119" s="6" t="str">
        <f>VLOOKUP(B:B, _holidays!A:C, 3, FALSE)</f>
        <v>N</v>
      </c>
      <c r="E119" s="10">
        <v>132642.14000000001</v>
      </c>
      <c r="F119" s="6">
        <f>IF(Table16[[#This Row],[School Day]]="Y",Table16[[#This Row],[Demand]],NA())</f>
        <v>132642.14000000001</v>
      </c>
      <c r="G119" s="6" t="e">
        <f>IF(Table16[[#This Row],[School Day]]="N",Table16[[#This Row],[Demand]],NA())</f>
        <v>#N/A</v>
      </c>
      <c r="H119" s="6" t="e">
        <f>IF(Table16[[#This Row],[Holiday]]="Y",Table16[[#This Row],[Demand]],NA())</f>
        <v>#N/A</v>
      </c>
      <c r="I119" s="6">
        <f>IF(Table16[[#This Row],[Holiday]]="N",Table16[[#This Row],[Demand]],NA())</f>
        <v>132642.14000000001</v>
      </c>
      <c r="J119" s="6">
        <v>16</v>
      </c>
      <c r="K119" s="6"/>
    </row>
    <row r="120" spans="2:11" x14ac:dyDescent="0.3">
      <c r="B120" s="30">
        <v>42123</v>
      </c>
      <c r="C120" s="6" t="str">
        <f>VLOOKUP(B:B, _holidays!A:C, 2, FALSE)</f>
        <v>Y</v>
      </c>
      <c r="D120" s="6" t="str">
        <f>VLOOKUP(B:B, _holidays!A:C, 3, FALSE)</f>
        <v>N</v>
      </c>
      <c r="E120" s="10">
        <v>132814.61499999999</v>
      </c>
      <c r="F120" s="6">
        <f>IF(Table16[[#This Row],[School Day]]="Y",Table16[[#This Row],[Demand]],NA())</f>
        <v>132814.61499999999</v>
      </c>
      <c r="G120" s="6" t="e">
        <f>IF(Table16[[#This Row],[School Day]]="N",Table16[[#This Row],[Demand]],NA())</f>
        <v>#N/A</v>
      </c>
      <c r="H120" s="6" t="e">
        <f>IF(Table16[[#This Row],[Holiday]]="Y",Table16[[#This Row],[Demand]],NA())</f>
        <v>#N/A</v>
      </c>
      <c r="I120" s="6">
        <f>IF(Table16[[#This Row],[Holiday]]="N",Table16[[#This Row],[Demand]],NA())</f>
        <v>132814.61499999999</v>
      </c>
      <c r="J120" s="6">
        <v>17.100000000000001</v>
      </c>
      <c r="K120" s="6"/>
    </row>
    <row r="121" spans="2:11" x14ac:dyDescent="0.3">
      <c r="B121" s="30">
        <v>42124</v>
      </c>
      <c r="C121" s="6" t="str">
        <f>VLOOKUP(B:B, _holidays!A:C, 2, FALSE)</f>
        <v>Y</v>
      </c>
      <c r="D121" s="6" t="str">
        <f>VLOOKUP(B:B, _holidays!A:C, 3, FALSE)</f>
        <v>N</v>
      </c>
      <c r="E121" s="10">
        <v>132669.57999999999</v>
      </c>
      <c r="F121" s="6">
        <f>IF(Table16[[#This Row],[School Day]]="Y",Table16[[#This Row],[Demand]],NA())</f>
        <v>132669.57999999999</v>
      </c>
      <c r="G121" s="6" t="e">
        <f>IF(Table16[[#This Row],[School Day]]="N",Table16[[#This Row],[Demand]],NA())</f>
        <v>#N/A</v>
      </c>
      <c r="H121" s="6" t="e">
        <f>IF(Table16[[#This Row],[Holiday]]="Y",Table16[[#This Row],[Demand]],NA())</f>
        <v>#N/A</v>
      </c>
      <c r="I121" s="6">
        <f>IF(Table16[[#This Row],[Holiday]]="N",Table16[[#This Row],[Demand]],NA())</f>
        <v>132669.57999999999</v>
      </c>
      <c r="J121" s="6">
        <v>19.600000000000001</v>
      </c>
      <c r="K121" s="6"/>
    </row>
    <row r="122" spans="2:11" x14ac:dyDescent="0.3">
      <c r="B122" s="30">
        <v>42125</v>
      </c>
      <c r="C122" s="6" t="str">
        <f>VLOOKUP(B:B, _holidays!A:C, 2, FALSE)</f>
        <v>Y</v>
      </c>
      <c r="D122" s="6" t="str">
        <f>VLOOKUP(B:B, _holidays!A:C, 3, FALSE)</f>
        <v>N</v>
      </c>
      <c r="E122" s="10">
        <v>126304.44500000001</v>
      </c>
      <c r="F122" s="6">
        <f>IF(Table16[[#This Row],[School Day]]="Y",Table16[[#This Row],[Demand]],NA())</f>
        <v>126304.44500000001</v>
      </c>
      <c r="G122" s="6" t="e">
        <f>IF(Table16[[#This Row],[School Day]]="N",Table16[[#This Row],[Demand]],NA())</f>
        <v>#N/A</v>
      </c>
      <c r="H122" s="6" t="e">
        <f>IF(Table16[[#This Row],[Holiday]]="Y",Table16[[#This Row],[Demand]],NA())</f>
        <v>#N/A</v>
      </c>
      <c r="I122" s="6">
        <f>IF(Table16[[#This Row],[Holiday]]="N",Table16[[#This Row],[Demand]],NA())</f>
        <v>126304.44500000001</v>
      </c>
      <c r="J122" s="6">
        <v>23.1</v>
      </c>
      <c r="K122" s="6"/>
    </row>
    <row r="123" spans="2:11" x14ac:dyDescent="0.3">
      <c r="B123" s="30">
        <v>42126</v>
      </c>
      <c r="C123" s="6" t="str">
        <f>VLOOKUP(B:B, _holidays!A:C, 2, FALSE)</f>
        <v>Y</v>
      </c>
      <c r="D123" s="6" t="str">
        <f>VLOOKUP(B:B, _holidays!A:C, 3, FALSE)</f>
        <v>N</v>
      </c>
      <c r="E123" s="10">
        <v>108487.97500000001</v>
      </c>
      <c r="F123" s="6">
        <f>IF(Table16[[#This Row],[School Day]]="Y",Table16[[#This Row],[Demand]],NA())</f>
        <v>108487.97500000001</v>
      </c>
      <c r="G123" s="6" t="e">
        <f>IF(Table16[[#This Row],[School Day]]="N",Table16[[#This Row],[Demand]],NA())</f>
        <v>#N/A</v>
      </c>
      <c r="H123" s="6" t="e">
        <f>IF(Table16[[#This Row],[Holiday]]="Y",Table16[[#This Row],[Demand]],NA())</f>
        <v>#N/A</v>
      </c>
      <c r="I123" s="6">
        <f>IF(Table16[[#This Row],[Holiday]]="N",Table16[[#This Row],[Demand]],NA())</f>
        <v>108487.97500000001</v>
      </c>
      <c r="J123" s="6">
        <v>22.2</v>
      </c>
      <c r="K123" s="6"/>
    </row>
    <row r="124" spans="2:11" x14ac:dyDescent="0.3">
      <c r="B124" s="30">
        <v>42127</v>
      </c>
      <c r="C124" s="6" t="str">
        <f>VLOOKUP(B:B, _holidays!A:C, 2, FALSE)</f>
        <v>Y</v>
      </c>
      <c r="D124" s="6" t="str">
        <f>VLOOKUP(B:B, _holidays!A:C, 3, FALSE)</f>
        <v>N</v>
      </c>
      <c r="E124" s="10">
        <v>109233.34</v>
      </c>
      <c r="F124" s="6">
        <f>IF(Table16[[#This Row],[School Day]]="Y",Table16[[#This Row],[Demand]],NA())</f>
        <v>109233.34</v>
      </c>
      <c r="G124" s="6" t="e">
        <f>IF(Table16[[#This Row],[School Day]]="N",Table16[[#This Row],[Demand]],NA())</f>
        <v>#N/A</v>
      </c>
      <c r="H124" s="6" t="e">
        <f>IF(Table16[[#This Row],[Holiday]]="Y",Table16[[#This Row],[Demand]],NA())</f>
        <v>#N/A</v>
      </c>
      <c r="I124" s="6">
        <f>IF(Table16[[#This Row],[Holiday]]="N",Table16[[#This Row],[Demand]],NA())</f>
        <v>109233.34</v>
      </c>
      <c r="J124" s="6">
        <v>18.2</v>
      </c>
      <c r="K124" s="6"/>
    </row>
    <row r="125" spans="2:11" x14ac:dyDescent="0.3">
      <c r="B125" s="30">
        <v>42128</v>
      </c>
      <c r="C125" s="6" t="str">
        <f>VLOOKUP(B:B, _holidays!A:C, 2, FALSE)</f>
        <v>Y</v>
      </c>
      <c r="D125" s="6" t="str">
        <f>VLOOKUP(B:B, _holidays!A:C, 3, FALSE)</f>
        <v>N</v>
      </c>
      <c r="E125" s="10">
        <v>122375.47</v>
      </c>
      <c r="F125" s="6">
        <f>IF(Table16[[#This Row],[School Day]]="Y",Table16[[#This Row],[Demand]],NA())</f>
        <v>122375.47</v>
      </c>
      <c r="G125" s="6" t="e">
        <f>IF(Table16[[#This Row],[School Day]]="N",Table16[[#This Row],[Demand]],NA())</f>
        <v>#N/A</v>
      </c>
      <c r="H125" s="6" t="e">
        <f>IF(Table16[[#This Row],[Holiday]]="Y",Table16[[#This Row],[Demand]],NA())</f>
        <v>#N/A</v>
      </c>
      <c r="I125" s="6">
        <f>IF(Table16[[#This Row],[Holiday]]="N",Table16[[#This Row],[Demand]],NA())</f>
        <v>122375.47</v>
      </c>
      <c r="J125" s="6">
        <v>22.3</v>
      </c>
      <c r="K125" s="6"/>
    </row>
    <row r="126" spans="2:11" x14ac:dyDescent="0.3">
      <c r="B126" s="30">
        <v>42129</v>
      </c>
      <c r="C126" s="6" t="str">
        <f>VLOOKUP(B:B, _holidays!A:C, 2, FALSE)</f>
        <v>Y</v>
      </c>
      <c r="D126" s="6" t="str">
        <f>VLOOKUP(B:B, _holidays!A:C, 3, FALSE)</f>
        <v>N</v>
      </c>
      <c r="E126" s="10">
        <v>123734.86500000001</v>
      </c>
      <c r="F126" s="6">
        <f>IF(Table16[[#This Row],[School Day]]="Y",Table16[[#This Row],[Demand]],NA())</f>
        <v>123734.86500000001</v>
      </c>
      <c r="G126" s="6" t="e">
        <f>IF(Table16[[#This Row],[School Day]]="N",Table16[[#This Row],[Demand]],NA())</f>
        <v>#N/A</v>
      </c>
      <c r="H126" s="6" t="e">
        <f>IF(Table16[[#This Row],[Holiday]]="Y",Table16[[#This Row],[Demand]],NA())</f>
        <v>#N/A</v>
      </c>
      <c r="I126" s="6">
        <f>IF(Table16[[#This Row],[Holiday]]="N",Table16[[#This Row],[Demand]],NA())</f>
        <v>123734.86500000001</v>
      </c>
      <c r="J126" s="6">
        <v>18.100000000000001</v>
      </c>
      <c r="K126" s="6"/>
    </row>
    <row r="127" spans="2:11" x14ac:dyDescent="0.3">
      <c r="B127" s="30">
        <v>42130</v>
      </c>
      <c r="C127" s="6" t="str">
        <f>VLOOKUP(B:B, _holidays!A:C, 2, FALSE)</f>
        <v>Y</v>
      </c>
      <c r="D127" s="6" t="str">
        <f>VLOOKUP(B:B, _holidays!A:C, 3, FALSE)</f>
        <v>N</v>
      </c>
      <c r="E127" s="10">
        <v>129121.86</v>
      </c>
      <c r="F127" s="6">
        <f>IF(Table16[[#This Row],[School Day]]="Y",Table16[[#This Row],[Demand]],NA())</f>
        <v>129121.86</v>
      </c>
      <c r="G127" s="6" t="e">
        <f>IF(Table16[[#This Row],[School Day]]="N",Table16[[#This Row],[Demand]],NA())</f>
        <v>#N/A</v>
      </c>
      <c r="H127" s="6" t="e">
        <f>IF(Table16[[#This Row],[Holiday]]="Y",Table16[[#This Row],[Demand]],NA())</f>
        <v>#N/A</v>
      </c>
      <c r="I127" s="6">
        <f>IF(Table16[[#This Row],[Holiday]]="N",Table16[[#This Row],[Demand]],NA())</f>
        <v>129121.86</v>
      </c>
      <c r="J127" s="6">
        <v>16.2</v>
      </c>
      <c r="K127" s="6"/>
    </row>
    <row r="128" spans="2:11" x14ac:dyDescent="0.3">
      <c r="B128" s="30">
        <v>42131</v>
      </c>
      <c r="C128" s="6" t="str">
        <f>VLOOKUP(B:B, _holidays!A:C, 2, FALSE)</f>
        <v>Y</v>
      </c>
      <c r="D128" s="6" t="str">
        <f>VLOOKUP(B:B, _holidays!A:C, 3, FALSE)</f>
        <v>N</v>
      </c>
      <c r="E128" s="10">
        <v>131237.185</v>
      </c>
      <c r="F128" s="6">
        <f>IF(Table16[[#This Row],[School Day]]="Y",Table16[[#This Row],[Demand]],NA())</f>
        <v>131237.185</v>
      </c>
      <c r="G128" s="6" t="e">
        <f>IF(Table16[[#This Row],[School Day]]="N",Table16[[#This Row],[Demand]],NA())</f>
        <v>#N/A</v>
      </c>
      <c r="H128" s="6" t="e">
        <f>IF(Table16[[#This Row],[Holiday]]="Y",Table16[[#This Row],[Demand]],NA())</f>
        <v>#N/A</v>
      </c>
      <c r="I128" s="6">
        <f>IF(Table16[[#This Row],[Holiday]]="N",Table16[[#This Row],[Demand]],NA())</f>
        <v>131237.185</v>
      </c>
      <c r="J128" s="6">
        <v>15.6</v>
      </c>
      <c r="K128" s="6"/>
    </row>
    <row r="129" spans="2:11" x14ac:dyDescent="0.3">
      <c r="B129" s="30">
        <v>42132</v>
      </c>
      <c r="C129" s="6" t="str">
        <f>VLOOKUP(B:B, _holidays!A:C, 2, FALSE)</f>
        <v>Y</v>
      </c>
      <c r="D129" s="6" t="str">
        <f>VLOOKUP(B:B, _holidays!A:C, 3, FALSE)</f>
        <v>N</v>
      </c>
      <c r="E129" s="10">
        <v>131138.73000000001</v>
      </c>
      <c r="F129" s="6">
        <f>IF(Table16[[#This Row],[School Day]]="Y",Table16[[#This Row],[Demand]],NA())</f>
        <v>131138.73000000001</v>
      </c>
      <c r="G129" s="6" t="e">
        <f>IF(Table16[[#This Row],[School Day]]="N",Table16[[#This Row],[Demand]],NA())</f>
        <v>#N/A</v>
      </c>
      <c r="H129" s="6" t="e">
        <f>IF(Table16[[#This Row],[Holiday]]="Y",Table16[[#This Row],[Demand]],NA())</f>
        <v>#N/A</v>
      </c>
      <c r="I129" s="6">
        <f>IF(Table16[[#This Row],[Holiday]]="N",Table16[[#This Row],[Demand]],NA())</f>
        <v>131138.73000000001</v>
      </c>
      <c r="J129" s="6">
        <v>15.9</v>
      </c>
      <c r="K129" s="6"/>
    </row>
    <row r="130" spans="2:11" x14ac:dyDescent="0.3">
      <c r="B130" s="30">
        <v>42133</v>
      </c>
      <c r="C130" s="6" t="str">
        <f>VLOOKUP(B:B, _holidays!A:C, 2, FALSE)</f>
        <v>Y</v>
      </c>
      <c r="D130" s="6" t="str">
        <f>VLOOKUP(B:B, _holidays!A:C, 3, FALSE)</f>
        <v>N</v>
      </c>
      <c r="E130" s="10">
        <v>108377.05</v>
      </c>
      <c r="F130" s="6">
        <f>IF(Table16[[#This Row],[School Day]]="Y",Table16[[#This Row],[Demand]],NA())</f>
        <v>108377.05</v>
      </c>
      <c r="G130" s="6" t="e">
        <f>IF(Table16[[#This Row],[School Day]]="N",Table16[[#This Row],[Demand]],NA())</f>
        <v>#N/A</v>
      </c>
      <c r="H130" s="6" t="e">
        <f>IF(Table16[[#This Row],[Holiday]]="Y",Table16[[#This Row],[Demand]],NA())</f>
        <v>#N/A</v>
      </c>
      <c r="I130" s="6">
        <f>IF(Table16[[#This Row],[Holiday]]="N",Table16[[#This Row],[Demand]],NA())</f>
        <v>108377.05</v>
      </c>
      <c r="J130" s="6">
        <v>18.7</v>
      </c>
      <c r="K130" s="6"/>
    </row>
    <row r="131" spans="2:11" x14ac:dyDescent="0.3">
      <c r="B131" s="30">
        <v>42134</v>
      </c>
      <c r="C131" s="6" t="str">
        <f>VLOOKUP(B:B, _holidays!A:C, 2, FALSE)</f>
        <v>Y</v>
      </c>
      <c r="D131" s="6" t="str">
        <f>VLOOKUP(B:B, _holidays!A:C, 3, FALSE)</f>
        <v>N</v>
      </c>
      <c r="E131" s="10">
        <v>103811.28</v>
      </c>
      <c r="F131" s="6">
        <f>IF(Table16[[#This Row],[School Day]]="Y",Table16[[#This Row],[Demand]],NA())</f>
        <v>103811.28</v>
      </c>
      <c r="G131" s="6" t="e">
        <f>IF(Table16[[#This Row],[School Day]]="N",Table16[[#This Row],[Demand]],NA())</f>
        <v>#N/A</v>
      </c>
      <c r="H131" s="6" t="e">
        <f>IF(Table16[[#This Row],[Holiday]]="Y",Table16[[#This Row],[Demand]],NA())</f>
        <v>#N/A</v>
      </c>
      <c r="I131" s="6">
        <f>IF(Table16[[#This Row],[Holiday]]="N",Table16[[#This Row],[Demand]],NA())</f>
        <v>103811.28</v>
      </c>
      <c r="J131" s="6">
        <v>16.600000000000001</v>
      </c>
      <c r="K131" s="6"/>
    </row>
    <row r="132" spans="2:11" x14ac:dyDescent="0.3">
      <c r="B132" s="30">
        <v>42135</v>
      </c>
      <c r="C132" s="6" t="str">
        <f>VLOOKUP(B:B, _holidays!A:C, 2, FALSE)</f>
        <v>Y</v>
      </c>
      <c r="D132" s="6" t="str">
        <f>VLOOKUP(B:B, _holidays!A:C, 3, FALSE)</f>
        <v>N</v>
      </c>
      <c r="E132" s="10">
        <v>123740.245</v>
      </c>
      <c r="F132" s="6">
        <f>IF(Table16[[#This Row],[School Day]]="Y",Table16[[#This Row],[Demand]],NA())</f>
        <v>123740.245</v>
      </c>
      <c r="G132" s="6" t="e">
        <f>IF(Table16[[#This Row],[School Day]]="N",Table16[[#This Row],[Demand]],NA())</f>
        <v>#N/A</v>
      </c>
      <c r="H132" s="6" t="e">
        <f>IF(Table16[[#This Row],[Holiday]]="Y",Table16[[#This Row],[Demand]],NA())</f>
        <v>#N/A</v>
      </c>
      <c r="I132" s="6">
        <f>IF(Table16[[#This Row],[Holiday]]="N",Table16[[#This Row],[Demand]],NA())</f>
        <v>123740.245</v>
      </c>
      <c r="J132" s="6">
        <v>15.9</v>
      </c>
      <c r="K132" s="6"/>
    </row>
    <row r="133" spans="2:11" x14ac:dyDescent="0.3">
      <c r="B133" s="30">
        <v>42136</v>
      </c>
      <c r="C133" s="6" t="str">
        <f>VLOOKUP(B:B, _holidays!A:C, 2, FALSE)</f>
        <v>Y</v>
      </c>
      <c r="D133" s="6" t="str">
        <f>VLOOKUP(B:B, _holidays!A:C, 3, FALSE)</f>
        <v>N</v>
      </c>
      <c r="E133" s="10">
        <v>129312.58</v>
      </c>
      <c r="F133" s="6">
        <f>IF(Table16[[#This Row],[School Day]]="Y",Table16[[#This Row],[Demand]],NA())</f>
        <v>129312.58</v>
      </c>
      <c r="G133" s="6" t="e">
        <f>IF(Table16[[#This Row],[School Day]]="N",Table16[[#This Row],[Demand]],NA())</f>
        <v>#N/A</v>
      </c>
      <c r="H133" s="6" t="e">
        <f>IF(Table16[[#This Row],[Holiday]]="Y",Table16[[#This Row],[Demand]],NA())</f>
        <v>#N/A</v>
      </c>
      <c r="I133" s="6">
        <f>IF(Table16[[#This Row],[Holiday]]="N",Table16[[#This Row],[Demand]],NA())</f>
        <v>129312.58</v>
      </c>
      <c r="J133" s="6">
        <v>17.399999999999999</v>
      </c>
      <c r="K133" s="6"/>
    </row>
    <row r="134" spans="2:11" x14ac:dyDescent="0.3">
      <c r="B134" s="30">
        <v>42137</v>
      </c>
      <c r="C134" s="6" t="str">
        <f>VLOOKUP(B:B, _holidays!A:C, 2, FALSE)</f>
        <v>Y</v>
      </c>
      <c r="D134" s="6" t="str">
        <f>VLOOKUP(B:B, _holidays!A:C, 3, FALSE)</f>
        <v>N</v>
      </c>
      <c r="E134" s="10">
        <v>136903.26999999999</v>
      </c>
      <c r="F134" s="6">
        <f>IF(Table16[[#This Row],[School Day]]="Y",Table16[[#This Row],[Demand]],NA())</f>
        <v>136903.26999999999</v>
      </c>
      <c r="G134" s="6" t="e">
        <f>IF(Table16[[#This Row],[School Day]]="N",Table16[[#This Row],[Demand]],NA())</f>
        <v>#N/A</v>
      </c>
      <c r="H134" s="6" t="e">
        <f>IF(Table16[[#This Row],[Holiday]]="Y",Table16[[#This Row],[Demand]],NA())</f>
        <v>#N/A</v>
      </c>
      <c r="I134" s="6">
        <f>IF(Table16[[#This Row],[Holiday]]="N",Table16[[#This Row],[Demand]],NA())</f>
        <v>136903.26999999999</v>
      </c>
      <c r="J134" s="6">
        <v>12.8</v>
      </c>
      <c r="K134" s="6"/>
    </row>
    <row r="135" spans="2:11" x14ac:dyDescent="0.3">
      <c r="B135" s="30">
        <v>42138</v>
      </c>
      <c r="C135" s="6" t="str">
        <f>VLOOKUP(B:B, _holidays!A:C, 2, FALSE)</f>
        <v>Y</v>
      </c>
      <c r="D135" s="6" t="str">
        <f>VLOOKUP(B:B, _holidays!A:C, 3, FALSE)</f>
        <v>N</v>
      </c>
      <c r="E135" s="10">
        <v>135217.65</v>
      </c>
      <c r="F135" s="6">
        <f>IF(Table16[[#This Row],[School Day]]="Y",Table16[[#This Row],[Demand]],NA())</f>
        <v>135217.65</v>
      </c>
      <c r="G135" s="6" t="e">
        <f>IF(Table16[[#This Row],[School Day]]="N",Table16[[#This Row],[Demand]],NA())</f>
        <v>#N/A</v>
      </c>
      <c r="H135" s="6" t="e">
        <f>IF(Table16[[#This Row],[Holiday]]="Y",Table16[[#This Row],[Demand]],NA())</f>
        <v>#N/A</v>
      </c>
      <c r="I135" s="6">
        <f>IF(Table16[[#This Row],[Holiday]]="N",Table16[[#This Row],[Demand]],NA())</f>
        <v>135217.65</v>
      </c>
      <c r="J135" s="6">
        <v>14.6</v>
      </c>
      <c r="K135" s="6"/>
    </row>
    <row r="136" spans="2:11" x14ac:dyDescent="0.3">
      <c r="B136" s="30">
        <v>42139</v>
      </c>
      <c r="C136" s="6" t="str">
        <f>VLOOKUP(B:B, _holidays!A:C, 2, FALSE)</f>
        <v>Y</v>
      </c>
      <c r="D136" s="6" t="str">
        <f>VLOOKUP(B:B, _holidays!A:C, 3, FALSE)</f>
        <v>N</v>
      </c>
      <c r="E136" s="10">
        <v>135172.41</v>
      </c>
      <c r="F136" s="6">
        <f>IF(Table16[[#This Row],[School Day]]="Y",Table16[[#This Row],[Demand]],NA())</f>
        <v>135172.41</v>
      </c>
      <c r="G136" s="6" t="e">
        <f>IF(Table16[[#This Row],[School Day]]="N",Table16[[#This Row],[Demand]],NA())</f>
        <v>#N/A</v>
      </c>
      <c r="H136" s="6" t="e">
        <f>IF(Table16[[#This Row],[Holiday]]="Y",Table16[[#This Row],[Demand]],NA())</f>
        <v>#N/A</v>
      </c>
      <c r="I136" s="6">
        <f>IF(Table16[[#This Row],[Holiday]]="N",Table16[[#This Row],[Demand]],NA())</f>
        <v>135172.41</v>
      </c>
      <c r="J136" s="6">
        <v>14.5</v>
      </c>
      <c r="K136" s="6"/>
    </row>
    <row r="137" spans="2:11" x14ac:dyDescent="0.3">
      <c r="B137" s="30">
        <v>42140</v>
      </c>
      <c r="C137" s="6" t="str">
        <f>VLOOKUP(B:B, _holidays!A:C, 2, FALSE)</f>
        <v>Y</v>
      </c>
      <c r="D137" s="6" t="str">
        <f>VLOOKUP(B:B, _holidays!A:C, 3, FALSE)</f>
        <v>N</v>
      </c>
      <c r="E137" s="10">
        <v>117136.63</v>
      </c>
      <c r="F137" s="6">
        <f>IF(Table16[[#This Row],[School Day]]="Y",Table16[[#This Row],[Demand]],NA())</f>
        <v>117136.63</v>
      </c>
      <c r="G137" s="6" t="e">
        <f>IF(Table16[[#This Row],[School Day]]="N",Table16[[#This Row],[Demand]],NA())</f>
        <v>#N/A</v>
      </c>
      <c r="H137" s="6" t="e">
        <f>IF(Table16[[#This Row],[Holiday]]="Y",Table16[[#This Row],[Demand]],NA())</f>
        <v>#N/A</v>
      </c>
      <c r="I137" s="6">
        <f>IF(Table16[[#This Row],[Holiday]]="N",Table16[[#This Row],[Demand]],NA())</f>
        <v>117136.63</v>
      </c>
      <c r="J137" s="6">
        <v>16.2</v>
      </c>
      <c r="K137" s="6"/>
    </row>
    <row r="138" spans="2:11" x14ac:dyDescent="0.3">
      <c r="B138" s="30">
        <v>42141</v>
      </c>
      <c r="C138" s="6" t="str">
        <f>VLOOKUP(B:B, _holidays!A:C, 2, FALSE)</f>
        <v>Y</v>
      </c>
      <c r="D138" s="6" t="str">
        <f>VLOOKUP(B:B, _holidays!A:C, 3, FALSE)</f>
        <v>N</v>
      </c>
      <c r="E138" s="10">
        <v>111897.08500000001</v>
      </c>
      <c r="F138" s="6">
        <f>IF(Table16[[#This Row],[School Day]]="Y",Table16[[#This Row],[Demand]],NA())</f>
        <v>111897.08500000001</v>
      </c>
      <c r="G138" s="6" t="e">
        <f>IF(Table16[[#This Row],[School Day]]="N",Table16[[#This Row],[Demand]],NA())</f>
        <v>#N/A</v>
      </c>
      <c r="H138" s="6" t="e">
        <f>IF(Table16[[#This Row],[Holiday]]="Y",Table16[[#This Row],[Demand]],NA())</f>
        <v>#N/A</v>
      </c>
      <c r="I138" s="6">
        <f>IF(Table16[[#This Row],[Holiday]]="N",Table16[[#This Row],[Demand]],NA())</f>
        <v>111897.08500000001</v>
      </c>
      <c r="J138" s="6">
        <v>20.5</v>
      </c>
      <c r="K138" s="6"/>
    </row>
    <row r="139" spans="2:11" x14ac:dyDescent="0.3">
      <c r="B139" s="30">
        <v>42142</v>
      </c>
      <c r="C139" s="6" t="str">
        <f>VLOOKUP(B:B, _holidays!A:C, 2, FALSE)</f>
        <v>Y</v>
      </c>
      <c r="D139" s="6" t="str">
        <f>VLOOKUP(B:B, _holidays!A:C, 3, FALSE)</f>
        <v>N</v>
      </c>
      <c r="E139" s="10">
        <v>127524.8</v>
      </c>
      <c r="F139" s="6">
        <f>IF(Table16[[#This Row],[School Day]]="Y",Table16[[#This Row],[Demand]],NA())</f>
        <v>127524.8</v>
      </c>
      <c r="G139" s="6" t="e">
        <f>IF(Table16[[#This Row],[School Day]]="N",Table16[[#This Row],[Demand]],NA())</f>
        <v>#N/A</v>
      </c>
      <c r="H139" s="6" t="e">
        <f>IF(Table16[[#This Row],[Holiday]]="Y",Table16[[#This Row],[Demand]],NA())</f>
        <v>#N/A</v>
      </c>
      <c r="I139" s="6">
        <f>IF(Table16[[#This Row],[Holiday]]="N",Table16[[#This Row],[Demand]],NA())</f>
        <v>127524.8</v>
      </c>
      <c r="J139" s="6">
        <v>20.399999999999999</v>
      </c>
      <c r="K139" s="6"/>
    </row>
    <row r="140" spans="2:11" x14ac:dyDescent="0.3">
      <c r="B140" s="30">
        <v>42143</v>
      </c>
      <c r="C140" s="6" t="str">
        <f>VLOOKUP(B:B, _holidays!A:C, 2, FALSE)</f>
        <v>Y</v>
      </c>
      <c r="D140" s="6" t="str">
        <f>VLOOKUP(B:B, _holidays!A:C, 3, FALSE)</f>
        <v>N</v>
      </c>
      <c r="E140" s="10">
        <v>133235.48000000001</v>
      </c>
      <c r="F140" s="6">
        <f>IF(Table16[[#This Row],[School Day]]="Y",Table16[[#This Row],[Demand]],NA())</f>
        <v>133235.48000000001</v>
      </c>
      <c r="G140" s="6" t="e">
        <f>IF(Table16[[#This Row],[School Day]]="N",Table16[[#This Row],[Demand]],NA())</f>
        <v>#N/A</v>
      </c>
      <c r="H140" s="6" t="e">
        <f>IF(Table16[[#This Row],[Holiday]]="Y",Table16[[#This Row],[Demand]],NA())</f>
        <v>#N/A</v>
      </c>
      <c r="I140" s="6">
        <f>IF(Table16[[#This Row],[Holiday]]="N",Table16[[#This Row],[Demand]],NA())</f>
        <v>133235.48000000001</v>
      </c>
      <c r="J140" s="6">
        <v>16.2</v>
      </c>
      <c r="K140" s="6"/>
    </row>
    <row r="141" spans="2:11" x14ac:dyDescent="0.3">
      <c r="B141" s="30">
        <v>42144</v>
      </c>
      <c r="C141" s="6" t="str">
        <f>VLOOKUP(B:B, _holidays!A:C, 2, FALSE)</f>
        <v>Y</v>
      </c>
      <c r="D141" s="6" t="str">
        <f>VLOOKUP(B:B, _holidays!A:C, 3, FALSE)</f>
        <v>N</v>
      </c>
      <c r="E141" s="10">
        <v>127522.71</v>
      </c>
      <c r="F141" s="6">
        <f>IF(Table16[[#This Row],[School Day]]="Y",Table16[[#This Row],[Demand]],NA())</f>
        <v>127522.71</v>
      </c>
      <c r="G141" s="6" t="e">
        <f>IF(Table16[[#This Row],[School Day]]="N",Table16[[#This Row],[Demand]],NA())</f>
        <v>#N/A</v>
      </c>
      <c r="H141" s="6" t="e">
        <f>IF(Table16[[#This Row],[Holiday]]="Y",Table16[[#This Row],[Demand]],NA())</f>
        <v>#N/A</v>
      </c>
      <c r="I141" s="6">
        <f>IF(Table16[[#This Row],[Holiday]]="N",Table16[[#This Row],[Demand]],NA())</f>
        <v>127522.71</v>
      </c>
      <c r="J141" s="6">
        <v>18.100000000000001</v>
      </c>
      <c r="K141" s="6"/>
    </row>
    <row r="142" spans="2:11" x14ac:dyDescent="0.3">
      <c r="B142" s="30">
        <v>42145</v>
      </c>
      <c r="C142" s="6" t="str">
        <f>VLOOKUP(B:B, _holidays!A:C, 2, FALSE)</f>
        <v>Y</v>
      </c>
      <c r="D142" s="6" t="str">
        <f>VLOOKUP(B:B, _holidays!A:C, 3, FALSE)</f>
        <v>N</v>
      </c>
      <c r="E142" s="10">
        <v>135361.19500000001</v>
      </c>
      <c r="F142" s="6">
        <f>IF(Table16[[#This Row],[School Day]]="Y",Table16[[#This Row],[Demand]],NA())</f>
        <v>135361.19500000001</v>
      </c>
      <c r="G142" s="6" t="e">
        <f>IF(Table16[[#This Row],[School Day]]="N",Table16[[#This Row],[Demand]],NA())</f>
        <v>#N/A</v>
      </c>
      <c r="H142" s="6" t="e">
        <f>IF(Table16[[#This Row],[Holiday]]="Y",Table16[[#This Row],[Demand]],NA())</f>
        <v>#N/A</v>
      </c>
      <c r="I142" s="6">
        <f>IF(Table16[[#This Row],[Holiday]]="N",Table16[[#This Row],[Demand]],NA())</f>
        <v>135361.19500000001</v>
      </c>
      <c r="J142" s="6">
        <v>13.6</v>
      </c>
      <c r="K142" s="6"/>
    </row>
    <row r="143" spans="2:11" x14ac:dyDescent="0.3">
      <c r="B143" s="30">
        <v>42146</v>
      </c>
      <c r="C143" s="6" t="str">
        <f>VLOOKUP(B:B, _holidays!A:C, 2, FALSE)</f>
        <v>Y</v>
      </c>
      <c r="D143" s="6" t="str">
        <f>VLOOKUP(B:B, _holidays!A:C, 3, FALSE)</f>
        <v>N</v>
      </c>
      <c r="E143" s="10">
        <v>133422.46</v>
      </c>
      <c r="F143" s="6">
        <f>IF(Table16[[#This Row],[School Day]]="Y",Table16[[#This Row],[Demand]],NA())</f>
        <v>133422.46</v>
      </c>
      <c r="G143" s="6" t="e">
        <f>IF(Table16[[#This Row],[School Day]]="N",Table16[[#This Row],[Demand]],NA())</f>
        <v>#N/A</v>
      </c>
      <c r="H143" s="6" t="e">
        <f>IF(Table16[[#This Row],[Holiday]]="Y",Table16[[#This Row],[Demand]],NA())</f>
        <v>#N/A</v>
      </c>
      <c r="I143" s="6">
        <f>IF(Table16[[#This Row],[Holiday]]="N",Table16[[#This Row],[Demand]],NA())</f>
        <v>133422.46</v>
      </c>
      <c r="J143" s="6">
        <v>14.1</v>
      </c>
      <c r="K143" s="6"/>
    </row>
    <row r="144" spans="2:11" x14ac:dyDescent="0.3">
      <c r="B144" s="30">
        <v>42147</v>
      </c>
      <c r="C144" s="6" t="str">
        <f>VLOOKUP(B:B, _holidays!A:C, 2, FALSE)</f>
        <v>Y</v>
      </c>
      <c r="D144" s="6" t="str">
        <f>VLOOKUP(B:B, _holidays!A:C, 3, FALSE)</f>
        <v>N</v>
      </c>
      <c r="E144" s="10">
        <v>119331.85</v>
      </c>
      <c r="F144" s="6">
        <f>IF(Table16[[#This Row],[School Day]]="Y",Table16[[#This Row],[Demand]],NA())</f>
        <v>119331.85</v>
      </c>
      <c r="G144" s="6" t="e">
        <f>IF(Table16[[#This Row],[School Day]]="N",Table16[[#This Row],[Demand]],NA())</f>
        <v>#N/A</v>
      </c>
      <c r="H144" s="6" t="e">
        <f>IF(Table16[[#This Row],[Holiday]]="Y",Table16[[#This Row],[Demand]],NA())</f>
        <v>#N/A</v>
      </c>
      <c r="I144" s="6">
        <f>IF(Table16[[#This Row],[Holiday]]="N",Table16[[#This Row],[Demand]],NA())</f>
        <v>119331.85</v>
      </c>
      <c r="J144" s="6">
        <v>13.3</v>
      </c>
      <c r="K144" s="6"/>
    </row>
    <row r="145" spans="2:11" x14ac:dyDescent="0.3">
      <c r="B145" s="30">
        <v>42148</v>
      </c>
      <c r="C145" s="6" t="str">
        <f>VLOOKUP(B:B, _holidays!A:C, 2, FALSE)</f>
        <v>Y</v>
      </c>
      <c r="D145" s="6" t="str">
        <f>VLOOKUP(B:B, _holidays!A:C, 3, FALSE)</f>
        <v>N</v>
      </c>
      <c r="E145" s="10">
        <v>118783.08500000001</v>
      </c>
      <c r="F145" s="6">
        <f>IF(Table16[[#This Row],[School Day]]="Y",Table16[[#This Row],[Demand]],NA())</f>
        <v>118783.08500000001</v>
      </c>
      <c r="G145" s="6" t="e">
        <f>IF(Table16[[#This Row],[School Day]]="N",Table16[[#This Row],[Demand]],NA())</f>
        <v>#N/A</v>
      </c>
      <c r="H145" s="6" t="e">
        <f>IF(Table16[[#This Row],[Holiday]]="Y",Table16[[#This Row],[Demand]],NA())</f>
        <v>#N/A</v>
      </c>
      <c r="I145" s="6">
        <f>IF(Table16[[#This Row],[Holiday]]="N",Table16[[#This Row],[Demand]],NA())</f>
        <v>118783.08500000001</v>
      </c>
      <c r="J145" s="6">
        <v>15.6</v>
      </c>
      <c r="K145" s="6"/>
    </row>
    <row r="146" spans="2:11" x14ac:dyDescent="0.3">
      <c r="B146" s="30">
        <v>42149</v>
      </c>
      <c r="C146" s="6" t="str">
        <f>VLOOKUP(B:B, _holidays!A:C, 2, FALSE)</f>
        <v>Y</v>
      </c>
      <c r="D146" s="6" t="str">
        <f>VLOOKUP(B:B, _holidays!A:C, 3, FALSE)</f>
        <v>N</v>
      </c>
      <c r="E146" s="10">
        <v>136690.92000000001</v>
      </c>
      <c r="F146" s="6">
        <f>IF(Table16[[#This Row],[School Day]]="Y",Table16[[#This Row],[Demand]],NA())</f>
        <v>136690.92000000001</v>
      </c>
      <c r="G146" s="6" t="e">
        <f>IF(Table16[[#This Row],[School Day]]="N",Table16[[#This Row],[Demand]],NA())</f>
        <v>#N/A</v>
      </c>
      <c r="H146" s="6" t="e">
        <f>IF(Table16[[#This Row],[Holiday]]="Y",Table16[[#This Row],[Demand]],NA())</f>
        <v>#N/A</v>
      </c>
      <c r="I146" s="6">
        <f>IF(Table16[[#This Row],[Holiday]]="N",Table16[[#This Row],[Demand]],NA())</f>
        <v>136690.92000000001</v>
      </c>
      <c r="J146" s="6">
        <v>17.100000000000001</v>
      </c>
      <c r="K146" s="6"/>
    </row>
    <row r="147" spans="2:11" x14ac:dyDescent="0.3">
      <c r="B147" s="30">
        <v>42150</v>
      </c>
      <c r="C147" s="6" t="str">
        <f>VLOOKUP(B:B, _holidays!A:C, 2, FALSE)</f>
        <v>Y</v>
      </c>
      <c r="D147" s="6" t="str">
        <f>VLOOKUP(B:B, _holidays!A:C, 3, FALSE)</f>
        <v>N</v>
      </c>
      <c r="E147" s="10">
        <v>140886.995</v>
      </c>
      <c r="F147" s="6">
        <f>IF(Table16[[#This Row],[School Day]]="Y",Table16[[#This Row],[Demand]],NA())</f>
        <v>140886.995</v>
      </c>
      <c r="G147" s="6" t="e">
        <f>IF(Table16[[#This Row],[School Day]]="N",Table16[[#This Row],[Demand]],NA())</f>
        <v>#N/A</v>
      </c>
      <c r="H147" s="6" t="e">
        <f>IF(Table16[[#This Row],[Holiday]]="Y",Table16[[#This Row],[Demand]],NA())</f>
        <v>#N/A</v>
      </c>
      <c r="I147" s="6">
        <f>IF(Table16[[#This Row],[Holiday]]="N",Table16[[#This Row],[Demand]],NA())</f>
        <v>140886.995</v>
      </c>
      <c r="J147" s="6">
        <v>15.6</v>
      </c>
      <c r="K147" s="6"/>
    </row>
    <row r="148" spans="2:11" x14ac:dyDescent="0.3">
      <c r="B148" s="30">
        <v>42151</v>
      </c>
      <c r="C148" s="6" t="str">
        <f>VLOOKUP(B:B, _holidays!A:C, 2, FALSE)</f>
        <v>Y</v>
      </c>
      <c r="D148" s="6" t="str">
        <f>VLOOKUP(B:B, _holidays!A:C, 3, FALSE)</f>
        <v>N</v>
      </c>
      <c r="E148" s="10">
        <v>133103.37</v>
      </c>
      <c r="F148" s="6">
        <f>IF(Table16[[#This Row],[School Day]]="Y",Table16[[#This Row],[Demand]],NA())</f>
        <v>133103.37</v>
      </c>
      <c r="G148" s="6" t="e">
        <f>IF(Table16[[#This Row],[School Day]]="N",Table16[[#This Row],[Demand]],NA())</f>
        <v>#N/A</v>
      </c>
      <c r="H148" s="6" t="e">
        <f>IF(Table16[[#This Row],[Holiday]]="Y",Table16[[#This Row],[Demand]],NA())</f>
        <v>#N/A</v>
      </c>
      <c r="I148" s="6">
        <f>IF(Table16[[#This Row],[Holiday]]="N",Table16[[#This Row],[Demand]],NA())</f>
        <v>133103.37</v>
      </c>
      <c r="J148" s="6">
        <v>18.7</v>
      </c>
      <c r="K148" s="6"/>
    </row>
    <row r="149" spans="2:11" x14ac:dyDescent="0.3">
      <c r="B149" s="30">
        <v>42152</v>
      </c>
      <c r="C149" s="6" t="str">
        <f>VLOOKUP(B:B, _holidays!A:C, 2, FALSE)</f>
        <v>Y</v>
      </c>
      <c r="D149" s="6" t="str">
        <f>VLOOKUP(B:B, _holidays!A:C, 3, FALSE)</f>
        <v>N</v>
      </c>
      <c r="E149" s="10">
        <v>127900.235</v>
      </c>
      <c r="F149" s="6">
        <f>IF(Table16[[#This Row],[School Day]]="Y",Table16[[#This Row],[Demand]],NA())</f>
        <v>127900.235</v>
      </c>
      <c r="G149" s="6" t="e">
        <f>IF(Table16[[#This Row],[School Day]]="N",Table16[[#This Row],[Demand]],NA())</f>
        <v>#N/A</v>
      </c>
      <c r="H149" s="6" t="e">
        <f>IF(Table16[[#This Row],[Holiday]]="Y",Table16[[#This Row],[Demand]],NA())</f>
        <v>#N/A</v>
      </c>
      <c r="I149" s="6">
        <f>IF(Table16[[#This Row],[Holiday]]="N",Table16[[#This Row],[Demand]],NA())</f>
        <v>127900.235</v>
      </c>
      <c r="J149" s="6">
        <v>19.7</v>
      </c>
      <c r="K149" s="6"/>
    </row>
    <row r="150" spans="2:11" x14ac:dyDescent="0.3">
      <c r="B150" s="30">
        <v>42153</v>
      </c>
      <c r="C150" s="6" t="str">
        <f>VLOOKUP(B:B, _holidays!A:C, 2, FALSE)</f>
        <v>Y</v>
      </c>
      <c r="D150" s="6" t="str">
        <f>VLOOKUP(B:B, _holidays!A:C, 3, FALSE)</f>
        <v>N</v>
      </c>
      <c r="E150" s="10">
        <v>132338.94</v>
      </c>
      <c r="F150" s="6">
        <f>IF(Table16[[#This Row],[School Day]]="Y",Table16[[#This Row],[Demand]],NA())</f>
        <v>132338.94</v>
      </c>
      <c r="G150" s="6" t="e">
        <f>IF(Table16[[#This Row],[School Day]]="N",Table16[[#This Row],[Demand]],NA())</f>
        <v>#N/A</v>
      </c>
      <c r="H150" s="6" t="e">
        <f>IF(Table16[[#This Row],[Holiday]]="Y",Table16[[#This Row],[Demand]],NA())</f>
        <v>#N/A</v>
      </c>
      <c r="I150" s="6">
        <f>IF(Table16[[#This Row],[Holiday]]="N",Table16[[#This Row],[Demand]],NA())</f>
        <v>132338.94</v>
      </c>
      <c r="J150" s="6">
        <v>15.8</v>
      </c>
      <c r="K150" s="6"/>
    </row>
    <row r="151" spans="2:11" x14ac:dyDescent="0.3">
      <c r="B151" s="30">
        <v>42154</v>
      </c>
      <c r="C151" s="6" t="str">
        <f>VLOOKUP(B:B, _holidays!A:C, 2, FALSE)</f>
        <v>Y</v>
      </c>
      <c r="D151" s="6" t="str">
        <f>VLOOKUP(B:B, _holidays!A:C, 3, FALSE)</f>
        <v>N</v>
      </c>
      <c r="E151" s="10">
        <v>114669.79</v>
      </c>
      <c r="F151" s="6">
        <f>IF(Table16[[#This Row],[School Day]]="Y",Table16[[#This Row],[Demand]],NA())</f>
        <v>114669.79</v>
      </c>
      <c r="G151" s="6" t="e">
        <f>IF(Table16[[#This Row],[School Day]]="N",Table16[[#This Row],[Demand]],NA())</f>
        <v>#N/A</v>
      </c>
      <c r="H151" s="6" t="e">
        <f>IF(Table16[[#This Row],[Holiday]]="Y",Table16[[#This Row],[Demand]],NA())</f>
        <v>#N/A</v>
      </c>
      <c r="I151" s="6">
        <f>IF(Table16[[#This Row],[Holiday]]="N",Table16[[#This Row],[Demand]],NA())</f>
        <v>114669.79</v>
      </c>
      <c r="J151" s="6">
        <v>17.3</v>
      </c>
      <c r="K151" s="6"/>
    </row>
    <row r="152" spans="2:11" x14ac:dyDescent="0.3">
      <c r="B152" s="30">
        <v>42155</v>
      </c>
      <c r="C152" s="6" t="str">
        <f>VLOOKUP(B:B, _holidays!A:C, 2, FALSE)</f>
        <v>Y</v>
      </c>
      <c r="D152" s="6" t="str">
        <f>VLOOKUP(B:B, _holidays!A:C, 3, FALSE)</f>
        <v>N</v>
      </c>
      <c r="E152" s="10">
        <v>113261.26</v>
      </c>
      <c r="F152" s="6">
        <f>IF(Table16[[#This Row],[School Day]]="Y",Table16[[#This Row],[Demand]],NA())</f>
        <v>113261.26</v>
      </c>
      <c r="G152" s="6" t="e">
        <f>IF(Table16[[#This Row],[School Day]]="N",Table16[[#This Row],[Demand]],NA())</f>
        <v>#N/A</v>
      </c>
      <c r="H152" s="6" t="e">
        <f>IF(Table16[[#This Row],[Holiday]]="Y",Table16[[#This Row],[Demand]],NA())</f>
        <v>#N/A</v>
      </c>
      <c r="I152" s="6">
        <f>IF(Table16[[#This Row],[Holiday]]="N",Table16[[#This Row],[Demand]],NA())</f>
        <v>113261.26</v>
      </c>
      <c r="J152" s="6">
        <v>16.8</v>
      </c>
      <c r="K152" s="6"/>
    </row>
    <row r="153" spans="2:11" x14ac:dyDescent="0.3">
      <c r="B153" s="30">
        <v>42156</v>
      </c>
      <c r="C153" s="6" t="str">
        <f>VLOOKUP(B:B, _holidays!A:C, 2, FALSE)</f>
        <v>Y</v>
      </c>
      <c r="D153" s="6" t="str">
        <f>VLOOKUP(B:B, _holidays!A:C, 3, FALSE)</f>
        <v>N</v>
      </c>
      <c r="E153" s="10">
        <v>140919.995</v>
      </c>
      <c r="F153" s="6">
        <f>IF(Table16[[#This Row],[School Day]]="Y",Table16[[#This Row],[Demand]],NA())</f>
        <v>140919.995</v>
      </c>
      <c r="G153" s="6" t="e">
        <f>IF(Table16[[#This Row],[School Day]]="N",Table16[[#This Row],[Demand]],NA())</f>
        <v>#N/A</v>
      </c>
      <c r="H153" s="6" t="e">
        <f>IF(Table16[[#This Row],[Holiday]]="Y",Table16[[#This Row],[Demand]],NA())</f>
        <v>#N/A</v>
      </c>
      <c r="I153" s="6">
        <f>IF(Table16[[#This Row],[Holiday]]="N",Table16[[#This Row],[Demand]],NA())</f>
        <v>140919.995</v>
      </c>
      <c r="J153" s="6">
        <v>12.2</v>
      </c>
      <c r="K153" s="6"/>
    </row>
    <row r="154" spans="2:11" x14ac:dyDescent="0.3">
      <c r="B154" s="30">
        <v>42157</v>
      </c>
      <c r="C154" s="6" t="str">
        <f>VLOOKUP(B:B, _holidays!A:C, 2, FALSE)</f>
        <v>Y</v>
      </c>
      <c r="D154" s="6" t="str">
        <f>VLOOKUP(B:B, _holidays!A:C, 3, FALSE)</f>
        <v>N</v>
      </c>
      <c r="E154" s="10">
        <v>148534.505</v>
      </c>
      <c r="F154" s="6">
        <f>IF(Table16[[#This Row],[School Day]]="Y",Table16[[#This Row],[Demand]],NA())</f>
        <v>148534.505</v>
      </c>
      <c r="G154" s="6" t="e">
        <f>IF(Table16[[#This Row],[School Day]]="N",Table16[[#This Row],[Demand]],NA())</f>
        <v>#N/A</v>
      </c>
      <c r="H154" s="6" t="e">
        <f>IF(Table16[[#This Row],[Holiday]]="Y",Table16[[#This Row],[Demand]],NA())</f>
        <v>#N/A</v>
      </c>
      <c r="I154" s="6">
        <f>IF(Table16[[#This Row],[Holiday]]="N",Table16[[#This Row],[Demand]],NA())</f>
        <v>148534.505</v>
      </c>
      <c r="J154" s="6">
        <v>11.4</v>
      </c>
      <c r="K154" s="6"/>
    </row>
    <row r="155" spans="2:11" x14ac:dyDescent="0.3">
      <c r="B155" s="30">
        <v>42158</v>
      </c>
      <c r="C155" s="6" t="str">
        <f>VLOOKUP(B:B, _holidays!A:C, 2, FALSE)</f>
        <v>Y</v>
      </c>
      <c r="D155" s="6" t="str">
        <f>VLOOKUP(B:B, _holidays!A:C, 3, FALSE)</f>
        <v>N</v>
      </c>
      <c r="E155" s="10">
        <v>146902.95000000001</v>
      </c>
      <c r="F155" s="6">
        <f>IF(Table16[[#This Row],[School Day]]="Y",Table16[[#This Row],[Demand]],NA())</f>
        <v>146902.95000000001</v>
      </c>
      <c r="G155" s="6" t="e">
        <f>IF(Table16[[#This Row],[School Day]]="N",Table16[[#This Row],[Demand]],NA())</f>
        <v>#N/A</v>
      </c>
      <c r="H155" s="6" t="e">
        <f>IF(Table16[[#This Row],[Holiday]]="Y",Table16[[#This Row],[Demand]],NA())</f>
        <v>#N/A</v>
      </c>
      <c r="I155" s="6">
        <f>IF(Table16[[#This Row],[Holiday]]="N",Table16[[#This Row],[Demand]],NA())</f>
        <v>146902.95000000001</v>
      </c>
      <c r="J155" s="6">
        <v>13.6</v>
      </c>
      <c r="K155" s="6"/>
    </row>
    <row r="156" spans="2:11" x14ac:dyDescent="0.3">
      <c r="B156" s="30">
        <v>42159</v>
      </c>
      <c r="C156" s="6" t="str">
        <f>VLOOKUP(B:B, _holidays!A:C, 2, FALSE)</f>
        <v>Y</v>
      </c>
      <c r="D156" s="6" t="str">
        <f>VLOOKUP(B:B, _holidays!A:C, 3, FALSE)</f>
        <v>N</v>
      </c>
      <c r="E156" s="10">
        <v>147155.26500000001</v>
      </c>
      <c r="F156" s="6">
        <f>IF(Table16[[#This Row],[School Day]]="Y",Table16[[#This Row],[Demand]],NA())</f>
        <v>147155.26500000001</v>
      </c>
      <c r="G156" s="6" t="e">
        <f>IF(Table16[[#This Row],[School Day]]="N",Table16[[#This Row],[Demand]],NA())</f>
        <v>#N/A</v>
      </c>
      <c r="H156" s="6" t="e">
        <f>IF(Table16[[#This Row],[Holiday]]="Y",Table16[[#This Row],[Demand]],NA())</f>
        <v>#N/A</v>
      </c>
      <c r="I156" s="6">
        <f>IF(Table16[[#This Row],[Holiday]]="N",Table16[[#This Row],[Demand]],NA())</f>
        <v>147155.26500000001</v>
      </c>
      <c r="J156" s="6">
        <v>11.3</v>
      </c>
      <c r="K156" s="6"/>
    </row>
    <row r="157" spans="2:11" x14ac:dyDescent="0.3">
      <c r="B157" s="30">
        <v>42160</v>
      </c>
      <c r="C157" s="6" t="str">
        <f>VLOOKUP(B:B, _holidays!A:C, 2, FALSE)</f>
        <v>Y</v>
      </c>
      <c r="D157" s="6" t="str">
        <f>VLOOKUP(B:B, _holidays!A:C, 3, FALSE)</f>
        <v>N</v>
      </c>
      <c r="E157" s="10">
        <v>142625.035</v>
      </c>
      <c r="F157" s="6">
        <f>IF(Table16[[#This Row],[School Day]]="Y",Table16[[#This Row],[Demand]],NA())</f>
        <v>142625.035</v>
      </c>
      <c r="G157" s="6" t="e">
        <f>IF(Table16[[#This Row],[School Day]]="N",Table16[[#This Row],[Demand]],NA())</f>
        <v>#N/A</v>
      </c>
      <c r="H157" s="6" t="e">
        <f>IF(Table16[[#This Row],[Holiday]]="Y",Table16[[#This Row],[Demand]],NA())</f>
        <v>#N/A</v>
      </c>
      <c r="I157" s="6">
        <f>IF(Table16[[#This Row],[Holiday]]="N",Table16[[#This Row],[Demand]],NA())</f>
        <v>142625.035</v>
      </c>
      <c r="J157" s="6">
        <v>15</v>
      </c>
      <c r="K157" s="6"/>
    </row>
    <row r="158" spans="2:11" x14ac:dyDescent="0.3">
      <c r="B158" s="30">
        <v>42161</v>
      </c>
      <c r="C158" s="6" t="str">
        <f>VLOOKUP(B:B, _holidays!A:C, 2, FALSE)</f>
        <v>Y</v>
      </c>
      <c r="D158" s="6" t="str">
        <f>VLOOKUP(B:B, _holidays!A:C, 3, FALSE)</f>
        <v>N</v>
      </c>
      <c r="E158" s="10">
        <v>120128.295</v>
      </c>
      <c r="F158" s="6">
        <f>IF(Table16[[#This Row],[School Day]]="Y",Table16[[#This Row],[Demand]],NA())</f>
        <v>120128.295</v>
      </c>
      <c r="G158" s="6" t="e">
        <f>IF(Table16[[#This Row],[School Day]]="N",Table16[[#This Row],[Demand]],NA())</f>
        <v>#N/A</v>
      </c>
      <c r="H158" s="6" t="e">
        <f>IF(Table16[[#This Row],[Holiday]]="Y",Table16[[#This Row],[Demand]],NA())</f>
        <v>#N/A</v>
      </c>
      <c r="I158" s="6">
        <f>IF(Table16[[#This Row],[Holiday]]="N",Table16[[#This Row],[Demand]],NA())</f>
        <v>120128.295</v>
      </c>
      <c r="J158" s="6">
        <v>16.600000000000001</v>
      </c>
      <c r="K158" s="6"/>
    </row>
    <row r="159" spans="2:11" x14ac:dyDescent="0.3">
      <c r="B159" s="30">
        <v>42162</v>
      </c>
      <c r="C159" s="6" t="str">
        <f>VLOOKUP(B:B, _holidays!A:C, 2, FALSE)</f>
        <v>Y</v>
      </c>
      <c r="D159" s="6" t="str">
        <f>VLOOKUP(B:B, _holidays!A:C, 3, FALSE)</f>
        <v>N</v>
      </c>
      <c r="E159" s="10">
        <v>109609.685</v>
      </c>
      <c r="F159" s="6">
        <f>IF(Table16[[#This Row],[School Day]]="Y",Table16[[#This Row],[Demand]],NA())</f>
        <v>109609.685</v>
      </c>
      <c r="G159" s="6" t="e">
        <f>IF(Table16[[#This Row],[School Day]]="N",Table16[[#This Row],[Demand]],NA())</f>
        <v>#N/A</v>
      </c>
      <c r="H159" s="6" t="e">
        <f>IF(Table16[[#This Row],[Holiday]]="Y",Table16[[#This Row],[Demand]],NA())</f>
        <v>#N/A</v>
      </c>
      <c r="I159" s="6">
        <f>IF(Table16[[#This Row],[Holiday]]="N",Table16[[#This Row],[Demand]],NA())</f>
        <v>109609.685</v>
      </c>
      <c r="J159" s="6">
        <v>14.5</v>
      </c>
      <c r="K159" s="6"/>
    </row>
    <row r="160" spans="2:11" x14ac:dyDescent="0.3">
      <c r="B160" s="30">
        <v>42163</v>
      </c>
      <c r="C160" s="6" t="str">
        <f>VLOOKUP(B:B, _holidays!A:C, 2, FALSE)</f>
        <v>Y</v>
      </c>
      <c r="D160" s="6" t="str">
        <f>VLOOKUP(B:B, _holidays!A:C, 3, FALSE)</f>
        <v>Y</v>
      </c>
      <c r="E160" s="10">
        <v>110715.815</v>
      </c>
      <c r="F160" s="6">
        <f>IF(Table16[[#This Row],[School Day]]="Y",Table16[[#This Row],[Demand]],NA())</f>
        <v>110715.815</v>
      </c>
      <c r="G160" s="6" t="e">
        <f>IF(Table16[[#This Row],[School Day]]="N",Table16[[#This Row],[Demand]],NA())</f>
        <v>#N/A</v>
      </c>
      <c r="H160" s="6">
        <f>IF(Table16[[#This Row],[Holiday]]="Y",Table16[[#This Row],[Demand]],NA())</f>
        <v>110715.815</v>
      </c>
      <c r="I160" s="6" t="e">
        <f>IF(Table16[[#This Row],[Holiday]]="N",Table16[[#This Row],[Demand]],NA())</f>
        <v>#N/A</v>
      </c>
      <c r="J160" s="6">
        <v>18.5</v>
      </c>
      <c r="K160" s="6"/>
    </row>
    <row r="161" spans="2:11" x14ac:dyDescent="0.3">
      <c r="B161" s="30">
        <v>42164</v>
      </c>
      <c r="C161" s="6" t="str">
        <f>VLOOKUP(B:B, _holidays!A:C, 2, FALSE)</f>
        <v>Y</v>
      </c>
      <c r="D161" s="6" t="str">
        <f>VLOOKUP(B:B, _holidays!A:C, 3, FALSE)</f>
        <v>N</v>
      </c>
      <c r="E161" s="10">
        <v>132854.13500000001</v>
      </c>
      <c r="F161" s="6">
        <f>IF(Table16[[#This Row],[School Day]]="Y",Table16[[#This Row],[Demand]],NA())</f>
        <v>132854.13500000001</v>
      </c>
      <c r="G161" s="6" t="e">
        <f>IF(Table16[[#This Row],[School Day]]="N",Table16[[#This Row],[Demand]],NA())</f>
        <v>#N/A</v>
      </c>
      <c r="H161" s="6" t="e">
        <f>IF(Table16[[#This Row],[Holiday]]="Y",Table16[[#This Row],[Demand]],NA())</f>
        <v>#N/A</v>
      </c>
      <c r="I161" s="6">
        <f>IF(Table16[[#This Row],[Holiday]]="N",Table16[[#This Row],[Demand]],NA())</f>
        <v>132854.13500000001</v>
      </c>
      <c r="J161" s="6">
        <v>13.5</v>
      </c>
      <c r="K161" s="6"/>
    </row>
    <row r="162" spans="2:11" x14ac:dyDescent="0.3">
      <c r="B162" s="30">
        <v>42165</v>
      </c>
      <c r="C162" s="6" t="str">
        <f>VLOOKUP(B:B, _holidays!A:C, 2, FALSE)</f>
        <v>Y</v>
      </c>
      <c r="D162" s="6" t="str">
        <f>VLOOKUP(B:B, _holidays!A:C, 3, FALSE)</f>
        <v>N</v>
      </c>
      <c r="E162" s="10">
        <v>144125.52499999999</v>
      </c>
      <c r="F162" s="6">
        <f>IF(Table16[[#This Row],[School Day]]="Y",Table16[[#This Row],[Demand]],NA())</f>
        <v>144125.52499999999</v>
      </c>
      <c r="G162" s="6" t="e">
        <f>IF(Table16[[#This Row],[School Day]]="N",Table16[[#This Row],[Demand]],NA())</f>
        <v>#N/A</v>
      </c>
      <c r="H162" s="6" t="e">
        <f>IF(Table16[[#This Row],[Holiday]]="Y",Table16[[#This Row],[Demand]],NA())</f>
        <v>#N/A</v>
      </c>
      <c r="I162" s="6">
        <f>IF(Table16[[#This Row],[Holiday]]="N",Table16[[#This Row],[Demand]],NA())</f>
        <v>144125.52499999999</v>
      </c>
      <c r="J162" s="6">
        <v>13.4</v>
      </c>
      <c r="K162" s="6"/>
    </row>
    <row r="163" spans="2:11" x14ac:dyDescent="0.3">
      <c r="B163" s="30">
        <v>42166</v>
      </c>
      <c r="C163" s="6" t="str">
        <f>VLOOKUP(B:B, _holidays!A:C, 2, FALSE)</f>
        <v>Y</v>
      </c>
      <c r="D163" s="6" t="str">
        <f>VLOOKUP(B:B, _holidays!A:C, 3, FALSE)</f>
        <v>N</v>
      </c>
      <c r="E163" s="10">
        <v>143465.44500000001</v>
      </c>
      <c r="F163" s="6">
        <f>IF(Table16[[#This Row],[School Day]]="Y",Table16[[#This Row],[Demand]],NA())</f>
        <v>143465.44500000001</v>
      </c>
      <c r="G163" s="6" t="e">
        <f>IF(Table16[[#This Row],[School Day]]="N",Table16[[#This Row],[Demand]],NA())</f>
        <v>#N/A</v>
      </c>
      <c r="H163" s="6" t="e">
        <f>IF(Table16[[#This Row],[Holiday]]="Y",Table16[[#This Row],[Demand]],NA())</f>
        <v>#N/A</v>
      </c>
      <c r="I163" s="6">
        <f>IF(Table16[[#This Row],[Holiday]]="N",Table16[[#This Row],[Demand]],NA())</f>
        <v>143465.44500000001</v>
      </c>
      <c r="J163" s="6">
        <v>14</v>
      </c>
      <c r="K163" s="6"/>
    </row>
    <row r="164" spans="2:11" x14ac:dyDescent="0.3">
      <c r="B164" s="30">
        <v>42167</v>
      </c>
      <c r="C164" s="6" t="str">
        <f>VLOOKUP(B:B, _holidays!A:C, 2, FALSE)</f>
        <v>Y</v>
      </c>
      <c r="D164" s="6" t="str">
        <f>VLOOKUP(B:B, _holidays!A:C, 3, FALSE)</f>
        <v>N</v>
      </c>
      <c r="E164" s="10">
        <v>145005.62</v>
      </c>
      <c r="F164" s="6">
        <f>IF(Table16[[#This Row],[School Day]]="Y",Table16[[#This Row],[Demand]],NA())</f>
        <v>145005.62</v>
      </c>
      <c r="G164" s="6" t="e">
        <f>IF(Table16[[#This Row],[School Day]]="N",Table16[[#This Row],[Demand]],NA())</f>
        <v>#N/A</v>
      </c>
      <c r="H164" s="6" t="e">
        <f>IF(Table16[[#This Row],[Holiday]]="Y",Table16[[#This Row],[Demand]],NA())</f>
        <v>#N/A</v>
      </c>
      <c r="I164" s="6">
        <f>IF(Table16[[#This Row],[Holiday]]="N",Table16[[#This Row],[Demand]],NA())</f>
        <v>145005.62</v>
      </c>
      <c r="J164" s="6">
        <v>13.1</v>
      </c>
      <c r="K164" s="6"/>
    </row>
    <row r="165" spans="2:11" x14ac:dyDescent="0.3">
      <c r="B165" s="30">
        <v>42168</v>
      </c>
      <c r="C165" s="6" t="str">
        <f>VLOOKUP(B:B, _holidays!A:C, 2, FALSE)</f>
        <v>Y</v>
      </c>
      <c r="D165" s="6" t="str">
        <f>VLOOKUP(B:B, _holidays!A:C, 3, FALSE)</f>
        <v>N</v>
      </c>
      <c r="E165" s="10">
        <v>123754.55</v>
      </c>
      <c r="F165" s="6">
        <f>IF(Table16[[#This Row],[School Day]]="Y",Table16[[#This Row],[Demand]],NA())</f>
        <v>123754.55</v>
      </c>
      <c r="G165" s="6" t="e">
        <f>IF(Table16[[#This Row],[School Day]]="N",Table16[[#This Row],[Demand]],NA())</f>
        <v>#N/A</v>
      </c>
      <c r="H165" s="6" t="e">
        <f>IF(Table16[[#This Row],[Holiday]]="Y",Table16[[#This Row],[Demand]],NA())</f>
        <v>#N/A</v>
      </c>
      <c r="I165" s="6">
        <f>IF(Table16[[#This Row],[Holiday]]="N",Table16[[#This Row],[Demand]],NA())</f>
        <v>123754.55</v>
      </c>
      <c r="J165" s="6">
        <v>18.2</v>
      </c>
      <c r="K165" s="6"/>
    </row>
    <row r="166" spans="2:11" x14ac:dyDescent="0.3">
      <c r="B166" s="30">
        <v>42169</v>
      </c>
      <c r="C166" s="6" t="str">
        <f>VLOOKUP(B:B, _holidays!A:C, 2, FALSE)</f>
        <v>Y</v>
      </c>
      <c r="D166" s="6" t="str">
        <f>VLOOKUP(B:B, _holidays!A:C, 3, FALSE)</f>
        <v>N</v>
      </c>
      <c r="E166" s="10">
        <v>119125.62</v>
      </c>
      <c r="F166" s="6">
        <f>IF(Table16[[#This Row],[School Day]]="Y",Table16[[#This Row],[Demand]],NA())</f>
        <v>119125.62</v>
      </c>
      <c r="G166" s="6" t="e">
        <f>IF(Table16[[#This Row],[School Day]]="N",Table16[[#This Row],[Demand]],NA())</f>
        <v>#N/A</v>
      </c>
      <c r="H166" s="6" t="e">
        <f>IF(Table16[[#This Row],[Holiday]]="Y",Table16[[#This Row],[Demand]],NA())</f>
        <v>#N/A</v>
      </c>
      <c r="I166" s="6">
        <f>IF(Table16[[#This Row],[Holiday]]="N",Table16[[#This Row],[Demand]],NA())</f>
        <v>119125.62</v>
      </c>
      <c r="J166" s="6">
        <v>17.399999999999999</v>
      </c>
      <c r="K166" s="6"/>
    </row>
    <row r="167" spans="2:11" x14ac:dyDescent="0.3">
      <c r="B167" s="30">
        <v>42170</v>
      </c>
      <c r="C167" s="6" t="str">
        <f>VLOOKUP(B:B, _holidays!A:C, 2, FALSE)</f>
        <v>Y</v>
      </c>
      <c r="D167" s="6" t="str">
        <f>VLOOKUP(B:B, _holidays!A:C, 3, FALSE)</f>
        <v>N</v>
      </c>
      <c r="E167" s="10">
        <v>136054.14499999999</v>
      </c>
      <c r="F167" s="6">
        <f>IF(Table16[[#This Row],[School Day]]="Y",Table16[[#This Row],[Demand]],NA())</f>
        <v>136054.14499999999</v>
      </c>
      <c r="G167" s="6" t="e">
        <f>IF(Table16[[#This Row],[School Day]]="N",Table16[[#This Row],[Demand]],NA())</f>
        <v>#N/A</v>
      </c>
      <c r="H167" s="6" t="e">
        <f>IF(Table16[[#This Row],[Holiday]]="Y",Table16[[#This Row],[Demand]],NA())</f>
        <v>#N/A</v>
      </c>
      <c r="I167" s="6">
        <f>IF(Table16[[#This Row],[Holiday]]="N",Table16[[#This Row],[Demand]],NA())</f>
        <v>136054.14499999999</v>
      </c>
      <c r="J167" s="6">
        <v>16.899999999999999</v>
      </c>
      <c r="K167" s="6"/>
    </row>
    <row r="168" spans="2:11" x14ac:dyDescent="0.3">
      <c r="B168" s="30">
        <v>42171</v>
      </c>
      <c r="C168" s="6" t="str">
        <f>VLOOKUP(B:B, _holidays!A:C, 2, FALSE)</f>
        <v>Y</v>
      </c>
      <c r="D168" s="6" t="str">
        <f>VLOOKUP(B:B, _holidays!A:C, 3, FALSE)</f>
        <v>N</v>
      </c>
      <c r="E168" s="10">
        <v>139073.785</v>
      </c>
      <c r="F168" s="6">
        <f>IF(Table16[[#This Row],[School Day]]="Y",Table16[[#This Row],[Demand]],NA())</f>
        <v>139073.785</v>
      </c>
      <c r="G168" s="6" t="e">
        <f>IF(Table16[[#This Row],[School Day]]="N",Table16[[#This Row],[Demand]],NA())</f>
        <v>#N/A</v>
      </c>
      <c r="H168" s="6" t="e">
        <f>IF(Table16[[#This Row],[Holiday]]="Y",Table16[[#This Row],[Demand]],NA())</f>
        <v>#N/A</v>
      </c>
      <c r="I168" s="6">
        <f>IF(Table16[[#This Row],[Holiday]]="N",Table16[[#This Row],[Demand]],NA())</f>
        <v>139073.785</v>
      </c>
      <c r="J168" s="6">
        <v>16.100000000000001</v>
      </c>
      <c r="K168" s="6"/>
    </row>
    <row r="169" spans="2:11" x14ac:dyDescent="0.3">
      <c r="B169" s="30">
        <v>42172</v>
      </c>
      <c r="C169" s="6" t="str">
        <f>VLOOKUP(B:B, _holidays!A:C, 2, FALSE)</f>
        <v>Y</v>
      </c>
      <c r="D169" s="6" t="str">
        <f>VLOOKUP(B:B, _holidays!A:C, 3, FALSE)</f>
        <v>N</v>
      </c>
      <c r="E169" s="10">
        <v>134290.46</v>
      </c>
      <c r="F169" s="6">
        <f>IF(Table16[[#This Row],[School Day]]="Y",Table16[[#This Row],[Demand]],NA())</f>
        <v>134290.46</v>
      </c>
      <c r="G169" s="6" t="e">
        <f>IF(Table16[[#This Row],[School Day]]="N",Table16[[#This Row],[Demand]],NA())</f>
        <v>#N/A</v>
      </c>
      <c r="H169" s="6" t="e">
        <f>IF(Table16[[#This Row],[Holiday]]="Y",Table16[[#This Row],[Demand]],NA())</f>
        <v>#N/A</v>
      </c>
      <c r="I169" s="6">
        <f>IF(Table16[[#This Row],[Holiday]]="N",Table16[[#This Row],[Demand]],NA())</f>
        <v>134290.46</v>
      </c>
      <c r="J169" s="6">
        <v>13.8</v>
      </c>
      <c r="K169" s="6"/>
    </row>
    <row r="170" spans="2:11" x14ac:dyDescent="0.3">
      <c r="B170" s="30">
        <v>42173</v>
      </c>
      <c r="C170" s="6" t="str">
        <f>VLOOKUP(B:B, _holidays!A:C, 2, FALSE)</f>
        <v>Y</v>
      </c>
      <c r="D170" s="6" t="str">
        <f>VLOOKUP(B:B, _holidays!A:C, 3, FALSE)</f>
        <v>N</v>
      </c>
      <c r="E170" s="10">
        <v>137073.77499999999</v>
      </c>
      <c r="F170" s="6">
        <f>IF(Table16[[#This Row],[School Day]]="Y",Table16[[#This Row],[Demand]],NA())</f>
        <v>137073.77499999999</v>
      </c>
      <c r="G170" s="6" t="e">
        <f>IF(Table16[[#This Row],[School Day]]="N",Table16[[#This Row],[Demand]],NA())</f>
        <v>#N/A</v>
      </c>
      <c r="H170" s="6" t="e">
        <f>IF(Table16[[#This Row],[Holiday]]="Y",Table16[[#This Row],[Demand]],NA())</f>
        <v>#N/A</v>
      </c>
      <c r="I170" s="6">
        <f>IF(Table16[[#This Row],[Holiday]]="N",Table16[[#This Row],[Demand]],NA())</f>
        <v>137073.77499999999</v>
      </c>
      <c r="J170" s="6">
        <v>12.7</v>
      </c>
      <c r="K170" s="6"/>
    </row>
    <row r="171" spans="2:11" x14ac:dyDescent="0.3">
      <c r="B171" s="30">
        <v>42174</v>
      </c>
      <c r="C171" s="6" t="str">
        <f>VLOOKUP(B:B, _holidays!A:C, 2, FALSE)</f>
        <v>Y</v>
      </c>
      <c r="D171" s="6" t="str">
        <f>VLOOKUP(B:B, _holidays!A:C, 3, FALSE)</f>
        <v>N</v>
      </c>
      <c r="E171" s="10">
        <v>139781.245</v>
      </c>
      <c r="F171" s="6">
        <f>IF(Table16[[#This Row],[School Day]]="Y",Table16[[#This Row],[Demand]],NA())</f>
        <v>139781.245</v>
      </c>
      <c r="G171" s="6" t="e">
        <f>IF(Table16[[#This Row],[School Day]]="N",Table16[[#This Row],[Demand]],NA())</f>
        <v>#N/A</v>
      </c>
      <c r="H171" s="6" t="e">
        <f>IF(Table16[[#This Row],[Holiday]]="Y",Table16[[#This Row],[Demand]],NA())</f>
        <v>#N/A</v>
      </c>
      <c r="I171" s="6">
        <f>IF(Table16[[#This Row],[Holiday]]="N",Table16[[#This Row],[Demand]],NA())</f>
        <v>139781.245</v>
      </c>
      <c r="J171" s="6">
        <v>12.4</v>
      </c>
      <c r="K171" s="6"/>
    </row>
    <row r="172" spans="2:11" x14ac:dyDescent="0.3">
      <c r="B172" s="30">
        <v>42175</v>
      </c>
      <c r="C172" s="6" t="str">
        <f>VLOOKUP(B:B, _holidays!A:C, 2, FALSE)</f>
        <v>Y</v>
      </c>
      <c r="D172" s="6" t="str">
        <f>VLOOKUP(B:B, _holidays!A:C, 3, FALSE)</f>
        <v>N</v>
      </c>
      <c r="E172" s="10">
        <v>129576.36</v>
      </c>
      <c r="F172" s="6">
        <f>IF(Table16[[#This Row],[School Day]]="Y",Table16[[#This Row],[Demand]],NA())</f>
        <v>129576.36</v>
      </c>
      <c r="G172" s="6" t="e">
        <f>IF(Table16[[#This Row],[School Day]]="N",Table16[[#This Row],[Demand]],NA())</f>
        <v>#N/A</v>
      </c>
      <c r="H172" s="6" t="e">
        <f>IF(Table16[[#This Row],[Holiday]]="Y",Table16[[#This Row],[Demand]],NA())</f>
        <v>#N/A</v>
      </c>
      <c r="I172" s="6">
        <f>IF(Table16[[#This Row],[Holiday]]="N",Table16[[#This Row],[Demand]],NA())</f>
        <v>129576.36</v>
      </c>
      <c r="J172" s="6">
        <v>11.6</v>
      </c>
      <c r="K172" s="6"/>
    </row>
    <row r="173" spans="2:11" x14ac:dyDescent="0.3">
      <c r="B173" s="30">
        <v>42176</v>
      </c>
      <c r="C173" s="6" t="str">
        <f>VLOOKUP(B:B, _holidays!A:C, 2, FALSE)</f>
        <v>Y</v>
      </c>
      <c r="D173" s="6" t="str">
        <f>VLOOKUP(B:B, _holidays!A:C, 3, FALSE)</f>
        <v>N</v>
      </c>
      <c r="E173" s="10">
        <v>124910.57</v>
      </c>
      <c r="F173" s="6">
        <f>IF(Table16[[#This Row],[School Day]]="Y",Table16[[#This Row],[Demand]],NA())</f>
        <v>124910.57</v>
      </c>
      <c r="G173" s="6" t="e">
        <f>IF(Table16[[#This Row],[School Day]]="N",Table16[[#This Row],[Demand]],NA())</f>
        <v>#N/A</v>
      </c>
      <c r="H173" s="6" t="e">
        <f>IF(Table16[[#This Row],[Holiday]]="Y",Table16[[#This Row],[Demand]],NA())</f>
        <v>#N/A</v>
      </c>
      <c r="I173" s="6">
        <f>IF(Table16[[#This Row],[Holiday]]="N",Table16[[#This Row],[Demand]],NA())</f>
        <v>124910.57</v>
      </c>
      <c r="J173" s="6">
        <v>12.9</v>
      </c>
      <c r="K173" s="6"/>
    </row>
    <row r="174" spans="2:11" x14ac:dyDescent="0.3">
      <c r="B174" s="30">
        <v>42177</v>
      </c>
      <c r="C174" s="6" t="str">
        <f>VLOOKUP(B:B, _holidays!A:C, 2, FALSE)</f>
        <v>Y</v>
      </c>
      <c r="D174" s="6" t="str">
        <f>VLOOKUP(B:B, _holidays!A:C, 3, FALSE)</f>
        <v>N</v>
      </c>
      <c r="E174" s="10">
        <v>140431.35999999999</v>
      </c>
      <c r="F174" s="6">
        <f>IF(Table16[[#This Row],[School Day]]="Y",Table16[[#This Row],[Demand]],NA())</f>
        <v>140431.35999999999</v>
      </c>
      <c r="G174" s="6" t="e">
        <f>IF(Table16[[#This Row],[School Day]]="N",Table16[[#This Row],[Demand]],NA())</f>
        <v>#N/A</v>
      </c>
      <c r="H174" s="6" t="e">
        <f>IF(Table16[[#This Row],[Holiday]]="Y",Table16[[#This Row],[Demand]],NA())</f>
        <v>#N/A</v>
      </c>
      <c r="I174" s="6">
        <f>IF(Table16[[#This Row],[Holiday]]="N",Table16[[#This Row],[Demand]],NA())</f>
        <v>140431.35999999999</v>
      </c>
      <c r="J174" s="6">
        <v>14.1</v>
      </c>
      <c r="K174" s="6"/>
    </row>
    <row r="175" spans="2:11" x14ac:dyDescent="0.3">
      <c r="B175" s="30">
        <v>42178</v>
      </c>
      <c r="C175" s="6" t="str">
        <f>VLOOKUP(B:B, _holidays!A:C, 2, FALSE)</f>
        <v>Y</v>
      </c>
      <c r="D175" s="6" t="str">
        <f>VLOOKUP(B:B, _holidays!A:C, 3, FALSE)</f>
        <v>N</v>
      </c>
      <c r="E175" s="10">
        <v>133171.4</v>
      </c>
      <c r="F175" s="6">
        <f>IF(Table16[[#This Row],[School Day]]="Y",Table16[[#This Row],[Demand]],NA())</f>
        <v>133171.4</v>
      </c>
      <c r="G175" s="6" t="e">
        <f>IF(Table16[[#This Row],[School Day]]="N",Table16[[#This Row],[Demand]],NA())</f>
        <v>#N/A</v>
      </c>
      <c r="H175" s="6" t="e">
        <f>IF(Table16[[#This Row],[Holiday]]="Y",Table16[[#This Row],[Demand]],NA())</f>
        <v>#N/A</v>
      </c>
      <c r="I175" s="6">
        <f>IF(Table16[[#This Row],[Holiday]]="N",Table16[[#This Row],[Demand]],NA())</f>
        <v>133171.4</v>
      </c>
      <c r="J175" s="6">
        <v>17.600000000000001</v>
      </c>
      <c r="K175" s="6"/>
    </row>
    <row r="176" spans="2:11" x14ac:dyDescent="0.3">
      <c r="B176" s="30">
        <v>42179</v>
      </c>
      <c r="C176" s="6" t="str">
        <f>VLOOKUP(B:B, _holidays!A:C, 2, FALSE)</f>
        <v>Y</v>
      </c>
      <c r="D176" s="6" t="str">
        <f>VLOOKUP(B:B, _holidays!A:C, 3, FALSE)</f>
        <v>N</v>
      </c>
      <c r="E176" s="10">
        <v>135407.57</v>
      </c>
      <c r="F176" s="6">
        <f>IF(Table16[[#This Row],[School Day]]="Y",Table16[[#This Row],[Demand]],NA())</f>
        <v>135407.57</v>
      </c>
      <c r="G176" s="6" t="e">
        <f>IF(Table16[[#This Row],[School Day]]="N",Table16[[#This Row],[Demand]],NA())</f>
        <v>#N/A</v>
      </c>
      <c r="H176" s="6" t="e">
        <f>IF(Table16[[#This Row],[Holiday]]="Y",Table16[[#This Row],[Demand]],NA())</f>
        <v>#N/A</v>
      </c>
      <c r="I176" s="6">
        <f>IF(Table16[[#This Row],[Holiday]]="N",Table16[[#This Row],[Demand]],NA())</f>
        <v>135407.57</v>
      </c>
      <c r="J176" s="6">
        <v>16</v>
      </c>
      <c r="K176" s="6"/>
    </row>
    <row r="177" spans="2:11" x14ac:dyDescent="0.3">
      <c r="B177" s="30">
        <v>42180</v>
      </c>
      <c r="C177" s="6" t="str">
        <f>VLOOKUP(B:B, _holidays!A:C, 2, FALSE)</f>
        <v>Y</v>
      </c>
      <c r="D177" s="6" t="str">
        <f>VLOOKUP(B:B, _holidays!A:C, 3, FALSE)</f>
        <v>N</v>
      </c>
      <c r="E177" s="10">
        <v>137379.23000000001</v>
      </c>
      <c r="F177" s="6">
        <f>IF(Table16[[#This Row],[School Day]]="Y",Table16[[#This Row],[Demand]],NA())</f>
        <v>137379.23000000001</v>
      </c>
      <c r="G177" s="6" t="e">
        <f>IF(Table16[[#This Row],[School Day]]="N",Table16[[#This Row],[Demand]],NA())</f>
        <v>#N/A</v>
      </c>
      <c r="H177" s="6" t="e">
        <f>IF(Table16[[#This Row],[Holiday]]="Y",Table16[[#This Row],[Demand]],NA())</f>
        <v>#N/A</v>
      </c>
      <c r="I177" s="6">
        <f>IF(Table16[[#This Row],[Holiday]]="N",Table16[[#This Row],[Demand]],NA())</f>
        <v>137379.23000000001</v>
      </c>
      <c r="J177" s="6">
        <v>14</v>
      </c>
      <c r="K177" s="6"/>
    </row>
    <row r="178" spans="2:11" x14ac:dyDescent="0.3">
      <c r="B178" s="30">
        <v>42181</v>
      </c>
      <c r="C178" s="6" t="str">
        <f>VLOOKUP(B:B, _holidays!A:C, 2, FALSE)</f>
        <v>N</v>
      </c>
      <c r="D178" s="6" t="str">
        <f>VLOOKUP(B:B, _holidays!A:C, 3, FALSE)</f>
        <v>N</v>
      </c>
      <c r="E178" s="10">
        <v>135562.07500000001</v>
      </c>
      <c r="F178" s="6" t="e">
        <f>IF(Table16[[#This Row],[School Day]]="Y",Table16[[#This Row],[Demand]],NA())</f>
        <v>#N/A</v>
      </c>
      <c r="G178" s="6">
        <f>IF(Table16[[#This Row],[School Day]]="N",Table16[[#This Row],[Demand]],NA())</f>
        <v>135562.07500000001</v>
      </c>
      <c r="H178" s="6" t="e">
        <f>IF(Table16[[#This Row],[Holiday]]="Y",Table16[[#This Row],[Demand]],NA())</f>
        <v>#N/A</v>
      </c>
      <c r="I178" s="6">
        <f>IF(Table16[[#This Row],[Holiday]]="N",Table16[[#This Row],[Demand]],NA())</f>
        <v>135562.07500000001</v>
      </c>
      <c r="J178" s="6">
        <v>16.899999999999999</v>
      </c>
      <c r="K178" s="6"/>
    </row>
    <row r="179" spans="2:11" x14ac:dyDescent="0.3">
      <c r="B179" s="30">
        <v>42182</v>
      </c>
      <c r="C179" s="6" t="str">
        <f>VLOOKUP(B:B, _holidays!A:C, 2, FALSE)</f>
        <v>N</v>
      </c>
      <c r="D179" s="6" t="str">
        <f>VLOOKUP(B:B, _holidays!A:C, 3, FALSE)</f>
        <v>N</v>
      </c>
      <c r="E179" s="10">
        <v>124587.43</v>
      </c>
      <c r="F179" s="6" t="e">
        <f>IF(Table16[[#This Row],[School Day]]="Y",Table16[[#This Row],[Demand]],NA())</f>
        <v>#N/A</v>
      </c>
      <c r="G179" s="6">
        <f>IF(Table16[[#This Row],[School Day]]="N",Table16[[#This Row],[Demand]],NA())</f>
        <v>124587.43</v>
      </c>
      <c r="H179" s="6" t="e">
        <f>IF(Table16[[#This Row],[Holiday]]="Y",Table16[[#This Row],[Demand]],NA())</f>
        <v>#N/A</v>
      </c>
      <c r="I179" s="6">
        <f>IF(Table16[[#This Row],[Holiday]]="N",Table16[[#This Row],[Demand]],NA())</f>
        <v>124587.43</v>
      </c>
      <c r="J179" s="6">
        <v>14.1</v>
      </c>
      <c r="K179" s="6"/>
    </row>
    <row r="180" spans="2:11" x14ac:dyDescent="0.3">
      <c r="B180" s="30">
        <v>42183</v>
      </c>
      <c r="C180" s="6" t="str">
        <f>VLOOKUP(B:B, _holidays!A:C, 2, FALSE)</f>
        <v>N</v>
      </c>
      <c r="D180" s="6" t="str">
        <f>VLOOKUP(B:B, _holidays!A:C, 3, FALSE)</f>
        <v>N</v>
      </c>
      <c r="E180" s="10">
        <v>119277.48</v>
      </c>
      <c r="F180" s="6" t="e">
        <f>IF(Table16[[#This Row],[School Day]]="Y",Table16[[#This Row],[Demand]],NA())</f>
        <v>#N/A</v>
      </c>
      <c r="G180" s="6">
        <f>IF(Table16[[#This Row],[School Day]]="N",Table16[[#This Row],[Demand]],NA())</f>
        <v>119277.48</v>
      </c>
      <c r="H180" s="6" t="e">
        <f>IF(Table16[[#This Row],[Holiday]]="Y",Table16[[#This Row],[Demand]],NA())</f>
        <v>#N/A</v>
      </c>
      <c r="I180" s="6">
        <f>IF(Table16[[#This Row],[Holiday]]="N",Table16[[#This Row],[Demand]],NA())</f>
        <v>119277.48</v>
      </c>
      <c r="J180" s="6">
        <v>14.5</v>
      </c>
      <c r="K180" s="6"/>
    </row>
    <row r="181" spans="2:11" x14ac:dyDescent="0.3">
      <c r="B181" s="30">
        <v>42184</v>
      </c>
      <c r="C181" s="6" t="str">
        <f>VLOOKUP(B:B, _holidays!A:C, 2, FALSE)</f>
        <v>N</v>
      </c>
      <c r="D181" s="6" t="str">
        <f>VLOOKUP(B:B, _holidays!A:C, 3, FALSE)</f>
        <v>N</v>
      </c>
      <c r="E181" s="10">
        <v>139468.155</v>
      </c>
      <c r="F181" s="6" t="e">
        <f>IF(Table16[[#This Row],[School Day]]="Y",Table16[[#This Row],[Demand]],NA())</f>
        <v>#N/A</v>
      </c>
      <c r="G181" s="6">
        <f>IF(Table16[[#This Row],[School Day]]="N",Table16[[#This Row],[Demand]],NA())</f>
        <v>139468.155</v>
      </c>
      <c r="H181" s="6" t="e">
        <f>IF(Table16[[#This Row],[Holiday]]="Y",Table16[[#This Row],[Demand]],NA())</f>
        <v>#N/A</v>
      </c>
      <c r="I181" s="6">
        <f>IF(Table16[[#This Row],[Holiday]]="N",Table16[[#This Row],[Demand]],NA())</f>
        <v>139468.155</v>
      </c>
      <c r="J181" s="6">
        <v>12.3</v>
      </c>
      <c r="K181" s="6"/>
    </row>
    <row r="182" spans="2:11" x14ac:dyDescent="0.3">
      <c r="B182" s="30">
        <v>42185</v>
      </c>
      <c r="C182" s="6" t="str">
        <f>VLOOKUP(B:B, _holidays!A:C, 2, FALSE)</f>
        <v>N</v>
      </c>
      <c r="D182" s="6" t="str">
        <f>VLOOKUP(B:B, _holidays!A:C, 3, FALSE)</f>
        <v>N</v>
      </c>
      <c r="E182" s="10">
        <v>143170.05499999999</v>
      </c>
      <c r="F182" s="6" t="e">
        <f>IF(Table16[[#This Row],[School Day]]="Y",Table16[[#This Row],[Demand]],NA())</f>
        <v>#N/A</v>
      </c>
      <c r="G182" s="6">
        <f>IF(Table16[[#This Row],[School Day]]="N",Table16[[#This Row],[Demand]],NA())</f>
        <v>143170.05499999999</v>
      </c>
      <c r="H182" s="6" t="e">
        <f>IF(Table16[[#This Row],[Holiday]]="Y",Table16[[#This Row],[Demand]],NA())</f>
        <v>#N/A</v>
      </c>
      <c r="I182" s="6">
        <f>IF(Table16[[#This Row],[Holiday]]="N",Table16[[#This Row],[Demand]],NA())</f>
        <v>143170.05499999999</v>
      </c>
      <c r="J182" s="6">
        <v>14.2</v>
      </c>
      <c r="K182" s="6"/>
    </row>
    <row r="183" spans="2:11" x14ac:dyDescent="0.3">
      <c r="B183" s="30">
        <v>42186</v>
      </c>
      <c r="C183" s="6" t="str">
        <f>VLOOKUP(B:B, _holidays!A:C, 2, FALSE)</f>
        <v>N</v>
      </c>
      <c r="D183" s="6" t="str">
        <f>VLOOKUP(B:B, _holidays!A:C, 3, FALSE)</f>
        <v>N</v>
      </c>
      <c r="E183" s="10">
        <v>138931</v>
      </c>
      <c r="F183" s="6" t="e">
        <f>IF(Table16[[#This Row],[School Day]]="Y",Table16[[#This Row],[Demand]],NA())</f>
        <v>#N/A</v>
      </c>
      <c r="G183" s="6">
        <f>IF(Table16[[#This Row],[School Day]]="N",Table16[[#This Row],[Demand]],NA())</f>
        <v>138931</v>
      </c>
      <c r="H183" s="6" t="e">
        <f>IF(Table16[[#This Row],[Holiday]]="Y",Table16[[#This Row],[Demand]],NA())</f>
        <v>#N/A</v>
      </c>
      <c r="I183" s="6">
        <f>IF(Table16[[#This Row],[Holiday]]="N",Table16[[#This Row],[Demand]],NA())</f>
        <v>138931</v>
      </c>
      <c r="J183" s="6">
        <v>15</v>
      </c>
      <c r="K183" s="6"/>
    </row>
    <row r="184" spans="2:11" x14ac:dyDescent="0.3">
      <c r="B184" s="30">
        <v>42187</v>
      </c>
      <c r="C184" s="6" t="str">
        <f>VLOOKUP(B:B, _holidays!A:C, 2, FALSE)</f>
        <v>N</v>
      </c>
      <c r="D184" s="6" t="str">
        <f>VLOOKUP(B:B, _holidays!A:C, 3, FALSE)</f>
        <v>N</v>
      </c>
      <c r="E184" s="10">
        <v>138972.42499999999</v>
      </c>
      <c r="F184" s="6" t="e">
        <f>IF(Table16[[#This Row],[School Day]]="Y",Table16[[#This Row],[Demand]],NA())</f>
        <v>#N/A</v>
      </c>
      <c r="G184" s="6">
        <f>IF(Table16[[#This Row],[School Day]]="N",Table16[[#This Row],[Demand]],NA())</f>
        <v>138972.42499999999</v>
      </c>
      <c r="H184" s="6" t="e">
        <f>IF(Table16[[#This Row],[Holiday]]="Y",Table16[[#This Row],[Demand]],NA())</f>
        <v>#N/A</v>
      </c>
      <c r="I184" s="6">
        <f>IF(Table16[[#This Row],[Holiday]]="N",Table16[[#This Row],[Demand]],NA())</f>
        <v>138972.42499999999</v>
      </c>
      <c r="J184" s="6">
        <v>11.9</v>
      </c>
      <c r="K184" s="6"/>
    </row>
    <row r="185" spans="2:11" x14ac:dyDescent="0.3">
      <c r="B185" s="30">
        <v>42188</v>
      </c>
      <c r="C185" s="6" t="str">
        <f>VLOOKUP(B:B, _holidays!A:C, 2, FALSE)</f>
        <v>N</v>
      </c>
      <c r="D185" s="6" t="str">
        <f>VLOOKUP(B:B, _holidays!A:C, 3, FALSE)</f>
        <v>N</v>
      </c>
      <c r="E185" s="10">
        <v>145713.81</v>
      </c>
      <c r="F185" s="6" t="e">
        <f>IF(Table16[[#This Row],[School Day]]="Y",Table16[[#This Row],[Demand]],NA())</f>
        <v>#N/A</v>
      </c>
      <c r="G185" s="6">
        <f>IF(Table16[[#This Row],[School Day]]="N",Table16[[#This Row],[Demand]],NA())</f>
        <v>145713.81</v>
      </c>
      <c r="H185" s="6" t="e">
        <f>IF(Table16[[#This Row],[Holiday]]="Y",Table16[[#This Row],[Demand]],NA())</f>
        <v>#N/A</v>
      </c>
      <c r="I185" s="6">
        <f>IF(Table16[[#This Row],[Holiday]]="N",Table16[[#This Row],[Demand]],NA())</f>
        <v>145713.81</v>
      </c>
      <c r="J185" s="6">
        <v>12</v>
      </c>
      <c r="K185" s="6"/>
    </row>
    <row r="186" spans="2:11" x14ac:dyDescent="0.3">
      <c r="B186" s="30">
        <v>42189</v>
      </c>
      <c r="C186" s="6" t="str">
        <f>VLOOKUP(B:B, _holidays!A:C, 2, FALSE)</f>
        <v>N</v>
      </c>
      <c r="D186" s="6" t="str">
        <f>VLOOKUP(B:B, _holidays!A:C, 3, FALSE)</f>
        <v>N</v>
      </c>
      <c r="E186" s="10">
        <v>130073.27</v>
      </c>
      <c r="F186" s="6" t="e">
        <f>IF(Table16[[#This Row],[School Day]]="Y",Table16[[#This Row],[Demand]],NA())</f>
        <v>#N/A</v>
      </c>
      <c r="G186" s="6">
        <f>IF(Table16[[#This Row],[School Day]]="N",Table16[[#This Row],[Demand]],NA())</f>
        <v>130073.27</v>
      </c>
      <c r="H186" s="6" t="e">
        <f>IF(Table16[[#This Row],[Holiday]]="Y",Table16[[#This Row],[Demand]],NA())</f>
        <v>#N/A</v>
      </c>
      <c r="I186" s="6">
        <f>IF(Table16[[#This Row],[Holiday]]="N",Table16[[#This Row],[Demand]],NA())</f>
        <v>130073.27</v>
      </c>
      <c r="J186" s="6">
        <v>10.6</v>
      </c>
      <c r="K186" s="6"/>
    </row>
    <row r="187" spans="2:11" x14ac:dyDescent="0.3">
      <c r="B187" s="30">
        <v>42190</v>
      </c>
      <c r="C187" s="6" t="str">
        <f>VLOOKUP(B:B, _holidays!A:C, 2, FALSE)</f>
        <v>N</v>
      </c>
      <c r="D187" s="6" t="str">
        <f>VLOOKUP(B:B, _holidays!A:C, 3, FALSE)</f>
        <v>N</v>
      </c>
      <c r="E187" s="10">
        <v>117312.925</v>
      </c>
      <c r="F187" s="6" t="e">
        <f>IF(Table16[[#This Row],[School Day]]="Y",Table16[[#This Row],[Demand]],NA())</f>
        <v>#N/A</v>
      </c>
      <c r="G187" s="6">
        <f>IF(Table16[[#This Row],[School Day]]="N",Table16[[#This Row],[Demand]],NA())</f>
        <v>117312.925</v>
      </c>
      <c r="H187" s="6" t="e">
        <f>IF(Table16[[#This Row],[Holiday]]="Y",Table16[[#This Row],[Demand]],NA())</f>
        <v>#N/A</v>
      </c>
      <c r="I187" s="6">
        <f>IF(Table16[[#This Row],[Holiday]]="N",Table16[[#This Row],[Demand]],NA())</f>
        <v>117312.925</v>
      </c>
      <c r="J187" s="6">
        <v>14.9</v>
      </c>
      <c r="K187" s="6"/>
    </row>
    <row r="188" spans="2:11" x14ac:dyDescent="0.3">
      <c r="B188" s="30">
        <v>42191</v>
      </c>
      <c r="C188" s="6" t="str">
        <f>VLOOKUP(B:B, _holidays!A:C, 2, FALSE)</f>
        <v>N</v>
      </c>
      <c r="D188" s="6" t="str">
        <f>VLOOKUP(B:B, _holidays!A:C, 3, FALSE)</f>
        <v>N</v>
      </c>
      <c r="E188" s="10">
        <v>143176.33499999999</v>
      </c>
      <c r="F188" s="6" t="e">
        <f>IF(Table16[[#This Row],[School Day]]="Y",Table16[[#This Row],[Demand]],NA())</f>
        <v>#N/A</v>
      </c>
      <c r="G188" s="6">
        <f>IF(Table16[[#This Row],[School Day]]="N",Table16[[#This Row],[Demand]],NA())</f>
        <v>143176.33499999999</v>
      </c>
      <c r="H188" s="6" t="e">
        <f>IF(Table16[[#This Row],[Holiday]]="Y",Table16[[#This Row],[Demand]],NA())</f>
        <v>#N/A</v>
      </c>
      <c r="I188" s="6">
        <f>IF(Table16[[#This Row],[Holiday]]="N",Table16[[#This Row],[Demand]],NA())</f>
        <v>143176.33499999999</v>
      </c>
      <c r="J188" s="6">
        <v>11.5</v>
      </c>
      <c r="K188" s="6"/>
    </row>
    <row r="189" spans="2:11" x14ac:dyDescent="0.3">
      <c r="B189" s="30">
        <v>42192</v>
      </c>
      <c r="C189" s="6" t="str">
        <f>VLOOKUP(B:B, _holidays!A:C, 2, FALSE)</f>
        <v>N</v>
      </c>
      <c r="D189" s="6" t="str">
        <f>VLOOKUP(B:B, _holidays!A:C, 3, FALSE)</f>
        <v>N</v>
      </c>
      <c r="E189" s="10">
        <v>143984.39000000001</v>
      </c>
      <c r="F189" s="6" t="e">
        <f>IF(Table16[[#This Row],[School Day]]="Y",Table16[[#This Row],[Demand]],NA())</f>
        <v>#N/A</v>
      </c>
      <c r="G189" s="6">
        <f>IF(Table16[[#This Row],[School Day]]="N",Table16[[#This Row],[Demand]],NA())</f>
        <v>143984.39000000001</v>
      </c>
      <c r="H189" s="6" t="e">
        <f>IF(Table16[[#This Row],[Holiday]]="Y",Table16[[#This Row],[Demand]],NA())</f>
        <v>#N/A</v>
      </c>
      <c r="I189" s="6">
        <f>IF(Table16[[#This Row],[Holiday]]="N",Table16[[#This Row],[Demand]],NA())</f>
        <v>143984.39000000001</v>
      </c>
      <c r="J189" s="6">
        <v>14.2</v>
      </c>
      <c r="K189" s="6"/>
    </row>
    <row r="190" spans="2:11" x14ac:dyDescent="0.3">
      <c r="B190" s="30">
        <v>42193</v>
      </c>
      <c r="C190" s="6" t="str">
        <f>VLOOKUP(B:B, _holidays!A:C, 2, FALSE)</f>
        <v>N</v>
      </c>
      <c r="D190" s="6" t="str">
        <f>VLOOKUP(B:B, _holidays!A:C, 3, FALSE)</f>
        <v>N</v>
      </c>
      <c r="E190" s="10">
        <v>141696.29500000001</v>
      </c>
      <c r="F190" s="6" t="e">
        <f>IF(Table16[[#This Row],[School Day]]="Y",Table16[[#This Row],[Demand]],NA())</f>
        <v>#N/A</v>
      </c>
      <c r="G190" s="6">
        <f>IF(Table16[[#This Row],[School Day]]="N",Table16[[#This Row],[Demand]],NA())</f>
        <v>141696.29500000001</v>
      </c>
      <c r="H190" s="6" t="e">
        <f>IF(Table16[[#This Row],[Holiday]]="Y",Table16[[#This Row],[Demand]],NA())</f>
        <v>#N/A</v>
      </c>
      <c r="I190" s="6">
        <f>IF(Table16[[#This Row],[Holiday]]="N",Table16[[#This Row],[Demand]],NA())</f>
        <v>141696.29500000001</v>
      </c>
      <c r="J190" s="6">
        <v>14.8</v>
      </c>
      <c r="K190" s="6"/>
    </row>
    <row r="191" spans="2:11" x14ac:dyDescent="0.3">
      <c r="B191" s="30">
        <v>42194</v>
      </c>
      <c r="C191" s="6" t="str">
        <f>VLOOKUP(B:B, _holidays!A:C, 2, FALSE)</f>
        <v>N</v>
      </c>
      <c r="D191" s="6" t="str">
        <f>VLOOKUP(B:B, _holidays!A:C, 3, FALSE)</f>
        <v>N</v>
      </c>
      <c r="E191" s="10">
        <v>141994.375</v>
      </c>
      <c r="F191" s="6" t="e">
        <f>IF(Table16[[#This Row],[School Day]]="Y",Table16[[#This Row],[Demand]],NA())</f>
        <v>#N/A</v>
      </c>
      <c r="G191" s="6">
        <f>IF(Table16[[#This Row],[School Day]]="N",Table16[[#This Row],[Demand]],NA())</f>
        <v>141994.375</v>
      </c>
      <c r="H191" s="6" t="e">
        <f>IF(Table16[[#This Row],[Holiday]]="Y",Table16[[#This Row],[Demand]],NA())</f>
        <v>#N/A</v>
      </c>
      <c r="I191" s="6">
        <f>IF(Table16[[#This Row],[Holiday]]="N",Table16[[#This Row],[Demand]],NA())</f>
        <v>141994.375</v>
      </c>
      <c r="J191" s="6">
        <v>13.4</v>
      </c>
      <c r="K191" s="6"/>
    </row>
    <row r="192" spans="2:11" x14ac:dyDescent="0.3">
      <c r="B192" s="30">
        <v>42195</v>
      </c>
      <c r="C192" s="6" t="str">
        <f>VLOOKUP(B:B, _holidays!A:C, 2, FALSE)</f>
        <v>N</v>
      </c>
      <c r="D192" s="6" t="str">
        <f>VLOOKUP(B:B, _holidays!A:C, 3, FALSE)</f>
        <v>N</v>
      </c>
      <c r="E192" s="10">
        <v>136884.095</v>
      </c>
      <c r="F192" s="6" t="e">
        <f>IF(Table16[[#This Row],[School Day]]="Y",Table16[[#This Row],[Demand]],NA())</f>
        <v>#N/A</v>
      </c>
      <c r="G192" s="6">
        <f>IF(Table16[[#This Row],[School Day]]="N",Table16[[#This Row],[Demand]],NA())</f>
        <v>136884.095</v>
      </c>
      <c r="H192" s="6" t="e">
        <f>IF(Table16[[#This Row],[Holiday]]="Y",Table16[[#This Row],[Demand]],NA())</f>
        <v>#N/A</v>
      </c>
      <c r="I192" s="6">
        <f>IF(Table16[[#This Row],[Holiday]]="N",Table16[[#This Row],[Demand]],NA())</f>
        <v>136884.095</v>
      </c>
      <c r="J192" s="6">
        <v>14.3</v>
      </c>
      <c r="K192" s="6"/>
    </row>
    <row r="193" spans="2:11" x14ac:dyDescent="0.3">
      <c r="B193" s="30">
        <v>42196</v>
      </c>
      <c r="C193" s="6" t="str">
        <f>VLOOKUP(B:B, _holidays!A:C, 2, FALSE)</f>
        <v>N</v>
      </c>
      <c r="D193" s="6" t="str">
        <f>VLOOKUP(B:B, _holidays!A:C, 3, FALSE)</f>
        <v>N</v>
      </c>
      <c r="E193" s="10">
        <v>123971.705</v>
      </c>
      <c r="F193" s="6" t="e">
        <f>IF(Table16[[#This Row],[School Day]]="Y",Table16[[#This Row],[Demand]],NA())</f>
        <v>#N/A</v>
      </c>
      <c r="G193" s="6">
        <f>IF(Table16[[#This Row],[School Day]]="N",Table16[[#This Row],[Demand]],NA())</f>
        <v>123971.705</v>
      </c>
      <c r="H193" s="6" t="e">
        <f>IF(Table16[[#This Row],[Holiday]]="Y",Table16[[#This Row],[Demand]],NA())</f>
        <v>#N/A</v>
      </c>
      <c r="I193" s="6">
        <f>IF(Table16[[#This Row],[Holiday]]="N",Table16[[#This Row],[Demand]],NA())</f>
        <v>123971.705</v>
      </c>
      <c r="J193" s="6">
        <v>13.1</v>
      </c>
      <c r="K193" s="6"/>
    </row>
    <row r="194" spans="2:11" x14ac:dyDescent="0.3">
      <c r="B194" s="30">
        <v>42197</v>
      </c>
      <c r="C194" s="6" t="str">
        <f>VLOOKUP(B:B, _holidays!A:C, 2, FALSE)</f>
        <v>N</v>
      </c>
      <c r="D194" s="6" t="str">
        <f>VLOOKUP(B:B, _holidays!A:C, 3, FALSE)</f>
        <v>N</v>
      </c>
      <c r="E194" s="10">
        <v>124790.69500000001</v>
      </c>
      <c r="F194" s="6" t="e">
        <f>IF(Table16[[#This Row],[School Day]]="Y",Table16[[#This Row],[Demand]],NA())</f>
        <v>#N/A</v>
      </c>
      <c r="G194" s="6">
        <f>IF(Table16[[#This Row],[School Day]]="N",Table16[[#This Row],[Demand]],NA())</f>
        <v>124790.69500000001</v>
      </c>
      <c r="H194" s="6" t="e">
        <f>IF(Table16[[#This Row],[Holiday]]="Y",Table16[[#This Row],[Demand]],NA())</f>
        <v>#N/A</v>
      </c>
      <c r="I194" s="6">
        <f>IF(Table16[[#This Row],[Holiday]]="N",Table16[[#This Row],[Demand]],NA())</f>
        <v>124790.69500000001</v>
      </c>
      <c r="J194" s="6">
        <v>12.3</v>
      </c>
      <c r="K194" s="6"/>
    </row>
    <row r="195" spans="2:11" x14ac:dyDescent="0.3">
      <c r="B195" s="30">
        <v>42198</v>
      </c>
      <c r="C195" s="6" t="str">
        <f>VLOOKUP(B:B, _holidays!A:C, 2, FALSE)</f>
        <v>N</v>
      </c>
      <c r="D195" s="6" t="str">
        <f>VLOOKUP(B:B, _holidays!A:C, 3, FALSE)</f>
        <v>N</v>
      </c>
      <c r="E195" s="10">
        <v>138680.33499999999</v>
      </c>
      <c r="F195" s="6" t="e">
        <f>IF(Table16[[#This Row],[School Day]]="Y",Table16[[#This Row],[Demand]],NA())</f>
        <v>#N/A</v>
      </c>
      <c r="G195" s="6">
        <f>IF(Table16[[#This Row],[School Day]]="N",Table16[[#This Row],[Demand]],NA())</f>
        <v>138680.33499999999</v>
      </c>
      <c r="H195" s="6" t="e">
        <f>IF(Table16[[#This Row],[Holiday]]="Y",Table16[[#This Row],[Demand]],NA())</f>
        <v>#N/A</v>
      </c>
      <c r="I195" s="6">
        <f>IF(Table16[[#This Row],[Holiday]]="N",Table16[[#This Row],[Demand]],NA())</f>
        <v>138680.33499999999</v>
      </c>
      <c r="J195" s="6">
        <v>12.7</v>
      </c>
      <c r="K195" s="6"/>
    </row>
    <row r="196" spans="2:11" x14ac:dyDescent="0.3">
      <c r="B196" s="30">
        <v>42199</v>
      </c>
      <c r="C196" s="6" t="str">
        <f>VLOOKUP(B:B, _holidays!A:C, 2, FALSE)</f>
        <v>Y</v>
      </c>
      <c r="D196" s="6" t="str">
        <f>VLOOKUP(B:B, _holidays!A:C, 3, FALSE)</f>
        <v>N</v>
      </c>
      <c r="E196" s="10">
        <v>150671.10500000001</v>
      </c>
      <c r="F196" s="6">
        <f>IF(Table16[[#This Row],[School Day]]="Y",Table16[[#This Row],[Demand]],NA())</f>
        <v>150671.10500000001</v>
      </c>
      <c r="G196" s="6" t="e">
        <f>IF(Table16[[#This Row],[School Day]]="N",Table16[[#This Row],[Demand]],NA())</f>
        <v>#N/A</v>
      </c>
      <c r="H196" s="6" t="e">
        <f>IF(Table16[[#This Row],[Holiday]]="Y",Table16[[#This Row],[Demand]],NA())</f>
        <v>#N/A</v>
      </c>
      <c r="I196" s="6">
        <f>IF(Table16[[#This Row],[Holiday]]="N",Table16[[#This Row],[Demand]],NA())</f>
        <v>150671.10500000001</v>
      </c>
      <c r="J196" s="6">
        <v>9.8000000000000007</v>
      </c>
      <c r="K196" s="6"/>
    </row>
    <row r="197" spans="2:11" x14ac:dyDescent="0.3">
      <c r="B197" s="30">
        <v>42200</v>
      </c>
      <c r="C197" s="6" t="str">
        <f>VLOOKUP(B:B, _holidays!A:C, 2, FALSE)</f>
        <v>Y</v>
      </c>
      <c r="D197" s="6" t="str">
        <f>VLOOKUP(B:B, _holidays!A:C, 3, FALSE)</f>
        <v>N</v>
      </c>
      <c r="E197" s="10">
        <v>151270.54</v>
      </c>
      <c r="F197" s="6">
        <f>IF(Table16[[#This Row],[School Day]]="Y",Table16[[#This Row],[Demand]],NA())</f>
        <v>151270.54</v>
      </c>
      <c r="G197" s="6" t="e">
        <f>IF(Table16[[#This Row],[School Day]]="N",Table16[[#This Row],[Demand]],NA())</f>
        <v>#N/A</v>
      </c>
      <c r="H197" s="6" t="e">
        <f>IF(Table16[[#This Row],[Holiday]]="Y",Table16[[#This Row],[Demand]],NA())</f>
        <v>#N/A</v>
      </c>
      <c r="I197" s="6">
        <f>IF(Table16[[#This Row],[Holiday]]="N",Table16[[#This Row],[Demand]],NA())</f>
        <v>151270.54</v>
      </c>
      <c r="J197" s="6">
        <v>10.5</v>
      </c>
      <c r="K197" s="6"/>
    </row>
    <row r="198" spans="2:11" x14ac:dyDescent="0.3">
      <c r="B198" s="30">
        <v>42201</v>
      </c>
      <c r="C198" s="6" t="str">
        <f>VLOOKUP(B:B, _holidays!A:C, 2, FALSE)</f>
        <v>Y</v>
      </c>
      <c r="D198" s="6" t="str">
        <f>VLOOKUP(B:B, _holidays!A:C, 3, FALSE)</f>
        <v>N</v>
      </c>
      <c r="E198" s="10">
        <v>144797.98000000001</v>
      </c>
      <c r="F198" s="6">
        <f>IF(Table16[[#This Row],[School Day]]="Y",Table16[[#This Row],[Demand]],NA())</f>
        <v>144797.98000000001</v>
      </c>
      <c r="G198" s="6" t="e">
        <f>IF(Table16[[#This Row],[School Day]]="N",Table16[[#This Row],[Demand]],NA())</f>
        <v>#N/A</v>
      </c>
      <c r="H198" s="6" t="e">
        <f>IF(Table16[[#This Row],[Holiday]]="Y",Table16[[#This Row],[Demand]],NA())</f>
        <v>#N/A</v>
      </c>
      <c r="I198" s="6">
        <f>IF(Table16[[#This Row],[Holiday]]="N",Table16[[#This Row],[Demand]],NA())</f>
        <v>144797.98000000001</v>
      </c>
      <c r="J198" s="6">
        <v>12.3</v>
      </c>
      <c r="K198" s="6"/>
    </row>
    <row r="199" spans="2:11" x14ac:dyDescent="0.3">
      <c r="B199" s="30">
        <v>42202</v>
      </c>
      <c r="C199" s="6" t="str">
        <f>VLOOKUP(B:B, _holidays!A:C, 2, FALSE)</f>
        <v>Y</v>
      </c>
      <c r="D199" s="6" t="str">
        <f>VLOOKUP(B:B, _holidays!A:C, 3, FALSE)</f>
        <v>N</v>
      </c>
      <c r="E199" s="10">
        <v>142965.48000000001</v>
      </c>
      <c r="F199" s="6">
        <f>IF(Table16[[#This Row],[School Day]]="Y",Table16[[#This Row],[Demand]],NA())</f>
        <v>142965.48000000001</v>
      </c>
      <c r="G199" s="6" t="e">
        <f>IF(Table16[[#This Row],[School Day]]="N",Table16[[#This Row],[Demand]],NA())</f>
        <v>#N/A</v>
      </c>
      <c r="H199" s="6" t="e">
        <f>IF(Table16[[#This Row],[Holiday]]="Y",Table16[[#This Row],[Demand]],NA())</f>
        <v>#N/A</v>
      </c>
      <c r="I199" s="6">
        <f>IF(Table16[[#This Row],[Holiday]]="N",Table16[[#This Row],[Demand]],NA())</f>
        <v>142965.48000000001</v>
      </c>
      <c r="J199" s="6">
        <v>12.3</v>
      </c>
      <c r="K199" s="6"/>
    </row>
    <row r="200" spans="2:11" x14ac:dyDescent="0.3">
      <c r="B200" s="30">
        <v>42203</v>
      </c>
      <c r="C200" s="6" t="str">
        <f>VLOOKUP(B:B, _holidays!A:C, 2, FALSE)</f>
        <v>Y</v>
      </c>
      <c r="D200" s="6" t="str">
        <f>VLOOKUP(B:B, _holidays!A:C, 3, FALSE)</f>
        <v>N</v>
      </c>
      <c r="E200" s="10">
        <v>130187.44500000001</v>
      </c>
      <c r="F200" s="6">
        <f>IF(Table16[[#This Row],[School Day]]="Y",Table16[[#This Row],[Demand]],NA())</f>
        <v>130187.44500000001</v>
      </c>
      <c r="G200" s="6" t="e">
        <f>IF(Table16[[#This Row],[School Day]]="N",Table16[[#This Row],[Demand]],NA())</f>
        <v>#N/A</v>
      </c>
      <c r="H200" s="6" t="e">
        <f>IF(Table16[[#This Row],[Holiday]]="Y",Table16[[#This Row],[Demand]],NA())</f>
        <v>#N/A</v>
      </c>
      <c r="I200" s="6">
        <f>IF(Table16[[#This Row],[Holiday]]="N",Table16[[#This Row],[Demand]],NA())</f>
        <v>130187.44500000001</v>
      </c>
      <c r="J200" s="6">
        <v>11.5</v>
      </c>
      <c r="K200" s="6"/>
    </row>
    <row r="201" spans="2:11" x14ac:dyDescent="0.3">
      <c r="B201" s="30">
        <v>42204</v>
      </c>
      <c r="C201" s="6" t="str">
        <f>VLOOKUP(B:B, _holidays!A:C, 2, FALSE)</f>
        <v>Y</v>
      </c>
      <c r="D201" s="6" t="str">
        <f>VLOOKUP(B:B, _holidays!A:C, 3, FALSE)</f>
        <v>N</v>
      </c>
      <c r="E201" s="10">
        <v>131141.35500000001</v>
      </c>
      <c r="F201" s="6">
        <f>IF(Table16[[#This Row],[School Day]]="Y",Table16[[#This Row],[Demand]],NA())</f>
        <v>131141.35500000001</v>
      </c>
      <c r="G201" s="6" t="e">
        <f>IF(Table16[[#This Row],[School Day]]="N",Table16[[#This Row],[Demand]],NA())</f>
        <v>#N/A</v>
      </c>
      <c r="H201" s="6" t="e">
        <f>IF(Table16[[#This Row],[Holiday]]="Y",Table16[[#This Row],[Demand]],NA())</f>
        <v>#N/A</v>
      </c>
      <c r="I201" s="6">
        <f>IF(Table16[[#This Row],[Holiday]]="N",Table16[[#This Row],[Demand]],NA())</f>
        <v>131141.35500000001</v>
      </c>
      <c r="J201" s="6">
        <v>12.1</v>
      </c>
      <c r="K201" s="6"/>
    </row>
    <row r="202" spans="2:11" x14ac:dyDescent="0.3">
      <c r="B202" s="30">
        <v>42205</v>
      </c>
      <c r="C202" s="6" t="str">
        <f>VLOOKUP(B:B, _holidays!A:C, 2, FALSE)</f>
        <v>Y</v>
      </c>
      <c r="D202" s="6" t="str">
        <f>VLOOKUP(B:B, _holidays!A:C, 3, FALSE)</f>
        <v>N</v>
      </c>
      <c r="E202" s="10">
        <v>146154.37</v>
      </c>
      <c r="F202" s="6">
        <f>IF(Table16[[#This Row],[School Day]]="Y",Table16[[#This Row],[Demand]],NA())</f>
        <v>146154.37</v>
      </c>
      <c r="G202" s="6" t="e">
        <f>IF(Table16[[#This Row],[School Day]]="N",Table16[[#This Row],[Demand]],NA())</f>
        <v>#N/A</v>
      </c>
      <c r="H202" s="6" t="e">
        <f>IF(Table16[[#This Row],[Holiday]]="Y",Table16[[#This Row],[Demand]],NA())</f>
        <v>#N/A</v>
      </c>
      <c r="I202" s="6">
        <f>IF(Table16[[#This Row],[Holiday]]="N",Table16[[#This Row],[Demand]],NA())</f>
        <v>146154.37</v>
      </c>
      <c r="J202" s="6">
        <v>14.7</v>
      </c>
      <c r="K202" s="6"/>
    </row>
    <row r="203" spans="2:11" x14ac:dyDescent="0.3">
      <c r="B203" s="30">
        <v>42206</v>
      </c>
      <c r="C203" s="6" t="str">
        <f>VLOOKUP(B:B, _holidays!A:C, 2, FALSE)</f>
        <v>Y</v>
      </c>
      <c r="D203" s="6" t="str">
        <f>VLOOKUP(B:B, _holidays!A:C, 3, FALSE)</f>
        <v>N</v>
      </c>
      <c r="E203" s="10">
        <v>138931.81</v>
      </c>
      <c r="F203" s="6">
        <f>IF(Table16[[#This Row],[School Day]]="Y",Table16[[#This Row],[Demand]],NA())</f>
        <v>138931.81</v>
      </c>
      <c r="G203" s="6" t="e">
        <f>IF(Table16[[#This Row],[School Day]]="N",Table16[[#This Row],[Demand]],NA())</f>
        <v>#N/A</v>
      </c>
      <c r="H203" s="6" t="e">
        <f>IF(Table16[[#This Row],[Holiday]]="Y",Table16[[#This Row],[Demand]],NA())</f>
        <v>#N/A</v>
      </c>
      <c r="I203" s="6">
        <f>IF(Table16[[#This Row],[Holiday]]="N",Table16[[#This Row],[Demand]],NA())</f>
        <v>138931.81</v>
      </c>
      <c r="J203" s="6">
        <v>17</v>
      </c>
      <c r="K203" s="6"/>
    </row>
    <row r="204" spans="2:11" x14ac:dyDescent="0.3">
      <c r="B204" s="30">
        <v>42207</v>
      </c>
      <c r="C204" s="6" t="str">
        <f>VLOOKUP(B:B, _holidays!A:C, 2, FALSE)</f>
        <v>Y</v>
      </c>
      <c r="D204" s="6" t="str">
        <f>VLOOKUP(B:B, _holidays!A:C, 3, FALSE)</f>
        <v>N</v>
      </c>
      <c r="E204" s="10">
        <v>138418.83499999999</v>
      </c>
      <c r="F204" s="6">
        <f>IF(Table16[[#This Row],[School Day]]="Y",Table16[[#This Row],[Demand]],NA())</f>
        <v>138418.83499999999</v>
      </c>
      <c r="G204" s="6" t="e">
        <f>IF(Table16[[#This Row],[School Day]]="N",Table16[[#This Row],[Demand]],NA())</f>
        <v>#N/A</v>
      </c>
      <c r="H204" s="6" t="e">
        <f>IF(Table16[[#This Row],[Holiday]]="Y",Table16[[#This Row],[Demand]],NA())</f>
        <v>#N/A</v>
      </c>
      <c r="I204" s="6">
        <f>IF(Table16[[#This Row],[Holiday]]="N",Table16[[#This Row],[Demand]],NA())</f>
        <v>138418.83499999999</v>
      </c>
      <c r="J204" s="6">
        <v>16.600000000000001</v>
      </c>
      <c r="K204" s="6"/>
    </row>
    <row r="205" spans="2:11" x14ac:dyDescent="0.3">
      <c r="B205" s="30">
        <v>42208</v>
      </c>
      <c r="C205" s="6" t="str">
        <f>VLOOKUP(B:B, _holidays!A:C, 2, FALSE)</f>
        <v>Y</v>
      </c>
      <c r="D205" s="6" t="str">
        <f>VLOOKUP(B:B, _holidays!A:C, 3, FALSE)</f>
        <v>N</v>
      </c>
      <c r="E205" s="10">
        <v>142316.29500000001</v>
      </c>
      <c r="F205" s="6">
        <f>IF(Table16[[#This Row],[School Day]]="Y",Table16[[#This Row],[Demand]],NA())</f>
        <v>142316.29500000001</v>
      </c>
      <c r="G205" s="6" t="e">
        <f>IF(Table16[[#This Row],[School Day]]="N",Table16[[#This Row],[Demand]],NA())</f>
        <v>#N/A</v>
      </c>
      <c r="H205" s="6" t="e">
        <f>IF(Table16[[#This Row],[Holiday]]="Y",Table16[[#This Row],[Demand]],NA())</f>
        <v>#N/A</v>
      </c>
      <c r="I205" s="6">
        <f>IF(Table16[[#This Row],[Holiday]]="N",Table16[[#This Row],[Demand]],NA())</f>
        <v>142316.29500000001</v>
      </c>
      <c r="J205" s="6">
        <v>16.100000000000001</v>
      </c>
      <c r="K205" s="6"/>
    </row>
    <row r="206" spans="2:11" x14ac:dyDescent="0.3">
      <c r="B206" s="30">
        <v>42209</v>
      </c>
      <c r="C206" s="6" t="str">
        <f>VLOOKUP(B:B, _holidays!A:C, 2, FALSE)</f>
        <v>Y</v>
      </c>
      <c r="D206" s="6" t="str">
        <f>VLOOKUP(B:B, _holidays!A:C, 3, FALSE)</f>
        <v>N</v>
      </c>
      <c r="E206" s="10">
        <v>136837.155</v>
      </c>
      <c r="F206" s="6">
        <f>IF(Table16[[#This Row],[School Day]]="Y",Table16[[#This Row],[Demand]],NA())</f>
        <v>136837.155</v>
      </c>
      <c r="G206" s="6" t="e">
        <f>IF(Table16[[#This Row],[School Day]]="N",Table16[[#This Row],[Demand]],NA())</f>
        <v>#N/A</v>
      </c>
      <c r="H206" s="6" t="e">
        <f>IF(Table16[[#This Row],[Holiday]]="Y",Table16[[#This Row],[Demand]],NA())</f>
        <v>#N/A</v>
      </c>
      <c r="I206" s="6">
        <f>IF(Table16[[#This Row],[Holiday]]="N",Table16[[#This Row],[Demand]],NA())</f>
        <v>136837.155</v>
      </c>
      <c r="J206" s="6">
        <v>15</v>
      </c>
      <c r="K206" s="6"/>
    </row>
    <row r="207" spans="2:11" x14ac:dyDescent="0.3">
      <c r="B207" s="30">
        <v>42210</v>
      </c>
      <c r="C207" s="6" t="str">
        <f>VLOOKUP(B:B, _holidays!A:C, 2, FALSE)</f>
        <v>Y</v>
      </c>
      <c r="D207" s="6" t="str">
        <f>VLOOKUP(B:B, _holidays!A:C, 3, FALSE)</f>
        <v>N</v>
      </c>
      <c r="E207" s="10">
        <v>121021.425</v>
      </c>
      <c r="F207" s="6">
        <f>IF(Table16[[#This Row],[School Day]]="Y",Table16[[#This Row],[Demand]],NA())</f>
        <v>121021.425</v>
      </c>
      <c r="G207" s="6" t="e">
        <f>IF(Table16[[#This Row],[School Day]]="N",Table16[[#This Row],[Demand]],NA())</f>
        <v>#N/A</v>
      </c>
      <c r="H207" s="6" t="e">
        <f>IF(Table16[[#This Row],[Holiday]]="Y",Table16[[#This Row],[Demand]],NA())</f>
        <v>#N/A</v>
      </c>
      <c r="I207" s="6">
        <f>IF(Table16[[#This Row],[Holiday]]="N",Table16[[#This Row],[Demand]],NA())</f>
        <v>121021.425</v>
      </c>
      <c r="J207" s="6">
        <v>13.3</v>
      </c>
      <c r="K207" s="6"/>
    </row>
    <row r="208" spans="2:11" x14ac:dyDescent="0.3">
      <c r="B208" s="30">
        <v>42211</v>
      </c>
      <c r="C208" s="6" t="str">
        <f>VLOOKUP(B:B, _holidays!A:C, 2, FALSE)</f>
        <v>Y</v>
      </c>
      <c r="D208" s="6" t="str">
        <f>VLOOKUP(B:B, _holidays!A:C, 3, FALSE)</f>
        <v>N</v>
      </c>
      <c r="E208" s="10">
        <v>120396.735</v>
      </c>
      <c r="F208" s="6">
        <f>IF(Table16[[#This Row],[School Day]]="Y",Table16[[#This Row],[Demand]],NA())</f>
        <v>120396.735</v>
      </c>
      <c r="G208" s="6" t="e">
        <f>IF(Table16[[#This Row],[School Day]]="N",Table16[[#This Row],[Demand]],NA())</f>
        <v>#N/A</v>
      </c>
      <c r="H208" s="6" t="e">
        <f>IF(Table16[[#This Row],[Holiday]]="Y",Table16[[#This Row],[Demand]],NA())</f>
        <v>#N/A</v>
      </c>
      <c r="I208" s="6">
        <f>IF(Table16[[#This Row],[Holiday]]="N",Table16[[#This Row],[Demand]],NA())</f>
        <v>120396.735</v>
      </c>
      <c r="J208" s="6">
        <v>11.6</v>
      </c>
      <c r="K208" s="6"/>
    </row>
    <row r="209" spans="2:11" x14ac:dyDescent="0.3">
      <c r="B209" s="30">
        <v>42212</v>
      </c>
      <c r="C209" s="6" t="str">
        <f>VLOOKUP(B:B, _holidays!A:C, 2, FALSE)</f>
        <v>Y</v>
      </c>
      <c r="D209" s="6" t="str">
        <f>VLOOKUP(B:B, _holidays!A:C, 3, FALSE)</f>
        <v>N</v>
      </c>
      <c r="E209" s="10">
        <v>142470.43</v>
      </c>
      <c r="F209" s="6">
        <f>IF(Table16[[#This Row],[School Day]]="Y",Table16[[#This Row],[Demand]],NA())</f>
        <v>142470.43</v>
      </c>
      <c r="G209" s="6" t="e">
        <f>IF(Table16[[#This Row],[School Day]]="N",Table16[[#This Row],[Demand]],NA())</f>
        <v>#N/A</v>
      </c>
      <c r="H209" s="6" t="e">
        <f>IF(Table16[[#This Row],[Holiday]]="Y",Table16[[#This Row],[Demand]],NA())</f>
        <v>#N/A</v>
      </c>
      <c r="I209" s="6">
        <f>IF(Table16[[#This Row],[Holiday]]="N",Table16[[#This Row],[Demand]],NA())</f>
        <v>142470.43</v>
      </c>
      <c r="J209" s="6">
        <v>13.9</v>
      </c>
      <c r="K209" s="6"/>
    </row>
    <row r="210" spans="2:11" x14ac:dyDescent="0.3">
      <c r="B210" s="30">
        <v>42213</v>
      </c>
      <c r="C210" s="6" t="str">
        <f>VLOOKUP(B:B, _holidays!A:C, 2, FALSE)</f>
        <v>Y</v>
      </c>
      <c r="D210" s="6" t="str">
        <f>VLOOKUP(B:B, _holidays!A:C, 3, FALSE)</f>
        <v>N</v>
      </c>
      <c r="E210" s="10">
        <v>144008.37</v>
      </c>
      <c r="F210" s="6">
        <f>IF(Table16[[#This Row],[School Day]]="Y",Table16[[#This Row],[Demand]],NA())</f>
        <v>144008.37</v>
      </c>
      <c r="G210" s="6" t="e">
        <f>IF(Table16[[#This Row],[School Day]]="N",Table16[[#This Row],[Demand]],NA())</f>
        <v>#N/A</v>
      </c>
      <c r="H210" s="6" t="e">
        <f>IF(Table16[[#This Row],[Holiday]]="Y",Table16[[#This Row],[Demand]],NA())</f>
        <v>#N/A</v>
      </c>
      <c r="I210" s="6">
        <f>IF(Table16[[#This Row],[Holiday]]="N",Table16[[#This Row],[Demand]],NA())</f>
        <v>144008.37</v>
      </c>
      <c r="J210" s="6">
        <v>14.4</v>
      </c>
      <c r="K210" s="6"/>
    </row>
    <row r="211" spans="2:11" x14ac:dyDescent="0.3">
      <c r="B211" s="30">
        <v>42214</v>
      </c>
      <c r="C211" s="6" t="str">
        <f>VLOOKUP(B:B, _holidays!A:C, 2, FALSE)</f>
        <v>Y</v>
      </c>
      <c r="D211" s="6" t="str">
        <f>VLOOKUP(B:B, _holidays!A:C, 3, FALSE)</f>
        <v>N</v>
      </c>
      <c r="E211" s="10">
        <v>142637.76000000001</v>
      </c>
      <c r="F211" s="6">
        <f>IF(Table16[[#This Row],[School Day]]="Y",Table16[[#This Row],[Demand]],NA())</f>
        <v>142637.76000000001</v>
      </c>
      <c r="G211" s="6" t="e">
        <f>IF(Table16[[#This Row],[School Day]]="N",Table16[[#This Row],[Demand]],NA())</f>
        <v>#N/A</v>
      </c>
      <c r="H211" s="6" t="e">
        <f>IF(Table16[[#This Row],[Holiday]]="Y",Table16[[#This Row],[Demand]],NA())</f>
        <v>#N/A</v>
      </c>
      <c r="I211" s="6">
        <f>IF(Table16[[#This Row],[Holiday]]="N",Table16[[#This Row],[Demand]],NA())</f>
        <v>142637.76000000001</v>
      </c>
      <c r="J211" s="6">
        <v>14</v>
      </c>
      <c r="K211" s="6"/>
    </row>
    <row r="212" spans="2:11" x14ac:dyDescent="0.3">
      <c r="B212" s="30">
        <v>42215</v>
      </c>
      <c r="C212" s="6" t="str">
        <f>VLOOKUP(B:B, _holidays!A:C, 2, FALSE)</f>
        <v>Y</v>
      </c>
      <c r="D212" s="6" t="str">
        <f>VLOOKUP(B:B, _holidays!A:C, 3, FALSE)</f>
        <v>N</v>
      </c>
      <c r="E212" s="10">
        <v>143544.10999999999</v>
      </c>
      <c r="F212" s="6">
        <f>IF(Table16[[#This Row],[School Day]]="Y",Table16[[#This Row],[Demand]],NA())</f>
        <v>143544.10999999999</v>
      </c>
      <c r="G212" s="6" t="e">
        <f>IF(Table16[[#This Row],[School Day]]="N",Table16[[#This Row],[Demand]],NA())</f>
        <v>#N/A</v>
      </c>
      <c r="H212" s="6" t="e">
        <f>IF(Table16[[#This Row],[Holiday]]="Y",Table16[[#This Row],[Demand]],NA())</f>
        <v>#N/A</v>
      </c>
      <c r="I212" s="6">
        <f>IF(Table16[[#This Row],[Holiday]]="N",Table16[[#This Row],[Demand]],NA())</f>
        <v>143544.10999999999</v>
      </c>
      <c r="J212" s="6">
        <v>12.3</v>
      </c>
      <c r="K212" s="6"/>
    </row>
    <row r="213" spans="2:11" x14ac:dyDescent="0.3">
      <c r="B213" s="30">
        <v>42216</v>
      </c>
      <c r="C213" s="6" t="str">
        <f>VLOOKUP(B:B, _holidays!A:C, 2, FALSE)</f>
        <v>Y</v>
      </c>
      <c r="D213" s="6" t="str">
        <f>VLOOKUP(B:B, _holidays!A:C, 3, FALSE)</f>
        <v>N</v>
      </c>
      <c r="E213" s="10">
        <v>139584.95499999999</v>
      </c>
      <c r="F213" s="6">
        <f>IF(Table16[[#This Row],[School Day]]="Y",Table16[[#This Row],[Demand]],NA())</f>
        <v>139584.95499999999</v>
      </c>
      <c r="G213" s="6" t="e">
        <f>IF(Table16[[#This Row],[School Day]]="N",Table16[[#This Row],[Demand]],NA())</f>
        <v>#N/A</v>
      </c>
      <c r="H213" s="6" t="e">
        <f>IF(Table16[[#This Row],[Holiday]]="Y",Table16[[#This Row],[Demand]],NA())</f>
        <v>#N/A</v>
      </c>
      <c r="I213" s="6">
        <f>IF(Table16[[#This Row],[Holiday]]="N",Table16[[#This Row],[Demand]],NA())</f>
        <v>139584.95499999999</v>
      </c>
      <c r="J213" s="6">
        <v>14</v>
      </c>
      <c r="K213" s="6"/>
    </row>
    <row r="214" spans="2:11" x14ac:dyDescent="0.3">
      <c r="B214" s="30">
        <v>42217</v>
      </c>
      <c r="C214" s="6" t="str">
        <f>VLOOKUP(B:B, _holidays!A:C, 2, FALSE)</f>
        <v>Y</v>
      </c>
      <c r="D214" s="6" t="str">
        <f>VLOOKUP(B:B, _holidays!A:C, 3, FALSE)</f>
        <v>N</v>
      </c>
      <c r="E214" s="10">
        <v>125032.57</v>
      </c>
      <c r="F214" s="6">
        <f>IF(Table16[[#This Row],[School Day]]="Y",Table16[[#This Row],[Demand]],NA())</f>
        <v>125032.57</v>
      </c>
      <c r="G214" s="6" t="e">
        <f>IF(Table16[[#This Row],[School Day]]="N",Table16[[#This Row],[Demand]],NA())</f>
        <v>#N/A</v>
      </c>
      <c r="H214" s="6" t="e">
        <f>IF(Table16[[#This Row],[Holiday]]="Y",Table16[[#This Row],[Demand]],NA())</f>
        <v>#N/A</v>
      </c>
      <c r="I214" s="6">
        <f>IF(Table16[[#This Row],[Holiday]]="N",Table16[[#This Row],[Demand]],NA())</f>
        <v>125032.57</v>
      </c>
      <c r="J214" s="6">
        <v>11.4</v>
      </c>
      <c r="K214" s="6"/>
    </row>
    <row r="215" spans="2:11" x14ac:dyDescent="0.3">
      <c r="B215" s="30">
        <v>42218</v>
      </c>
      <c r="C215" s="6" t="str">
        <f>VLOOKUP(B:B, _holidays!A:C, 2, FALSE)</f>
        <v>Y</v>
      </c>
      <c r="D215" s="6" t="str">
        <f>VLOOKUP(B:B, _holidays!A:C, 3, FALSE)</f>
        <v>N</v>
      </c>
      <c r="E215" s="10">
        <v>117638.065</v>
      </c>
      <c r="F215" s="6">
        <f>IF(Table16[[#This Row],[School Day]]="Y",Table16[[#This Row],[Demand]],NA())</f>
        <v>117638.065</v>
      </c>
      <c r="G215" s="6" t="e">
        <f>IF(Table16[[#This Row],[School Day]]="N",Table16[[#This Row],[Demand]],NA())</f>
        <v>#N/A</v>
      </c>
      <c r="H215" s="6" t="e">
        <f>IF(Table16[[#This Row],[Holiday]]="Y",Table16[[#This Row],[Demand]],NA())</f>
        <v>#N/A</v>
      </c>
      <c r="I215" s="6">
        <f>IF(Table16[[#This Row],[Holiday]]="N",Table16[[#This Row],[Demand]],NA())</f>
        <v>117638.065</v>
      </c>
      <c r="J215" s="6">
        <v>14.9</v>
      </c>
      <c r="K215" s="6"/>
    </row>
    <row r="216" spans="2:11" x14ac:dyDescent="0.3">
      <c r="B216" s="30">
        <v>42219</v>
      </c>
      <c r="C216" s="6" t="str">
        <f>VLOOKUP(B:B, _holidays!A:C, 2, FALSE)</f>
        <v>Y</v>
      </c>
      <c r="D216" s="6" t="str">
        <f>VLOOKUP(B:B, _holidays!A:C, 3, FALSE)</f>
        <v>N</v>
      </c>
      <c r="E216" s="10">
        <v>141451.72500000001</v>
      </c>
      <c r="F216" s="6">
        <f>IF(Table16[[#This Row],[School Day]]="Y",Table16[[#This Row],[Demand]],NA())</f>
        <v>141451.72500000001</v>
      </c>
      <c r="G216" s="6" t="e">
        <f>IF(Table16[[#This Row],[School Day]]="N",Table16[[#This Row],[Demand]],NA())</f>
        <v>#N/A</v>
      </c>
      <c r="H216" s="6" t="e">
        <f>IF(Table16[[#This Row],[Holiday]]="Y",Table16[[#This Row],[Demand]],NA())</f>
        <v>#N/A</v>
      </c>
      <c r="I216" s="6">
        <f>IF(Table16[[#This Row],[Holiday]]="N",Table16[[#This Row],[Demand]],NA())</f>
        <v>141451.72500000001</v>
      </c>
      <c r="J216" s="6">
        <v>10.8</v>
      </c>
      <c r="K216" s="6"/>
    </row>
    <row r="217" spans="2:11" x14ac:dyDescent="0.3">
      <c r="B217" s="30">
        <v>42220</v>
      </c>
      <c r="C217" s="6" t="str">
        <f>VLOOKUP(B:B, _holidays!A:C, 2, FALSE)</f>
        <v>Y</v>
      </c>
      <c r="D217" s="6" t="str">
        <f>VLOOKUP(B:B, _holidays!A:C, 3, FALSE)</f>
        <v>N</v>
      </c>
      <c r="E217" s="10">
        <v>147550.185</v>
      </c>
      <c r="F217" s="6">
        <f>IF(Table16[[#This Row],[School Day]]="Y",Table16[[#This Row],[Demand]],NA())</f>
        <v>147550.185</v>
      </c>
      <c r="G217" s="6" t="e">
        <f>IF(Table16[[#This Row],[School Day]]="N",Table16[[#This Row],[Demand]],NA())</f>
        <v>#N/A</v>
      </c>
      <c r="H217" s="6" t="e">
        <f>IF(Table16[[#This Row],[Holiday]]="Y",Table16[[#This Row],[Demand]],NA())</f>
        <v>#N/A</v>
      </c>
      <c r="I217" s="6">
        <f>IF(Table16[[#This Row],[Holiday]]="N",Table16[[#This Row],[Demand]],NA())</f>
        <v>147550.185</v>
      </c>
      <c r="J217" s="6">
        <v>11.3</v>
      </c>
      <c r="K217" s="6"/>
    </row>
    <row r="218" spans="2:11" x14ac:dyDescent="0.3">
      <c r="B218" s="30">
        <v>42221</v>
      </c>
      <c r="C218" s="6" t="str">
        <f>VLOOKUP(B:B, _holidays!A:C, 2, FALSE)</f>
        <v>Y</v>
      </c>
      <c r="D218" s="6" t="str">
        <f>VLOOKUP(B:B, _holidays!A:C, 3, FALSE)</f>
        <v>N</v>
      </c>
      <c r="E218" s="10">
        <v>142325.99</v>
      </c>
      <c r="F218" s="6">
        <f>IF(Table16[[#This Row],[School Day]]="Y",Table16[[#This Row],[Demand]],NA())</f>
        <v>142325.99</v>
      </c>
      <c r="G218" s="6" t="e">
        <f>IF(Table16[[#This Row],[School Day]]="N",Table16[[#This Row],[Demand]],NA())</f>
        <v>#N/A</v>
      </c>
      <c r="H218" s="6" t="e">
        <f>IF(Table16[[#This Row],[Holiday]]="Y",Table16[[#This Row],[Demand]],NA())</f>
        <v>#N/A</v>
      </c>
      <c r="I218" s="6">
        <f>IF(Table16[[#This Row],[Holiday]]="N",Table16[[#This Row],[Demand]],NA())</f>
        <v>142325.99</v>
      </c>
      <c r="J218" s="6">
        <v>10.8</v>
      </c>
      <c r="K218" s="6"/>
    </row>
    <row r="219" spans="2:11" x14ac:dyDescent="0.3">
      <c r="B219" s="30">
        <v>42222</v>
      </c>
      <c r="C219" s="6" t="str">
        <f>VLOOKUP(B:B, _holidays!A:C, 2, FALSE)</f>
        <v>Y</v>
      </c>
      <c r="D219" s="6" t="str">
        <f>VLOOKUP(B:B, _holidays!A:C, 3, FALSE)</f>
        <v>N</v>
      </c>
      <c r="E219" s="10">
        <v>143642.35500000001</v>
      </c>
      <c r="F219" s="6">
        <f>IF(Table16[[#This Row],[School Day]]="Y",Table16[[#This Row],[Demand]],NA())</f>
        <v>143642.35500000001</v>
      </c>
      <c r="G219" s="6" t="e">
        <f>IF(Table16[[#This Row],[School Day]]="N",Table16[[#This Row],[Demand]],NA())</f>
        <v>#N/A</v>
      </c>
      <c r="H219" s="6" t="e">
        <f>IF(Table16[[#This Row],[Holiday]]="Y",Table16[[#This Row],[Demand]],NA())</f>
        <v>#N/A</v>
      </c>
      <c r="I219" s="6">
        <f>IF(Table16[[#This Row],[Holiday]]="N",Table16[[#This Row],[Demand]],NA())</f>
        <v>143642.35500000001</v>
      </c>
      <c r="J219" s="6">
        <v>12.8</v>
      </c>
      <c r="K219" s="6"/>
    </row>
    <row r="220" spans="2:11" x14ac:dyDescent="0.3">
      <c r="B220" s="30">
        <v>42223</v>
      </c>
      <c r="C220" s="6" t="str">
        <f>VLOOKUP(B:B, _holidays!A:C, 2, FALSE)</f>
        <v>Y</v>
      </c>
      <c r="D220" s="6" t="str">
        <f>VLOOKUP(B:B, _holidays!A:C, 3, FALSE)</f>
        <v>N</v>
      </c>
      <c r="E220" s="10">
        <v>143060.32999999999</v>
      </c>
      <c r="F220" s="6">
        <f>IF(Table16[[#This Row],[School Day]]="Y",Table16[[#This Row],[Demand]],NA())</f>
        <v>143060.32999999999</v>
      </c>
      <c r="G220" s="6" t="e">
        <f>IF(Table16[[#This Row],[School Day]]="N",Table16[[#This Row],[Demand]],NA())</f>
        <v>#N/A</v>
      </c>
      <c r="H220" s="6" t="e">
        <f>IF(Table16[[#This Row],[Holiday]]="Y",Table16[[#This Row],[Demand]],NA())</f>
        <v>#N/A</v>
      </c>
      <c r="I220" s="6">
        <f>IF(Table16[[#This Row],[Holiday]]="N",Table16[[#This Row],[Demand]],NA())</f>
        <v>143060.32999999999</v>
      </c>
      <c r="J220" s="6">
        <v>13.1</v>
      </c>
      <c r="K220" s="6"/>
    </row>
    <row r="221" spans="2:11" x14ac:dyDescent="0.3">
      <c r="B221" s="30">
        <v>42224</v>
      </c>
      <c r="C221" s="6" t="str">
        <f>VLOOKUP(B:B, _holidays!A:C, 2, FALSE)</f>
        <v>Y</v>
      </c>
      <c r="D221" s="6" t="str">
        <f>VLOOKUP(B:B, _holidays!A:C, 3, FALSE)</f>
        <v>N</v>
      </c>
      <c r="E221" s="10">
        <v>125830.535</v>
      </c>
      <c r="F221" s="6">
        <f>IF(Table16[[#This Row],[School Day]]="Y",Table16[[#This Row],[Demand]],NA())</f>
        <v>125830.535</v>
      </c>
      <c r="G221" s="6" t="e">
        <f>IF(Table16[[#This Row],[School Day]]="N",Table16[[#This Row],[Demand]],NA())</f>
        <v>#N/A</v>
      </c>
      <c r="H221" s="6" t="e">
        <f>IF(Table16[[#This Row],[Holiday]]="Y",Table16[[#This Row],[Demand]],NA())</f>
        <v>#N/A</v>
      </c>
      <c r="I221" s="6">
        <f>IF(Table16[[#This Row],[Holiday]]="N",Table16[[#This Row],[Demand]],NA())</f>
        <v>125830.535</v>
      </c>
      <c r="J221" s="6">
        <v>12.6</v>
      </c>
      <c r="K221" s="6"/>
    </row>
    <row r="222" spans="2:11" x14ac:dyDescent="0.3">
      <c r="B222" s="30">
        <v>42225</v>
      </c>
      <c r="C222" s="6" t="str">
        <f>VLOOKUP(B:B, _holidays!A:C, 2, FALSE)</f>
        <v>Y</v>
      </c>
      <c r="D222" s="6" t="str">
        <f>VLOOKUP(B:B, _holidays!A:C, 3, FALSE)</f>
        <v>N</v>
      </c>
      <c r="E222" s="10">
        <v>120008.455</v>
      </c>
      <c r="F222" s="6">
        <f>IF(Table16[[#This Row],[School Day]]="Y",Table16[[#This Row],[Demand]],NA())</f>
        <v>120008.455</v>
      </c>
      <c r="G222" s="6" t="e">
        <f>IF(Table16[[#This Row],[School Day]]="N",Table16[[#This Row],[Demand]],NA())</f>
        <v>#N/A</v>
      </c>
      <c r="H222" s="6" t="e">
        <f>IF(Table16[[#This Row],[Holiday]]="Y",Table16[[#This Row],[Demand]],NA())</f>
        <v>#N/A</v>
      </c>
      <c r="I222" s="6">
        <f>IF(Table16[[#This Row],[Holiday]]="N",Table16[[#This Row],[Demand]],NA())</f>
        <v>120008.455</v>
      </c>
      <c r="J222" s="6">
        <v>13.3</v>
      </c>
      <c r="K222" s="6"/>
    </row>
    <row r="223" spans="2:11" x14ac:dyDescent="0.3">
      <c r="B223" s="30">
        <v>42226</v>
      </c>
      <c r="C223" s="6" t="str">
        <f>VLOOKUP(B:B, _holidays!A:C, 2, FALSE)</f>
        <v>Y</v>
      </c>
      <c r="D223" s="6" t="str">
        <f>VLOOKUP(B:B, _holidays!A:C, 3, FALSE)</f>
        <v>N</v>
      </c>
      <c r="E223" s="10">
        <v>130978.095</v>
      </c>
      <c r="F223" s="6">
        <f>IF(Table16[[#This Row],[School Day]]="Y",Table16[[#This Row],[Demand]],NA())</f>
        <v>130978.095</v>
      </c>
      <c r="G223" s="6" t="e">
        <f>IF(Table16[[#This Row],[School Day]]="N",Table16[[#This Row],[Demand]],NA())</f>
        <v>#N/A</v>
      </c>
      <c r="H223" s="6" t="e">
        <f>IF(Table16[[#This Row],[Holiday]]="Y",Table16[[#This Row],[Demand]],NA())</f>
        <v>#N/A</v>
      </c>
      <c r="I223" s="6">
        <f>IF(Table16[[#This Row],[Holiday]]="N",Table16[[#This Row],[Demand]],NA())</f>
        <v>130978.095</v>
      </c>
      <c r="J223" s="6">
        <v>16</v>
      </c>
      <c r="K223" s="6"/>
    </row>
    <row r="224" spans="2:11" x14ac:dyDescent="0.3">
      <c r="B224" s="30">
        <v>42227</v>
      </c>
      <c r="C224" s="6" t="str">
        <f>VLOOKUP(B:B, _holidays!A:C, 2, FALSE)</f>
        <v>Y</v>
      </c>
      <c r="D224" s="6" t="str">
        <f>VLOOKUP(B:B, _holidays!A:C, 3, FALSE)</f>
        <v>N</v>
      </c>
      <c r="E224" s="10">
        <v>135616.125</v>
      </c>
      <c r="F224" s="6">
        <f>IF(Table16[[#This Row],[School Day]]="Y",Table16[[#This Row],[Demand]],NA())</f>
        <v>135616.125</v>
      </c>
      <c r="G224" s="6" t="e">
        <f>IF(Table16[[#This Row],[School Day]]="N",Table16[[#This Row],[Demand]],NA())</f>
        <v>#N/A</v>
      </c>
      <c r="H224" s="6" t="e">
        <f>IF(Table16[[#This Row],[Holiday]]="Y",Table16[[#This Row],[Demand]],NA())</f>
        <v>#N/A</v>
      </c>
      <c r="I224" s="6">
        <f>IF(Table16[[#This Row],[Holiday]]="N",Table16[[#This Row],[Demand]],NA())</f>
        <v>135616.125</v>
      </c>
      <c r="J224" s="6">
        <v>14.8</v>
      </c>
      <c r="K224" s="6"/>
    </row>
    <row r="225" spans="2:11" x14ac:dyDescent="0.3">
      <c r="B225" s="30">
        <v>42228</v>
      </c>
      <c r="C225" s="6" t="str">
        <f>VLOOKUP(B:B, _holidays!A:C, 2, FALSE)</f>
        <v>Y</v>
      </c>
      <c r="D225" s="6" t="str">
        <f>VLOOKUP(B:B, _holidays!A:C, 3, FALSE)</f>
        <v>N</v>
      </c>
      <c r="E225" s="10">
        <v>138900.5</v>
      </c>
      <c r="F225" s="6">
        <f>IF(Table16[[#This Row],[School Day]]="Y",Table16[[#This Row],[Demand]],NA())</f>
        <v>138900.5</v>
      </c>
      <c r="G225" s="6" t="e">
        <f>IF(Table16[[#This Row],[School Day]]="N",Table16[[#This Row],[Demand]],NA())</f>
        <v>#N/A</v>
      </c>
      <c r="H225" s="6" t="e">
        <f>IF(Table16[[#This Row],[Holiday]]="Y",Table16[[#This Row],[Demand]],NA())</f>
        <v>#N/A</v>
      </c>
      <c r="I225" s="6">
        <f>IF(Table16[[#This Row],[Holiday]]="N",Table16[[#This Row],[Demand]],NA())</f>
        <v>138900.5</v>
      </c>
      <c r="J225" s="6">
        <v>14.8</v>
      </c>
      <c r="K225" s="6"/>
    </row>
    <row r="226" spans="2:11" x14ac:dyDescent="0.3">
      <c r="B226" s="30">
        <v>42229</v>
      </c>
      <c r="C226" s="6" t="str">
        <f>VLOOKUP(B:B, _holidays!A:C, 2, FALSE)</f>
        <v>Y</v>
      </c>
      <c r="D226" s="6" t="str">
        <f>VLOOKUP(B:B, _holidays!A:C, 3, FALSE)</f>
        <v>N</v>
      </c>
      <c r="E226" s="10">
        <v>140905.85</v>
      </c>
      <c r="F226" s="6">
        <f>IF(Table16[[#This Row],[School Day]]="Y",Table16[[#This Row],[Demand]],NA())</f>
        <v>140905.85</v>
      </c>
      <c r="G226" s="6" t="e">
        <f>IF(Table16[[#This Row],[School Day]]="N",Table16[[#This Row],[Demand]],NA())</f>
        <v>#N/A</v>
      </c>
      <c r="H226" s="6" t="e">
        <f>IF(Table16[[#This Row],[Holiday]]="Y",Table16[[#This Row],[Demand]],NA())</f>
        <v>#N/A</v>
      </c>
      <c r="I226" s="6">
        <f>IF(Table16[[#This Row],[Holiday]]="N",Table16[[#This Row],[Demand]],NA())</f>
        <v>140905.85</v>
      </c>
      <c r="J226" s="6">
        <v>13</v>
      </c>
      <c r="K226" s="6"/>
    </row>
    <row r="227" spans="2:11" x14ac:dyDescent="0.3">
      <c r="B227" s="30">
        <v>42230</v>
      </c>
      <c r="C227" s="6" t="str">
        <f>VLOOKUP(B:B, _holidays!A:C, 2, FALSE)</f>
        <v>Y</v>
      </c>
      <c r="D227" s="6" t="str">
        <f>VLOOKUP(B:B, _holidays!A:C, 3, FALSE)</f>
        <v>N</v>
      </c>
      <c r="E227" s="10">
        <v>137838.92499999999</v>
      </c>
      <c r="F227" s="6">
        <f>IF(Table16[[#This Row],[School Day]]="Y",Table16[[#This Row],[Demand]],NA())</f>
        <v>137838.92499999999</v>
      </c>
      <c r="G227" s="6" t="e">
        <f>IF(Table16[[#This Row],[School Day]]="N",Table16[[#This Row],[Demand]],NA())</f>
        <v>#N/A</v>
      </c>
      <c r="H227" s="6" t="e">
        <f>IF(Table16[[#This Row],[Holiday]]="Y",Table16[[#This Row],[Demand]],NA())</f>
        <v>#N/A</v>
      </c>
      <c r="I227" s="6">
        <f>IF(Table16[[#This Row],[Holiday]]="N",Table16[[#This Row],[Demand]],NA())</f>
        <v>137838.92499999999</v>
      </c>
      <c r="J227" s="6">
        <v>15.3</v>
      </c>
      <c r="K227" s="6"/>
    </row>
    <row r="228" spans="2:11" x14ac:dyDescent="0.3">
      <c r="B228" s="30">
        <v>42231</v>
      </c>
      <c r="C228" s="6" t="str">
        <f>VLOOKUP(B:B, _holidays!A:C, 2, FALSE)</f>
        <v>Y</v>
      </c>
      <c r="D228" s="6" t="str">
        <f>VLOOKUP(B:B, _holidays!A:C, 3, FALSE)</f>
        <v>N</v>
      </c>
      <c r="E228" s="10">
        <v>122088.76</v>
      </c>
      <c r="F228" s="6">
        <f>IF(Table16[[#This Row],[School Day]]="Y",Table16[[#This Row],[Demand]],NA())</f>
        <v>122088.76</v>
      </c>
      <c r="G228" s="6" t="e">
        <f>IF(Table16[[#This Row],[School Day]]="N",Table16[[#This Row],[Demand]],NA())</f>
        <v>#N/A</v>
      </c>
      <c r="H228" s="6" t="e">
        <f>IF(Table16[[#This Row],[Holiday]]="Y",Table16[[#This Row],[Demand]],NA())</f>
        <v>#N/A</v>
      </c>
      <c r="I228" s="6">
        <f>IF(Table16[[#This Row],[Holiday]]="N",Table16[[#This Row],[Demand]],NA())</f>
        <v>122088.76</v>
      </c>
      <c r="J228" s="6">
        <v>14.9</v>
      </c>
      <c r="K228" s="6"/>
    </row>
    <row r="229" spans="2:11" x14ac:dyDescent="0.3">
      <c r="B229" s="30">
        <v>42232</v>
      </c>
      <c r="C229" s="6" t="str">
        <f>VLOOKUP(B:B, _holidays!A:C, 2, FALSE)</f>
        <v>Y</v>
      </c>
      <c r="D229" s="6" t="str">
        <f>VLOOKUP(B:B, _holidays!A:C, 3, FALSE)</f>
        <v>N</v>
      </c>
      <c r="E229" s="10">
        <v>116648.77</v>
      </c>
      <c r="F229" s="6">
        <f>IF(Table16[[#This Row],[School Day]]="Y",Table16[[#This Row],[Demand]],NA())</f>
        <v>116648.77</v>
      </c>
      <c r="G229" s="6" t="e">
        <f>IF(Table16[[#This Row],[School Day]]="N",Table16[[#This Row],[Demand]],NA())</f>
        <v>#N/A</v>
      </c>
      <c r="H229" s="6" t="e">
        <f>IF(Table16[[#This Row],[Holiday]]="Y",Table16[[#This Row],[Demand]],NA())</f>
        <v>#N/A</v>
      </c>
      <c r="I229" s="6">
        <f>IF(Table16[[#This Row],[Holiday]]="N",Table16[[#This Row],[Demand]],NA())</f>
        <v>116648.77</v>
      </c>
      <c r="J229" s="6">
        <v>17</v>
      </c>
      <c r="K229" s="6"/>
    </row>
    <row r="230" spans="2:11" x14ac:dyDescent="0.3">
      <c r="B230" s="30">
        <v>42233</v>
      </c>
      <c r="C230" s="6" t="str">
        <f>VLOOKUP(B:B, _holidays!A:C, 2, FALSE)</f>
        <v>Y</v>
      </c>
      <c r="D230" s="6" t="str">
        <f>VLOOKUP(B:B, _holidays!A:C, 3, FALSE)</f>
        <v>N</v>
      </c>
      <c r="E230" s="10">
        <v>137008.71</v>
      </c>
      <c r="F230" s="6">
        <f>IF(Table16[[#This Row],[School Day]]="Y",Table16[[#This Row],[Demand]],NA())</f>
        <v>137008.71</v>
      </c>
      <c r="G230" s="6" t="e">
        <f>IF(Table16[[#This Row],[School Day]]="N",Table16[[#This Row],[Demand]],NA())</f>
        <v>#N/A</v>
      </c>
      <c r="H230" s="6" t="e">
        <f>IF(Table16[[#This Row],[Holiday]]="Y",Table16[[#This Row],[Demand]],NA())</f>
        <v>#N/A</v>
      </c>
      <c r="I230" s="6">
        <f>IF(Table16[[#This Row],[Holiday]]="N",Table16[[#This Row],[Demand]],NA())</f>
        <v>137008.71</v>
      </c>
      <c r="J230" s="6">
        <v>12.2</v>
      </c>
      <c r="K230" s="6"/>
    </row>
    <row r="231" spans="2:11" x14ac:dyDescent="0.3">
      <c r="B231" s="30">
        <v>42234</v>
      </c>
      <c r="C231" s="6" t="str">
        <f>VLOOKUP(B:B, _holidays!A:C, 2, FALSE)</f>
        <v>Y</v>
      </c>
      <c r="D231" s="6" t="str">
        <f>VLOOKUP(B:B, _holidays!A:C, 3, FALSE)</f>
        <v>N</v>
      </c>
      <c r="E231" s="10">
        <v>148093.96</v>
      </c>
      <c r="F231" s="6">
        <f>IF(Table16[[#This Row],[School Day]]="Y",Table16[[#This Row],[Demand]],NA())</f>
        <v>148093.96</v>
      </c>
      <c r="G231" s="6" t="e">
        <f>IF(Table16[[#This Row],[School Day]]="N",Table16[[#This Row],[Demand]],NA())</f>
        <v>#N/A</v>
      </c>
      <c r="H231" s="6" t="e">
        <f>IF(Table16[[#This Row],[Holiday]]="Y",Table16[[#This Row],[Demand]],NA())</f>
        <v>#N/A</v>
      </c>
      <c r="I231" s="6">
        <f>IF(Table16[[#This Row],[Holiday]]="N",Table16[[#This Row],[Demand]],NA())</f>
        <v>148093.96</v>
      </c>
      <c r="J231" s="6">
        <v>11.1</v>
      </c>
      <c r="K231" s="6"/>
    </row>
    <row r="232" spans="2:11" x14ac:dyDescent="0.3">
      <c r="B232" s="30">
        <v>42235</v>
      </c>
      <c r="C232" s="6" t="str">
        <f>VLOOKUP(B:B, _holidays!A:C, 2, FALSE)</f>
        <v>Y</v>
      </c>
      <c r="D232" s="6" t="str">
        <f>VLOOKUP(B:B, _holidays!A:C, 3, FALSE)</f>
        <v>N</v>
      </c>
      <c r="E232" s="10">
        <v>144024.66</v>
      </c>
      <c r="F232" s="6">
        <f>IF(Table16[[#This Row],[School Day]]="Y",Table16[[#This Row],[Demand]],NA())</f>
        <v>144024.66</v>
      </c>
      <c r="G232" s="6" t="e">
        <f>IF(Table16[[#This Row],[School Day]]="N",Table16[[#This Row],[Demand]],NA())</f>
        <v>#N/A</v>
      </c>
      <c r="H232" s="6" t="e">
        <f>IF(Table16[[#This Row],[Holiday]]="Y",Table16[[#This Row],[Demand]],NA())</f>
        <v>#N/A</v>
      </c>
      <c r="I232" s="6">
        <f>IF(Table16[[#This Row],[Holiday]]="N",Table16[[#This Row],[Demand]],NA())</f>
        <v>144024.66</v>
      </c>
      <c r="J232" s="6">
        <v>12.7</v>
      </c>
      <c r="K232" s="6"/>
    </row>
    <row r="233" spans="2:11" x14ac:dyDescent="0.3">
      <c r="B233" s="30">
        <v>42236</v>
      </c>
      <c r="C233" s="6" t="str">
        <f>VLOOKUP(B:B, _holidays!A:C, 2, FALSE)</f>
        <v>Y</v>
      </c>
      <c r="D233" s="6" t="str">
        <f>VLOOKUP(B:B, _holidays!A:C, 3, FALSE)</f>
        <v>N</v>
      </c>
      <c r="E233" s="10">
        <v>131575.79</v>
      </c>
      <c r="F233" s="6">
        <f>IF(Table16[[#This Row],[School Day]]="Y",Table16[[#This Row],[Demand]],NA())</f>
        <v>131575.79</v>
      </c>
      <c r="G233" s="6" t="e">
        <f>IF(Table16[[#This Row],[School Day]]="N",Table16[[#This Row],[Demand]],NA())</f>
        <v>#N/A</v>
      </c>
      <c r="H233" s="6" t="e">
        <f>IF(Table16[[#This Row],[Holiday]]="Y",Table16[[#This Row],[Demand]],NA())</f>
        <v>#N/A</v>
      </c>
      <c r="I233" s="6">
        <f>IF(Table16[[#This Row],[Holiday]]="N",Table16[[#This Row],[Demand]],NA())</f>
        <v>131575.79</v>
      </c>
      <c r="J233" s="6">
        <v>17.100000000000001</v>
      </c>
      <c r="K233" s="6"/>
    </row>
    <row r="234" spans="2:11" x14ac:dyDescent="0.3">
      <c r="B234" s="30">
        <v>42237</v>
      </c>
      <c r="C234" s="6" t="str">
        <f>VLOOKUP(B:B, _holidays!A:C, 2, FALSE)</f>
        <v>Y</v>
      </c>
      <c r="D234" s="6" t="str">
        <f>VLOOKUP(B:B, _holidays!A:C, 3, FALSE)</f>
        <v>N</v>
      </c>
      <c r="E234" s="10">
        <v>126570.47</v>
      </c>
      <c r="F234" s="6">
        <f>IF(Table16[[#This Row],[School Day]]="Y",Table16[[#This Row],[Demand]],NA())</f>
        <v>126570.47</v>
      </c>
      <c r="G234" s="6" t="e">
        <f>IF(Table16[[#This Row],[School Day]]="N",Table16[[#This Row],[Demand]],NA())</f>
        <v>#N/A</v>
      </c>
      <c r="H234" s="6" t="e">
        <f>IF(Table16[[#This Row],[Holiday]]="Y",Table16[[#This Row],[Demand]],NA())</f>
        <v>#N/A</v>
      </c>
      <c r="I234" s="6">
        <f>IF(Table16[[#This Row],[Holiday]]="N",Table16[[#This Row],[Demand]],NA())</f>
        <v>126570.47</v>
      </c>
      <c r="J234" s="6">
        <v>18.7</v>
      </c>
      <c r="K234" s="6"/>
    </row>
    <row r="235" spans="2:11" x14ac:dyDescent="0.3">
      <c r="B235" s="30">
        <v>42238</v>
      </c>
      <c r="C235" s="6" t="str">
        <f>VLOOKUP(B:B, _holidays!A:C, 2, FALSE)</f>
        <v>Y</v>
      </c>
      <c r="D235" s="6" t="str">
        <f>VLOOKUP(B:B, _holidays!A:C, 3, FALSE)</f>
        <v>N</v>
      </c>
      <c r="E235" s="10">
        <v>112275.15</v>
      </c>
      <c r="F235" s="6">
        <f>IF(Table16[[#This Row],[School Day]]="Y",Table16[[#This Row],[Demand]],NA())</f>
        <v>112275.15</v>
      </c>
      <c r="G235" s="6" t="e">
        <f>IF(Table16[[#This Row],[School Day]]="N",Table16[[#This Row],[Demand]],NA())</f>
        <v>#N/A</v>
      </c>
      <c r="H235" s="6" t="e">
        <f>IF(Table16[[#This Row],[Holiday]]="Y",Table16[[#This Row],[Demand]],NA())</f>
        <v>#N/A</v>
      </c>
      <c r="I235" s="6">
        <f>IF(Table16[[#This Row],[Holiday]]="N",Table16[[#This Row],[Demand]],NA())</f>
        <v>112275.15</v>
      </c>
      <c r="J235" s="6">
        <v>18.8</v>
      </c>
      <c r="K235" s="6"/>
    </row>
    <row r="236" spans="2:11" x14ac:dyDescent="0.3">
      <c r="B236" s="30">
        <v>42239</v>
      </c>
      <c r="C236" s="6" t="str">
        <f>VLOOKUP(B:B, _holidays!A:C, 2, FALSE)</f>
        <v>Y</v>
      </c>
      <c r="D236" s="6" t="str">
        <f>VLOOKUP(B:B, _holidays!A:C, 3, FALSE)</f>
        <v>N</v>
      </c>
      <c r="E236" s="10">
        <v>111793.015</v>
      </c>
      <c r="F236" s="6">
        <f>IF(Table16[[#This Row],[School Day]]="Y",Table16[[#This Row],[Demand]],NA())</f>
        <v>111793.015</v>
      </c>
      <c r="G236" s="6" t="e">
        <f>IF(Table16[[#This Row],[School Day]]="N",Table16[[#This Row],[Demand]],NA())</f>
        <v>#N/A</v>
      </c>
      <c r="H236" s="6" t="e">
        <f>IF(Table16[[#This Row],[Holiday]]="Y",Table16[[#This Row],[Demand]],NA())</f>
        <v>#N/A</v>
      </c>
      <c r="I236" s="6">
        <f>IF(Table16[[#This Row],[Holiday]]="N",Table16[[#This Row],[Demand]],NA())</f>
        <v>111793.015</v>
      </c>
      <c r="J236" s="6">
        <v>16.3</v>
      </c>
      <c r="K236" s="6"/>
    </row>
    <row r="237" spans="2:11" x14ac:dyDescent="0.3">
      <c r="B237" s="30">
        <v>42240</v>
      </c>
      <c r="C237" s="6" t="str">
        <f>VLOOKUP(B:B, _holidays!A:C, 2, FALSE)</f>
        <v>Y</v>
      </c>
      <c r="D237" s="6" t="str">
        <f>VLOOKUP(B:B, _holidays!A:C, 3, FALSE)</f>
        <v>N</v>
      </c>
      <c r="E237" s="10">
        <v>128868.255</v>
      </c>
      <c r="F237" s="6">
        <f>IF(Table16[[#This Row],[School Day]]="Y",Table16[[#This Row],[Demand]],NA())</f>
        <v>128868.255</v>
      </c>
      <c r="G237" s="6" t="e">
        <f>IF(Table16[[#This Row],[School Day]]="N",Table16[[#This Row],[Demand]],NA())</f>
        <v>#N/A</v>
      </c>
      <c r="H237" s="6" t="e">
        <f>IF(Table16[[#This Row],[Holiday]]="Y",Table16[[#This Row],[Demand]],NA())</f>
        <v>#N/A</v>
      </c>
      <c r="I237" s="6">
        <f>IF(Table16[[#This Row],[Holiday]]="N",Table16[[#This Row],[Demand]],NA())</f>
        <v>128868.255</v>
      </c>
      <c r="J237" s="6">
        <v>14.5</v>
      </c>
      <c r="K237" s="6"/>
    </row>
    <row r="238" spans="2:11" x14ac:dyDescent="0.3">
      <c r="B238" s="30">
        <v>42241</v>
      </c>
      <c r="C238" s="6" t="str">
        <f>VLOOKUP(B:B, _holidays!A:C, 2, FALSE)</f>
        <v>Y</v>
      </c>
      <c r="D238" s="6" t="str">
        <f>VLOOKUP(B:B, _holidays!A:C, 3, FALSE)</f>
        <v>N</v>
      </c>
      <c r="E238" s="10">
        <v>135051.54500000001</v>
      </c>
      <c r="F238" s="6">
        <f>IF(Table16[[#This Row],[School Day]]="Y",Table16[[#This Row],[Demand]],NA())</f>
        <v>135051.54500000001</v>
      </c>
      <c r="G238" s="6" t="e">
        <f>IF(Table16[[#This Row],[School Day]]="N",Table16[[#This Row],[Demand]],NA())</f>
        <v>#N/A</v>
      </c>
      <c r="H238" s="6" t="e">
        <f>IF(Table16[[#This Row],[Holiday]]="Y",Table16[[#This Row],[Demand]],NA())</f>
        <v>#N/A</v>
      </c>
      <c r="I238" s="6">
        <f>IF(Table16[[#This Row],[Holiday]]="N",Table16[[#This Row],[Demand]],NA())</f>
        <v>135051.54500000001</v>
      </c>
      <c r="J238" s="6">
        <v>14.3</v>
      </c>
      <c r="K238" s="6"/>
    </row>
    <row r="239" spans="2:11" x14ac:dyDescent="0.3">
      <c r="B239" s="30">
        <v>42242</v>
      </c>
      <c r="C239" s="6" t="str">
        <f>VLOOKUP(B:B, _holidays!A:C, 2, FALSE)</f>
        <v>Y</v>
      </c>
      <c r="D239" s="6" t="str">
        <f>VLOOKUP(B:B, _holidays!A:C, 3, FALSE)</f>
        <v>N</v>
      </c>
      <c r="E239" s="10">
        <v>135914.68</v>
      </c>
      <c r="F239" s="6">
        <f>IF(Table16[[#This Row],[School Day]]="Y",Table16[[#This Row],[Demand]],NA())</f>
        <v>135914.68</v>
      </c>
      <c r="G239" s="6" t="e">
        <f>IF(Table16[[#This Row],[School Day]]="N",Table16[[#This Row],[Demand]],NA())</f>
        <v>#N/A</v>
      </c>
      <c r="H239" s="6" t="e">
        <f>IF(Table16[[#This Row],[Holiday]]="Y",Table16[[#This Row],[Demand]],NA())</f>
        <v>#N/A</v>
      </c>
      <c r="I239" s="6">
        <f>IF(Table16[[#This Row],[Holiday]]="N",Table16[[#This Row],[Demand]],NA())</f>
        <v>135914.68</v>
      </c>
      <c r="J239" s="6">
        <v>14.6</v>
      </c>
      <c r="K239" s="6"/>
    </row>
    <row r="240" spans="2:11" x14ac:dyDescent="0.3">
      <c r="B240" s="30">
        <v>42243</v>
      </c>
      <c r="C240" s="6" t="str">
        <f>VLOOKUP(B:B, _holidays!A:C, 2, FALSE)</f>
        <v>Y</v>
      </c>
      <c r="D240" s="6" t="str">
        <f>VLOOKUP(B:B, _holidays!A:C, 3, FALSE)</f>
        <v>N</v>
      </c>
      <c r="E240" s="10">
        <v>141159.76999999999</v>
      </c>
      <c r="F240" s="6">
        <f>IF(Table16[[#This Row],[School Day]]="Y",Table16[[#This Row],[Demand]],NA())</f>
        <v>141159.76999999999</v>
      </c>
      <c r="G240" s="6" t="e">
        <f>IF(Table16[[#This Row],[School Day]]="N",Table16[[#This Row],[Demand]],NA())</f>
        <v>#N/A</v>
      </c>
      <c r="H240" s="6" t="e">
        <f>IF(Table16[[#This Row],[Holiday]]="Y",Table16[[#This Row],[Demand]],NA())</f>
        <v>#N/A</v>
      </c>
      <c r="I240" s="6">
        <f>IF(Table16[[#This Row],[Holiday]]="N",Table16[[#This Row],[Demand]],NA())</f>
        <v>141159.76999999999</v>
      </c>
      <c r="J240" s="6">
        <v>11.7</v>
      </c>
      <c r="K240" s="6"/>
    </row>
    <row r="241" spans="2:11" x14ac:dyDescent="0.3">
      <c r="B241" s="30">
        <v>42244</v>
      </c>
      <c r="C241" s="6" t="str">
        <f>VLOOKUP(B:B, _holidays!A:C, 2, FALSE)</f>
        <v>Y</v>
      </c>
      <c r="D241" s="6" t="str">
        <f>VLOOKUP(B:B, _holidays!A:C, 3, FALSE)</f>
        <v>N</v>
      </c>
      <c r="E241" s="10">
        <v>134755.505</v>
      </c>
      <c r="F241" s="6">
        <f>IF(Table16[[#This Row],[School Day]]="Y",Table16[[#This Row],[Demand]],NA())</f>
        <v>134755.505</v>
      </c>
      <c r="G241" s="6" t="e">
        <f>IF(Table16[[#This Row],[School Day]]="N",Table16[[#This Row],[Demand]],NA())</f>
        <v>#N/A</v>
      </c>
      <c r="H241" s="6" t="e">
        <f>IF(Table16[[#This Row],[Holiday]]="Y",Table16[[#This Row],[Demand]],NA())</f>
        <v>#N/A</v>
      </c>
      <c r="I241" s="6">
        <f>IF(Table16[[#This Row],[Holiday]]="N",Table16[[#This Row],[Demand]],NA())</f>
        <v>134755.505</v>
      </c>
      <c r="J241" s="6">
        <v>13.2</v>
      </c>
      <c r="K241" s="6"/>
    </row>
    <row r="242" spans="2:11" x14ac:dyDescent="0.3">
      <c r="B242" s="30">
        <v>42245</v>
      </c>
      <c r="C242" s="6" t="str">
        <f>VLOOKUP(B:B, _holidays!A:C, 2, FALSE)</f>
        <v>Y</v>
      </c>
      <c r="D242" s="6" t="str">
        <f>VLOOKUP(B:B, _holidays!A:C, 3, FALSE)</f>
        <v>N</v>
      </c>
      <c r="E242" s="10">
        <v>124448.5</v>
      </c>
      <c r="F242" s="6">
        <f>IF(Table16[[#This Row],[School Day]]="Y",Table16[[#This Row],[Demand]],NA())</f>
        <v>124448.5</v>
      </c>
      <c r="G242" s="6" t="e">
        <f>IF(Table16[[#This Row],[School Day]]="N",Table16[[#This Row],[Demand]],NA())</f>
        <v>#N/A</v>
      </c>
      <c r="H242" s="6" t="e">
        <f>IF(Table16[[#This Row],[Holiday]]="Y",Table16[[#This Row],[Demand]],NA())</f>
        <v>#N/A</v>
      </c>
      <c r="I242" s="6">
        <f>IF(Table16[[#This Row],[Holiday]]="N",Table16[[#This Row],[Demand]],NA())</f>
        <v>124448.5</v>
      </c>
      <c r="J242" s="6">
        <v>11.7</v>
      </c>
      <c r="K242" s="6"/>
    </row>
    <row r="243" spans="2:11" x14ac:dyDescent="0.3">
      <c r="B243" s="30">
        <v>42246</v>
      </c>
      <c r="C243" s="6" t="str">
        <f>VLOOKUP(B:B, _holidays!A:C, 2, FALSE)</f>
        <v>Y</v>
      </c>
      <c r="D243" s="6" t="str">
        <f>VLOOKUP(B:B, _holidays!A:C, 3, FALSE)</f>
        <v>N</v>
      </c>
      <c r="E243" s="10">
        <v>116744.215</v>
      </c>
      <c r="F243" s="6">
        <f>IF(Table16[[#This Row],[School Day]]="Y",Table16[[#This Row],[Demand]],NA())</f>
        <v>116744.215</v>
      </c>
      <c r="G243" s="6" t="e">
        <f>IF(Table16[[#This Row],[School Day]]="N",Table16[[#This Row],[Demand]],NA())</f>
        <v>#N/A</v>
      </c>
      <c r="H243" s="6" t="e">
        <f>IF(Table16[[#This Row],[Holiday]]="Y",Table16[[#This Row],[Demand]],NA())</f>
        <v>#N/A</v>
      </c>
      <c r="I243" s="6">
        <f>IF(Table16[[#This Row],[Holiday]]="N",Table16[[#This Row],[Demand]],NA())</f>
        <v>116744.215</v>
      </c>
      <c r="J243" s="6">
        <v>12.5</v>
      </c>
      <c r="K243" s="6"/>
    </row>
    <row r="244" spans="2:11" x14ac:dyDescent="0.3">
      <c r="B244" s="30">
        <v>42247</v>
      </c>
      <c r="C244" s="6" t="str">
        <f>VLOOKUP(B:B, _holidays!A:C, 2, FALSE)</f>
        <v>Y</v>
      </c>
      <c r="D244" s="6" t="str">
        <f>VLOOKUP(B:B, _holidays!A:C, 3, FALSE)</f>
        <v>N</v>
      </c>
      <c r="E244" s="10">
        <v>137724.89499999999</v>
      </c>
      <c r="F244" s="6">
        <f>IF(Table16[[#This Row],[School Day]]="Y",Table16[[#This Row],[Demand]],NA())</f>
        <v>137724.89499999999</v>
      </c>
      <c r="G244" s="6" t="e">
        <f>IF(Table16[[#This Row],[School Day]]="N",Table16[[#This Row],[Demand]],NA())</f>
        <v>#N/A</v>
      </c>
      <c r="H244" s="6" t="e">
        <f>IF(Table16[[#This Row],[Holiday]]="Y",Table16[[#This Row],[Demand]],NA())</f>
        <v>#N/A</v>
      </c>
      <c r="I244" s="6">
        <f>IF(Table16[[#This Row],[Holiday]]="N",Table16[[#This Row],[Demand]],NA())</f>
        <v>137724.89499999999</v>
      </c>
      <c r="J244" s="6">
        <v>13</v>
      </c>
      <c r="K244" s="6"/>
    </row>
    <row r="245" spans="2:11" x14ac:dyDescent="0.3">
      <c r="B245" s="30">
        <v>42248</v>
      </c>
      <c r="C245" s="6" t="str">
        <f>VLOOKUP(B:B, _holidays!A:C, 2, FALSE)</f>
        <v>Y</v>
      </c>
      <c r="D245" s="6" t="str">
        <f>VLOOKUP(B:B, _holidays!A:C, 3, FALSE)</f>
        <v>N</v>
      </c>
      <c r="E245" s="10">
        <v>134116.76999999999</v>
      </c>
      <c r="F245" s="6">
        <f>IF(Table16[[#This Row],[School Day]]="Y",Table16[[#This Row],[Demand]],NA())</f>
        <v>134116.76999999999</v>
      </c>
      <c r="G245" s="6" t="e">
        <f>IF(Table16[[#This Row],[School Day]]="N",Table16[[#This Row],[Demand]],NA())</f>
        <v>#N/A</v>
      </c>
      <c r="H245" s="6" t="e">
        <f>IF(Table16[[#This Row],[Holiday]]="Y",Table16[[#This Row],[Demand]],NA())</f>
        <v>#N/A</v>
      </c>
      <c r="I245" s="6">
        <f>IF(Table16[[#This Row],[Holiday]]="N",Table16[[#This Row],[Demand]],NA())</f>
        <v>134116.76999999999</v>
      </c>
      <c r="J245" s="6">
        <v>16.2</v>
      </c>
      <c r="K245" s="6"/>
    </row>
    <row r="246" spans="2:11" x14ac:dyDescent="0.3">
      <c r="B246" s="30">
        <v>42249</v>
      </c>
      <c r="C246" s="6" t="str">
        <f>VLOOKUP(B:B, _holidays!A:C, 2, FALSE)</f>
        <v>Y</v>
      </c>
      <c r="D246" s="6" t="str">
        <f>VLOOKUP(B:B, _holidays!A:C, 3, FALSE)</f>
        <v>N</v>
      </c>
      <c r="E246" s="10">
        <v>132794.715</v>
      </c>
      <c r="F246" s="6">
        <f>IF(Table16[[#This Row],[School Day]]="Y",Table16[[#This Row],[Demand]],NA())</f>
        <v>132794.715</v>
      </c>
      <c r="G246" s="6" t="e">
        <f>IF(Table16[[#This Row],[School Day]]="N",Table16[[#This Row],[Demand]],NA())</f>
        <v>#N/A</v>
      </c>
      <c r="H246" s="6" t="e">
        <f>IF(Table16[[#This Row],[Holiday]]="Y",Table16[[#This Row],[Demand]],NA())</f>
        <v>#N/A</v>
      </c>
      <c r="I246" s="6">
        <f>IF(Table16[[#This Row],[Holiday]]="N",Table16[[#This Row],[Demand]],NA())</f>
        <v>132794.715</v>
      </c>
      <c r="J246" s="6">
        <v>18.8</v>
      </c>
      <c r="K246" s="6"/>
    </row>
    <row r="247" spans="2:11" x14ac:dyDescent="0.3">
      <c r="B247" s="30">
        <v>42250</v>
      </c>
      <c r="C247" s="6" t="str">
        <f>VLOOKUP(B:B, _holidays!A:C, 2, FALSE)</f>
        <v>Y</v>
      </c>
      <c r="D247" s="6" t="str">
        <f>VLOOKUP(B:B, _holidays!A:C, 3, FALSE)</f>
        <v>N</v>
      </c>
      <c r="E247" s="10">
        <v>132096.33499999999</v>
      </c>
      <c r="F247" s="6">
        <f>IF(Table16[[#This Row],[School Day]]="Y",Table16[[#This Row],[Demand]],NA())</f>
        <v>132096.33499999999</v>
      </c>
      <c r="G247" s="6" t="e">
        <f>IF(Table16[[#This Row],[School Day]]="N",Table16[[#This Row],[Demand]],NA())</f>
        <v>#N/A</v>
      </c>
      <c r="H247" s="6" t="e">
        <f>IF(Table16[[#This Row],[Holiday]]="Y",Table16[[#This Row],[Demand]],NA())</f>
        <v>#N/A</v>
      </c>
      <c r="I247" s="6">
        <f>IF(Table16[[#This Row],[Holiday]]="N",Table16[[#This Row],[Demand]],NA())</f>
        <v>132096.33499999999</v>
      </c>
      <c r="J247" s="6">
        <v>14</v>
      </c>
      <c r="K247" s="6"/>
    </row>
    <row r="248" spans="2:11" x14ac:dyDescent="0.3">
      <c r="B248" s="30">
        <v>42251</v>
      </c>
      <c r="C248" s="6" t="str">
        <f>VLOOKUP(B:B, _holidays!A:C, 2, FALSE)</f>
        <v>Y</v>
      </c>
      <c r="D248" s="6" t="str">
        <f>VLOOKUP(B:B, _holidays!A:C, 3, FALSE)</f>
        <v>N</v>
      </c>
      <c r="E248" s="10">
        <v>131384.88</v>
      </c>
      <c r="F248" s="6">
        <f>IF(Table16[[#This Row],[School Day]]="Y",Table16[[#This Row],[Demand]],NA())</f>
        <v>131384.88</v>
      </c>
      <c r="G248" s="6" t="e">
        <f>IF(Table16[[#This Row],[School Day]]="N",Table16[[#This Row],[Demand]],NA())</f>
        <v>#N/A</v>
      </c>
      <c r="H248" s="6" t="e">
        <f>IF(Table16[[#This Row],[Holiday]]="Y",Table16[[#This Row],[Demand]],NA())</f>
        <v>#N/A</v>
      </c>
      <c r="I248" s="6">
        <f>IF(Table16[[#This Row],[Holiday]]="N",Table16[[#This Row],[Demand]],NA())</f>
        <v>131384.88</v>
      </c>
      <c r="J248" s="6">
        <v>13.7</v>
      </c>
      <c r="K248" s="6"/>
    </row>
    <row r="249" spans="2:11" x14ac:dyDescent="0.3">
      <c r="B249" s="30">
        <v>42252</v>
      </c>
      <c r="C249" s="6" t="str">
        <f>VLOOKUP(B:B, _holidays!A:C, 2, FALSE)</f>
        <v>Y</v>
      </c>
      <c r="D249" s="6" t="str">
        <f>VLOOKUP(B:B, _holidays!A:C, 3, FALSE)</f>
        <v>N</v>
      </c>
      <c r="E249" s="10">
        <v>115799.32</v>
      </c>
      <c r="F249" s="6">
        <f>IF(Table16[[#This Row],[School Day]]="Y",Table16[[#This Row],[Demand]],NA())</f>
        <v>115799.32</v>
      </c>
      <c r="G249" s="6" t="e">
        <f>IF(Table16[[#This Row],[School Day]]="N",Table16[[#This Row],[Demand]],NA())</f>
        <v>#N/A</v>
      </c>
      <c r="H249" s="6" t="e">
        <f>IF(Table16[[#This Row],[Holiday]]="Y",Table16[[#This Row],[Demand]],NA())</f>
        <v>#N/A</v>
      </c>
      <c r="I249" s="6">
        <f>IF(Table16[[#This Row],[Holiday]]="N",Table16[[#This Row],[Demand]],NA())</f>
        <v>115799.32</v>
      </c>
      <c r="J249" s="6">
        <v>14</v>
      </c>
      <c r="K249" s="6"/>
    </row>
    <row r="250" spans="2:11" x14ac:dyDescent="0.3">
      <c r="B250" s="30">
        <v>42253</v>
      </c>
      <c r="C250" s="6" t="str">
        <f>VLOOKUP(B:B, _holidays!A:C, 2, FALSE)</f>
        <v>Y</v>
      </c>
      <c r="D250" s="6" t="str">
        <f>VLOOKUP(B:B, _holidays!A:C, 3, FALSE)</f>
        <v>N</v>
      </c>
      <c r="E250" s="10">
        <v>109641.375</v>
      </c>
      <c r="F250" s="6">
        <f>IF(Table16[[#This Row],[School Day]]="Y",Table16[[#This Row],[Demand]],NA())</f>
        <v>109641.375</v>
      </c>
      <c r="G250" s="6" t="e">
        <f>IF(Table16[[#This Row],[School Day]]="N",Table16[[#This Row],[Demand]],NA())</f>
        <v>#N/A</v>
      </c>
      <c r="H250" s="6" t="e">
        <f>IF(Table16[[#This Row],[Holiday]]="Y",Table16[[#This Row],[Demand]],NA())</f>
        <v>#N/A</v>
      </c>
      <c r="I250" s="6">
        <f>IF(Table16[[#This Row],[Holiday]]="N",Table16[[#This Row],[Demand]],NA())</f>
        <v>109641.375</v>
      </c>
      <c r="J250" s="6">
        <v>16.600000000000001</v>
      </c>
      <c r="K250" s="6"/>
    </row>
    <row r="251" spans="2:11" x14ac:dyDescent="0.3">
      <c r="B251" s="30">
        <v>42254</v>
      </c>
      <c r="C251" s="6" t="str">
        <f>VLOOKUP(B:B, _holidays!A:C, 2, FALSE)</f>
        <v>Y</v>
      </c>
      <c r="D251" s="6" t="str">
        <f>VLOOKUP(B:B, _holidays!A:C, 3, FALSE)</f>
        <v>N</v>
      </c>
      <c r="E251" s="10">
        <v>131619.36499999999</v>
      </c>
      <c r="F251" s="6">
        <f>IF(Table16[[#This Row],[School Day]]="Y",Table16[[#This Row],[Demand]],NA())</f>
        <v>131619.36499999999</v>
      </c>
      <c r="G251" s="6" t="e">
        <f>IF(Table16[[#This Row],[School Day]]="N",Table16[[#This Row],[Demand]],NA())</f>
        <v>#N/A</v>
      </c>
      <c r="H251" s="6" t="e">
        <f>IF(Table16[[#This Row],[Holiday]]="Y",Table16[[#This Row],[Demand]],NA())</f>
        <v>#N/A</v>
      </c>
      <c r="I251" s="6">
        <f>IF(Table16[[#This Row],[Holiday]]="N",Table16[[#This Row],[Demand]],NA())</f>
        <v>131619.36499999999</v>
      </c>
      <c r="J251" s="6">
        <v>13.6</v>
      </c>
      <c r="K251" s="6"/>
    </row>
    <row r="252" spans="2:11" x14ac:dyDescent="0.3">
      <c r="B252" s="30">
        <v>42255</v>
      </c>
      <c r="C252" s="6" t="str">
        <f>VLOOKUP(B:B, _holidays!A:C, 2, FALSE)</f>
        <v>Y</v>
      </c>
      <c r="D252" s="6" t="str">
        <f>VLOOKUP(B:B, _holidays!A:C, 3, FALSE)</f>
        <v>N</v>
      </c>
      <c r="E252" s="10">
        <v>136340.70000000001</v>
      </c>
      <c r="F252" s="6">
        <f>IF(Table16[[#This Row],[School Day]]="Y",Table16[[#This Row],[Demand]],NA())</f>
        <v>136340.70000000001</v>
      </c>
      <c r="G252" s="6" t="e">
        <f>IF(Table16[[#This Row],[School Day]]="N",Table16[[#This Row],[Demand]],NA())</f>
        <v>#N/A</v>
      </c>
      <c r="H252" s="6" t="e">
        <f>IF(Table16[[#This Row],[Holiday]]="Y",Table16[[#This Row],[Demand]],NA())</f>
        <v>#N/A</v>
      </c>
      <c r="I252" s="6">
        <f>IF(Table16[[#This Row],[Holiday]]="N",Table16[[#This Row],[Demand]],NA())</f>
        <v>136340.70000000001</v>
      </c>
      <c r="J252" s="6">
        <v>12.8</v>
      </c>
      <c r="K252" s="6"/>
    </row>
    <row r="253" spans="2:11" x14ac:dyDescent="0.3">
      <c r="B253" s="30">
        <v>42256</v>
      </c>
      <c r="C253" s="6" t="str">
        <f>VLOOKUP(B:B, _holidays!A:C, 2, FALSE)</f>
        <v>Y</v>
      </c>
      <c r="D253" s="6" t="str">
        <f>VLOOKUP(B:B, _holidays!A:C, 3, FALSE)</f>
        <v>N</v>
      </c>
      <c r="E253" s="10">
        <v>132977.45000000001</v>
      </c>
      <c r="F253" s="6">
        <f>IF(Table16[[#This Row],[School Day]]="Y",Table16[[#This Row],[Demand]],NA())</f>
        <v>132977.45000000001</v>
      </c>
      <c r="G253" s="6" t="e">
        <f>IF(Table16[[#This Row],[School Day]]="N",Table16[[#This Row],[Demand]],NA())</f>
        <v>#N/A</v>
      </c>
      <c r="H253" s="6" t="e">
        <f>IF(Table16[[#This Row],[Holiday]]="Y",Table16[[#This Row],[Demand]],NA())</f>
        <v>#N/A</v>
      </c>
      <c r="I253" s="6">
        <f>IF(Table16[[#This Row],[Holiday]]="N",Table16[[#This Row],[Demand]],NA())</f>
        <v>132977.45000000001</v>
      </c>
      <c r="J253" s="6">
        <v>15.3</v>
      </c>
      <c r="K253" s="6"/>
    </row>
    <row r="254" spans="2:11" x14ac:dyDescent="0.3">
      <c r="B254" s="30">
        <v>42257</v>
      </c>
      <c r="C254" s="6" t="str">
        <f>VLOOKUP(B:B, _holidays!A:C, 2, FALSE)</f>
        <v>Y</v>
      </c>
      <c r="D254" s="6" t="str">
        <f>VLOOKUP(B:B, _holidays!A:C, 3, FALSE)</f>
        <v>N</v>
      </c>
      <c r="E254" s="10">
        <v>133541.98000000001</v>
      </c>
      <c r="F254" s="6">
        <f>IF(Table16[[#This Row],[School Day]]="Y",Table16[[#This Row],[Demand]],NA())</f>
        <v>133541.98000000001</v>
      </c>
      <c r="G254" s="6" t="e">
        <f>IF(Table16[[#This Row],[School Day]]="N",Table16[[#This Row],[Demand]],NA())</f>
        <v>#N/A</v>
      </c>
      <c r="H254" s="6" t="e">
        <f>IF(Table16[[#This Row],[Holiday]]="Y",Table16[[#This Row],[Demand]],NA())</f>
        <v>#N/A</v>
      </c>
      <c r="I254" s="6">
        <f>IF(Table16[[#This Row],[Holiday]]="N",Table16[[#This Row],[Demand]],NA())</f>
        <v>133541.98000000001</v>
      </c>
      <c r="J254" s="6">
        <v>15.7</v>
      </c>
      <c r="K254" s="6"/>
    </row>
    <row r="255" spans="2:11" x14ac:dyDescent="0.3">
      <c r="B255" s="30">
        <v>42258</v>
      </c>
      <c r="C255" s="6" t="str">
        <f>VLOOKUP(B:B, _holidays!A:C, 2, FALSE)</f>
        <v>Y</v>
      </c>
      <c r="D255" s="6" t="str">
        <f>VLOOKUP(B:B, _holidays!A:C, 3, FALSE)</f>
        <v>N</v>
      </c>
      <c r="E255" s="10">
        <v>123968.9</v>
      </c>
      <c r="F255" s="6">
        <f>IF(Table16[[#This Row],[School Day]]="Y",Table16[[#This Row],[Demand]],NA())</f>
        <v>123968.9</v>
      </c>
      <c r="G255" s="6" t="e">
        <f>IF(Table16[[#This Row],[School Day]]="N",Table16[[#This Row],[Demand]],NA())</f>
        <v>#N/A</v>
      </c>
      <c r="H255" s="6" t="e">
        <f>IF(Table16[[#This Row],[Holiday]]="Y",Table16[[#This Row],[Demand]],NA())</f>
        <v>#N/A</v>
      </c>
      <c r="I255" s="6">
        <f>IF(Table16[[#This Row],[Holiday]]="N",Table16[[#This Row],[Demand]],NA())</f>
        <v>123968.9</v>
      </c>
      <c r="J255" s="6">
        <v>20.100000000000001</v>
      </c>
      <c r="K255" s="6"/>
    </row>
    <row r="256" spans="2:11" x14ac:dyDescent="0.3">
      <c r="B256" s="30">
        <v>42259</v>
      </c>
      <c r="C256" s="6" t="str">
        <f>VLOOKUP(B:B, _holidays!A:C, 2, FALSE)</f>
        <v>Y</v>
      </c>
      <c r="D256" s="6" t="str">
        <f>VLOOKUP(B:B, _holidays!A:C, 3, FALSE)</f>
        <v>N</v>
      </c>
      <c r="E256" s="10">
        <v>108790.005</v>
      </c>
      <c r="F256" s="6">
        <f>IF(Table16[[#This Row],[School Day]]="Y",Table16[[#This Row],[Demand]],NA())</f>
        <v>108790.005</v>
      </c>
      <c r="G256" s="6" t="e">
        <f>IF(Table16[[#This Row],[School Day]]="N",Table16[[#This Row],[Demand]],NA())</f>
        <v>#N/A</v>
      </c>
      <c r="H256" s="6" t="e">
        <f>IF(Table16[[#This Row],[Holiday]]="Y",Table16[[#This Row],[Demand]],NA())</f>
        <v>#N/A</v>
      </c>
      <c r="I256" s="6">
        <f>IF(Table16[[#This Row],[Holiday]]="N",Table16[[#This Row],[Demand]],NA())</f>
        <v>108790.005</v>
      </c>
      <c r="J256" s="6">
        <v>21.7</v>
      </c>
      <c r="K256" s="6"/>
    </row>
    <row r="257" spans="2:11" x14ac:dyDescent="0.3">
      <c r="B257" s="30">
        <v>42260</v>
      </c>
      <c r="C257" s="6" t="str">
        <f>VLOOKUP(B:B, _holidays!A:C, 2, FALSE)</f>
        <v>Y</v>
      </c>
      <c r="D257" s="6" t="str">
        <f>VLOOKUP(B:B, _holidays!A:C, 3, FALSE)</f>
        <v>N</v>
      </c>
      <c r="E257" s="10">
        <v>99161.764999999999</v>
      </c>
      <c r="F257" s="6">
        <f>IF(Table16[[#This Row],[School Day]]="Y",Table16[[#This Row],[Demand]],NA())</f>
        <v>99161.764999999999</v>
      </c>
      <c r="G257" s="6" t="e">
        <f>IF(Table16[[#This Row],[School Day]]="N",Table16[[#This Row],[Demand]],NA())</f>
        <v>#N/A</v>
      </c>
      <c r="H257" s="6" t="e">
        <f>IF(Table16[[#This Row],[Holiday]]="Y",Table16[[#This Row],[Demand]],NA())</f>
        <v>#N/A</v>
      </c>
      <c r="I257" s="6">
        <f>IF(Table16[[#This Row],[Holiday]]="N",Table16[[#This Row],[Demand]],NA())</f>
        <v>99161.764999999999</v>
      </c>
      <c r="J257" s="6">
        <v>25.5</v>
      </c>
      <c r="K257" s="6"/>
    </row>
    <row r="258" spans="2:11" x14ac:dyDescent="0.3">
      <c r="B258" s="30">
        <v>42261</v>
      </c>
      <c r="C258" s="6" t="str">
        <f>VLOOKUP(B:B, _holidays!A:C, 2, FALSE)</f>
        <v>Y</v>
      </c>
      <c r="D258" s="6" t="str">
        <f>VLOOKUP(B:B, _holidays!A:C, 3, FALSE)</f>
        <v>N</v>
      </c>
      <c r="E258" s="10">
        <v>116574.17</v>
      </c>
      <c r="F258" s="6">
        <f>IF(Table16[[#This Row],[School Day]]="Y",Table16[[#This Row],[Demand]],NA())</f>
        <v>116574.17</v>
      </c>
      <c r="G258" s="6" t="e">
        <f>IF(Table16[[#This Row],[School Day]]="N",Table16[[#This Row],[Demand]],NA())</f>
        <v>#N/A</v>
      </c>
      <c r="H258" s="6" t="e">
        <f>IF(Table16[[#This Row],[Holiday]]="Y",Table16[[#This Row],[Demand]],NA())</f>
        <v>#N/A</v>
      </c>
      <c r="I258" s="6">
        <f>IF(Table16[[#This Row],[Holiday]]="N",Table16[[#This Row],[Demand]],NA())</f>
        <v>116574.17</v>
      </c>
      <c r="J258" s="6">
        <v>26.7</v>
      </c>
      <c r="K258" s="6"/>
    </row>
    <row r="259" spans="2:11" x14ac:dyDescent="0.3">
      <c r="B259" s="30">
        <v>42262</v>
      </c>
      <c r="C259" s="6" t="str">
        <f>VLOOKUP(B:B, _holidays!A:C, 2, FALSE)</f>
        <v>Y</v>
      </c>
      <c r="D259" s="6" t="str">
        <f>VLOOKUP(B:B, _holidays!A:C, 3, FALSE)</f>
        <v>N</v>
      </c>
      <c r="E259" s="10">
        <v>123750.5</v>
      </c>
      <c r="F259" s="6">
        <f>IF(Table16[[#This Row],[School Day]]="Y",Table16[[#This Row],[Demand]],NA())</f>
        <v>123750.5</v>
      </c>
      <c r="G259" s="6" t="e">
        <f>IF(Table16[[#This Row],[School Day]]="N",Table16[[#This Row],[Demand]],NA())</f>
        <v>#N/A</v>
      </c>
      <c r="H259" s="6" t="e">
        <f>IF(Table16[[#This Row],[Holiday]]="Y",Table16[[#This Row],[Demand]],NA())</f>
        <v>#N/A</v>
      </c>
      <c r="I259" s="6">
        <f>IF(Table16[[#This Row],[Holiday]]="N",Table16[[#This Row],[Demand]],NA())</f>
        <v>123750.5</v>
      </c>
      <c r="J259" s="6">
        <v>15.9</v>
      </c>
      <c r="K259" s="6"/>
    </row>
    <row r="260" spans="2:11" x14ac:dyDescent="0.3">
      <c r="B260" s="30">
        <v>42263</v>
      </c>
      <c r="C260" s="6" t="str">
        <f>VLOOKUP(B:B, _holidays!A:C, 2, FALSE)</f>
        <v>Y</v>
      </c>
      <c r="D260" s="6" t="str">
        <f>VLOOKUP(B:B, _holidays!A:C, 3, FALSE)</f>
        <v>N</v>
      </c>
      <c r="E260" s="10">
        <v>131795.48499999999</v>
      </c>
      <c r="F260" s="6">
        <f>IF(Table16[[#This Row],[School Day]]="Y",Table16[[#This Row],[Demand]],NA())</f>
        <v>131795.48499999999</v>
      </c>
      <c r="G260" s="6" t="e">
        <f>IF(Table16[[#This Row],[School Day]]="N",Table16[[#This Row],[Demand]],NA())</f>
        <v>#N/A</v>
      </c>
      <c r="H260" s="6" t="e">
        <f>IF(Table16[[#This Row],[Holiday]]="Y",Table16[[#This Row],[Demand]],NA())</f>
        <v>#N/A</v>
      </c>
      <c r="I260" s="6">
        <f>IF(Table16[[#This Row],[Holiday]]="N",Table16[[#This Row],[Demand]],NA())</f>
        <v>131795.48499999999</v>
      </c>
      <c r="J260" s="6">
        <v>14.8</v>
      </c>
      <c r="K260" s="6"/>
    </row>
    <row r="261" spans="2:11" x14ac:dyDescent="0.3">
      <c r="B261" s="30">
        <v>42264</v>
      </c>
      <c r="C261" s="6" t="str">
        <f>VLOOKUP(B:B, _holidays!A:C, 2, FALSE)</f>
        <v>Y</v>
      </c>
      <c r="D261" s="6" t="str">
        <f>VLOOKUP(B:B, _holidays!A:C, 3, FALSE)</f>
        <v>N</v>
      </c>
      <c r="E261" s="10">
        <v>131050.675</v>
      </c>
      <c r="F261" s="6">
        <f>IF(Table16[[#This Row],[School Day]]="Y",Table16[[#This Row],[Demand]],NA())</f>
        <v>131050.675</v>
      </c>
      <c r="G261" s="6" t="e">
        <f>IF(Table16[[#This Row],[School Day]]="N",Table16[[#This Row],[Demand]],NA())</f>
        <v>#N/A</v>
      </c>
      <c r="H261" s="6" t="e">
        <f>IF(Table16[[#This Row],[Holiday]]="Y",Table16[[#This Row],[Demand]],NA())</f>
        <v>#N/A</v>
      </c>
      <c r="I261" s="6">
        <f>IF(Table16[[#This Row],[Holiday]]="N",Table16[[#This Row],[Demand]],NA())</f>
        <v>131050.675</v>
      </c>
      <c r="J261" s="6">
        <v>14.3</v>
      </c>
      <c r="K261" s="6"/>
    </row>
    <row r="262" spans="2:11" x14ac:dyDescent="0.3">
      <c r="B262" s="30">
        <v>42265</v>
      </c>
      <c r="C262" s="6" t="str">
        <f>VLOOKUP(B:B, _holidays!A:C, 2, FALSE)</f>
        <v>N</v>
      </c>
      <c r="D262" s="6" t="str">
        <f>VLOOKUP(B:B, _holidays!A:C, 3, FALSE)</f>
        <v>N</v>
      </c>
      <c r="E262" s="10">
        <v>130764.58500000001</v>
      </c>
      <c r="F262" s="6" t="e">
        <f>IF(Table16[[#This Row],[School Day]]="Y",Table16[[#This Row],[Demand]],NA())</f>
        <v>#N/A</v>
      </c>
      <c r="G262" s="6">
        <f>IF(Table16[[#This Row],[School Day]]="N",Table16[[#This Row],[Demand]],NA())</f>
        <v>130764.58500000001</v>
      </c>
      <c r="H262" s="6" t="e">
        <f>IF(Table16[[#This Row],[Holiday]]="Y",Table16[[#This Row],[Demand]],NA())</f>
        <v>#N/A</v>
      </c>
      <c r="I262" s="6">
        <f>IF(Table16[[#This Row],[Holiday]]="N",Table16[[#This Row],[Demand]],NA())</f>
        <v>130764.58500000001</v>
      </c>
      <c r="J262" s="6">
        <v>14.7</v>
      </c>
      <c r="K262" s="6"/>
    </row>
    <row r="263" spans="2:11" x14ac:dyDescent="0.3">
      <c r="B263" s="30">
        <v>42266</v>
      </c>
      <c r="C263" s="6" t="str">
        <f>VLOOKUP(B:B, _holidays!A:C, 2, FALSE)</f>
        <v>N</v>
      </c>
      <c r="D263" s="6" t="str">
        <f>VLOOKUP(B:B, _holidays!A:C, 3, FALSE)</f>
        <v>N</v>
      </c>
      <c r="E263" s="10">
        <v>112377.185</v>
      </c>
      <c r="F263" s="6" t="e">
        <f>IF(Table16[[#This Row],[School Day]]="Y",Table16[[#This Row],[Demand]],NA())</f>
        <v>#N/A</v>
      </c>
      <c r="G263" s="6">
        <f>IF(Table16[[#This Row],[School Day]]="N",Table16[[#This Row],[Demand]],NA())</f>
        <v>112377.185</v>
      </c>
      <c r="H263" s="6" t="e">
        <f>IF(Table16[[#This Row],[Holiday]]="Y",Table16[[#This Row],[Demand]],NA())</f>
        <v>#N/A</v>
      </c>
      <c r="I263" s="6">
        <f>IF(Table16[[#This Row],[Holiday]]="N",Table16[[#This Row],[Demand]],NA())</f>
        <v>112377.185</v>
      </c>
      <c r="J263" s="6">
        <v>21.3</v>
      </c>
      <c r="K263" s="6"/>
    </row>
    <row r="264" spans="2:11" x14ac:dyDescent="0.3">
      <c r="B264" s="30">
        <v>42267</v>
      </c>
      <c r="C264" s="6" t="str">
        <f>VLOOKUP(B:B, _holidays!A:C, 2, FALSE)</f>
        <v>N</v>
      </c>
      <c r="D264" s="6" t="str">
        <f>VLOOKUP(B:B, _holidays!A:C, 3, FALSE)</f>
        <v>N</v>
      </c>
      <c r="E264" s="10">
        <v>103708.925</v>
      </c>
      <c r="F264" s="6" t="e">
        <f>IF(Table16[[#This Row],[School Day]]="Y",Table16[[#This Row],[Demand]],NA())</f>
        <v>#N/A</v>
      </c>
      <c r="G264" s="6">
        <f>IF(Table16[[#This Row],[School Day]]="N",Table16[[#This Row],[Demand]],NA())</f>
        <v>103708.925</v>
      </c>
      <c r="H264" s="6" t="e">
        <f>IF(Table16[[#This Row],[Holiday]]="Y",Table16[[#This Row],[Demand]],NA())</f>
        <v>#N/A</v>
      </c>
      <c r="I264" s="6">
        <f>IF(Table16[[#This Row],[Holiday]]="N",Table16[[#This Row],[Demand]],NA())</f>
        <v>103708.925</v>
      </c>
      <c r="J264" s="6">
        <v>22.9</v>
      </c>
      <c r="K264" s="6"/>
    </row>
    <row r="265" spans="2:11" x14ac:dyDescent="0.3">
      <c r="B265" s="30">
        <v>42268</v>
      </c>
      <c r="C265" s="6" t="str">
        <f>VLOOKUP(B:B, _holidays!A:C, 2, FALSE)</f>
        <v>N</v>
      </c>
      <c r="D265" s="6" t="str">
        <f>VLOOKUP(B:B, _holidays!A:C, 3, FALSE)</f>
        <v>N</v>
      </c>
      <c r="E265" s="10">
        <v>120096.71</v>
      </c>
      <c r="F265" s="6" t="e">
        <f>IF(Table16[[#This Row],[School Day]]="Y",Table16[[#This Row],[Demand]],NA())</f>
        <v>#N/A</v>
      </c>
      <c r="G265" s="6">
        <f>IF(Table16[[#This Row],[School Day]]="N",Table16[[#This Row],[Demand]],NA())</f>
        <v>120096.71</v>
      </c>
      <c r="H265" s="6" t="e">
        <f>IF(Table16[[#This Row],[Holiday]]="Y",Table16[[#This Row],[Demand]],NA())</f>
        <v>#N/A</v>
      </c>
      <c r="I265" s="6">
        <f>IF(Table16[[#This Row],[Holiday]]="N",Table16[[#This Row],[Demand]],NA())</f>
        <v>120096.71</v>
      </c>
      <c r="J265" s="6">
        <v>18.100000000000001</v>
      </c>
      <c r="K265" s="6"/>
    </row>
    <row r="266" spans="2:11" x14ac:dyDescent="0.3">
      <c r="B266" s="30">
        <v>42269</v>
      </c>
      <c r="C266" s="6" t="str">
        <f>VLOOKUP(B:B, _holidays!A:C, 2, FALSE)</f>
        <v>N</v>
      </c>
      <c r="D266" s="6" t="str">
        <f>VLOOKUP(B:B, _holidays!A:C, 3, FALSE)</f>
        <v>N</v>
      </c>
      <c r="E266" s="10">
        <v>127755.095</v>
      </c>
      <c r="F266" s="6" t="e">
        <f>IF(Table16[[#This Row],[School Day]]="Y",Table16[[#This Row],[Demand]],NA())</f>
        <v>#N/A</v>
      </c>
      <c r="G266" s="6">
        <f>IF(Table16[[#This Row],[School Day]]="N",Table16[[#This Row],[Demand]],NA())</f>
        <v>127755.095</v>
      </c>
      <c r="H266" s="6" t="e">
        <f>IF(Table16[[#This Row],[Holiday]]="Y",Table16[[#This Row],[Demand]],NA())</f>
        <v>#N/A</v>
      </c>
      <c r="I266" s="6">
        <f>IF(Table16[[#This Row],[Holiday]]="N",Table16[[#This Row],[Demand]],NA())</f>
        <v>127755.095</v>
      </c>
      <c r="J266" s="6">
        <v>12.7</v>
      </c>
      <c r="K266" s="6"/>
    </row>
    <row r="267" spans="2:11" x14ac:dyDescent="0.3">
      <c r="B267" s="30">
        <v>42270</v>
      </c>
      <c r="C267" s="6" t="str">
        <f>VLOOKUP(B:B, _holidays!A:C, 2, FALSE)</f>
        <v>N</v>
      </c>
      <c r="D267" s="6" t="str">
        <f>VLOOKUP(B:B, _holidays!A:C, 3, FALSE)</f>
        <v>N</v>
      </c>
      <c r="E267" s="10">
        <v>131866.73000000001</v>
      </c>
      <c r="F267" s="6" t="e">
        <f>IF(Table16[[#This Row],[School Day]]="Y",Table16[[#This Row],[Demand]],NA())</f>
        <v>#N/A</v>
      </c>
      <c r="G267" s="6">
        <f>IF(Table16[[#This Row],[School Day]]="N",Table16[[#This Row],[Demand]],NA())</f>
        <v>131866.73000000001</v>
      </c>
      <c r="H267" s="6" t="e">
        <f>IF(Table16[[#This Row],[Holiday]]="Y",Table16[[#This Row],[Demand]],NA())</f>
        <v>#N/A</v>
      </c>
      <c r="I267" s="6">
        <f>IF(Table16[[#This Row],[Holiday]]="N",Table16[[#This Row],[Demand]],NA())</f>
        <v>131866.73000000001</v>
      </c>
      <c r="J267" s="6">
        <v>12.6</v>
      </c>
      <c r="K267" s="6"/>
    </row>
    <row r="268" spans="2:11" x14ac:dyDescent="0.3">
      <c r="B268" s="30">
        <v>42271</v>
      </c>
      <c r="C268" s="6" t="str">
        <f>VLOOKUP(B:B, _holidays!A:C, 2, FALSE)</f>
        <v>N</v>
      </c>
      <c r="D268" s="6" t="str">
        <f>VLOOKUP(B:B, _holidays!A:C, 3, FALSE)</f>
        <v>N</v>
      </c>
      <c r="E268" s="10">
        <v>130937.625</v>
      </c>
      <c r="F268" s="6" t="e">
        <f>IF(Table16[[#This Row],[School Day]]="Y",Table16[[#This Row],[Demand]],NA())</f>
        <v>#N/A</v>
      </c>
      <c r="G268" s="6">
        <f>IF(Table16[[#This Row],[School Day]]="N",Table16[[#This Row],[Demand]],NA())</f>
        <v>130937.625</v>
      </c>
      <c r="H268" s="6" t="e">
        <f>IF(Table16[[#This Row],[Holiday]]="Y",Table16[[#This Row],[Demand]],NA())</f>
        <v>#N/A</v>
      </c>
      <c r="I268" s="6">
        <f>IF(Table16[[#This Row],[Holiday]]="N",Table16[[#This Row],[Demand]],NA())</f>
        <v>130937.625</v>
      </c>
      <c r="J268" s="6">
        <v>14.3</v>
      </c>
      <c r="K268" s="6"/>
    </row>
    <row r="269" spans="2:11" x14ac:dyDescent="0.3">
      <c r="B269" s="30">
        <v>42272</v>
      </c>
      <c r="C269" s="6" t="str">
        <f>VLOOKUP(B:B, _holidays!A:C, 2, FALSE)</f>
        <v>N</v>
      </c>
      <c r="D269" s="6" t="str">
        <f>VLOOKUP(B:B, _holidays!A:C, 3, FALSE)</f>
        <v>N</v>
      </c>
      <c r="E269" s="10">
        <v>124278.93</v>
      </c>
      <c r="F269" s="6" t="e">
        <f>IF(Table16[[#This Row],[School Day]]="Y",Table16[[#This Row],[Demand]],NA())</f>
        <v>#N/A</v>
      </c>
      <c r="G269" s="6">
        <f>IF(Table16[[#This Row],[School Day]]="N",Table16[[#This Row],[Demand]],NA())</f>
        <v>124278.93</v>
      </c>
      <c r="H269" s="6" t="e">
        <f>IF(Table16[[#This Row],[Holiday]]="Y",Table16[[#This Row],[Demand]],NA())</f>
        <v>#N/A</v>
      </c>
      <c r="I269" s="6">
        <f>IF(Table16[[#This Row],[Holiday]]="N",Table16[[#This Row],[Demand]],NA())</f>
        <v>124278.93</v>
      </c>
      <c r="J269" s="6">
        <v>19.100000000000001</v>
      </c>
      <c r="K269" s="6"/>
    </row>
    <row r="270" spans="2:11" x14ac:dyDescent="0.3">
      <c r="B270" s="30">
        <v>42273</v>
      </c>
      <c r="C270" s="6" t="str">
        <f>VLOOKUP(B:B, _holidays!A:C, 2, FALSE)</f>
        <v>N</v>
      </c>
      <c r="D270" s="6" t="str">
        <f>VLOOKUP(B:B, _holidays!A:C, 3, FALSE)</f>
        <v>N</v>
      </c>
      <c r="E270" s="10">
        <v>111064.49</v>
      </c>
      <c r="F270" s="6" t="e">
        <f>IF(Table16[[#This Row],[School Day]]="Y",Table16[[#This Row],[Demand]],NA())</f>
        <v>#N/A</v>
      </c>
      <c r="G270" s="6">
        <f>IF(Table16[[#This Row],[School Day]]="N",Table16[[#This Row],[Demand]],NA())</f>
        <v>111064.49</v>
      </c>
      <c r="H270" s="6" t="e">
        <f>IF(Table16[[#This Row],[Holiday]]="Y",Table16[[#This Row],[Demand]],NA())</f>
        <v>#N/A</v>
      </c>
      <c r="I270" s="6">
        <f>IF(Table16[[#This Row],[Holiday]]="N",Table16[[#This Row],[Demand]],NA())</f>
        <v>111064.49</v>
      </c>
      <c r="J270" s="6">
        <v>17.899999999999999</v>
      </c>
      <c r="K270" s="6"/>
    </row>
    <row r="271" spans="2:11" x14ac:dyDescent="0.3">
      <c r="B271" s="30">
        <v>42274</v>
      </c>
      <c r="C271" s="6" t="str">
        <f>VLOOKUP(B:B, _holidays!A:C, 2, FALSE)</f>
        <v>N</v>
      </c>
      <c r="D271" s="6" t="str">
        <f>VLOOKUP(B:B, _holidays!A:C, 3, FALSE)</f>
        <v>N</v>
      </c>
      <c r="E271" s="10">
        <v>106431.815</v>
      </c>
      <c r="F271" s="6" t="e">
        <f>IF(Table16[[#This Row],[School Day]]="Y",Table16[[#This Row],[Demand]],NA())</f>
        <v>#N/A</v>
      </c>
      <c r="G271" s="6">
        <f>IF(Table16[[#This Row],[School Day]]="N",Table16[[#This Row],[Demand]],NA())</f>
        <v>106431.815</v>
      </c>
      <c r="H271" s="6" t="e">
        <f>IF(Table16[[#This Row],[Holiday]]="Y",Table16[[#This Row],[Demand]],NA())</f>
        <v>#N/A</v>
      </c>
      <c r="I271" s="6">
        <f>IF(Table16[[#This Row],[Holiday]]="N",Table16[[#This Row],[Demand]],NA())</f>
        <v>106431.815</v>
      </c>
      <c r="J271" s="6">
        <v>20.2</v>
      </c>
      <c r="K271" s="6"/>
    </row>
    <row r="272" spans="2:11" x14ac:dyDescent="0.3">
      <c r="B272" s="30">
        <v>42275</v>
      </c>
      <c r="C272" s="6" t="str">
        <f>VLOOKUP(B:B, _holidays!A:C, 2, FALSE)</f>
        <v>N</v>
      </c>
      <c r="D272" s="6" t="str">
        <f>VLOOKUP(B:B, _holidays!A:C, 3, FALSE)</f>
        <v>N</v>
      </c>
      <c r="E272" s="10">
        <v>121796.715</v>
      </c>
      <c r="F272" s="6" t="e">
        <f>IF(Table16[[#This Row],[School Day]]="Y",Table16[[#This Row],[Demand]],NA())</f>
        <v>#N/A</v>
      </c>
      <c r="G272" s="6">
        <f>IF(Table16[[#This Row],[School Day]]="N",Table16[[#This Row],[Demand]],NA())</f>
        <v>121796.715</v>
      </c>
      <c r="H272" s="6" t="e">
        <f>IF(Table16[[#This Row],[Holiday]]="Y",Table16[[#This Row],[Demand]],NA())</f>
        <v>#N/A</v>
      </c>
      <c r="I272" s="6">
        <f>IF(Table16[[#This Row],[Holiday]]="N",Table16[[#This Row],[Demand]],NA())</f>
        <v>121796.715</v>
      </c>
      <c r="J272" s="6">
        <v>21.4</v>
      </c>
      <c r="K272" s="6"/>
    </row>
    <row r="273" spans="2:11" x14ac:dyDescent="0.3">
      <c r="B273" s="30">
        <v>42276</v>
      </c>
      <c r="C273" s="6" t="str">
        <f>VLOOKUP(B:B, _holidays!A:C, 2, FALSE)</f>
        <v>N</v>
      </c>
      <c r="D273" s="6" t="str">
        <f>VLOOKUP(B:B, _holidays!A:C, 3, FALSE)</f>
        <v>N</v>
      </c>
      <c r="E273" s="10">
        <v>126691.8</v>
      </c>
      <c r="F273" s="6" t="e">
        <f>IF(Table16[[#This Row],[School Day]]="Y",Table16[[#This Row],[Demand]],NA())</f>
        <v>#N/A</v>
      </c>
      <c r="G273" s="6">
        <f>IF(Table16[[#This Row],[School Day]]="N",Table16[[#This Row],[Demand]],NA())</f>
        <v>126691.8</v>
      </c>
      <c r="H273" s="6" t="e">
        <f>IF(Table16[[#This Row],[Holiday]]="Y",Table16[[#This Row],[Demand]],NA())</f>
        <v>#N/A</v>
      </c>
      <c r="I273" s="6">
        <f>IF(Table16[[#This Row],[Holiday]]="N",Table16[[#This Row],[Demand]],NA())</f>
        <v>126691.8</v>
      </c>
      <c r="J273" s="6">
        <v>16.899999999999999</v>
      </c>
      <c r="K273" s="6"/>
    </row>
    <row r="274" spans="2:11" x14ac:dyDescent="0.3">
      <c r="B274" s="30">
        <v>42277</v>
      </c>
      <c r="C274" s="6" t="str">
        <f>VLOOKUP(B:B, _holidays!A:C, 2, FALSE)</f>
        <v>N</v>
      </c>
      <c r="D274" s="6" t="str">
        <f>VLOOKUP(B:B, _holidays!A:C, 3, FALSE)</f>
        <v>N</v>
      </c>
      <c r="E274" s="10">
        <v>129641.245</v>
      </c>
      <c r="F274" s="6" t="e">
        <f>IF(Table16[[#This Row],[School Day]]="Y",Table16[[#This Row],[Demand]],NA())</f>
        <v>#N/A</v>
      </c>
      <c r="G274" s="6">
        <f>IF(Table16[[#This Row],[School Day]]="N",Table16[[#This Row],[Demand]],NA())</f>
        <v>129641.245</v>
      </c>
      <c r="H274" s="6" t="e">
        <f>IF(Table16[[#This Row],[Holiday]]="Y",Table16[[#This Row],[Demand]],NA())</f>
        <v>#N/A</v>
      </c>
      <c r="I274" s="6">
        <f>IF(Table16[[#This Row],[Holiday]]="N",Table16[[#This Row],[Demand]],NA())</f>
        <v>129641.245</v>
      </c>
      <c r="J274" s="6">
        <v>15.9</v>
      </c>
      <c r="K274" s="6"/>
    </row>
    <row r="275" spans="2:11" x14ac:dyDescent="0.3">
      <c r="B275" s="30">
        <v>42278</v>
      </c>
      <c r="C275" s="6" t="str">
        <f>VLOOKUP(B:B, _holidays!A:C, 2, FALSE)</f>
        <v>N</v>
      </c>
      <c r="D275" s="6" t="str">
        <f>VLOOKUP(B:B, _holidays!A:C, 3, FALSE)</f>
        <v>N</v>
      </c>
      <c r="E275" s="10">
        <v>124356.41499999999</v>
      </c>
      <c r="F275" s="6" t="e">
        <f>IF(Table16[[#This Row],[School Day]]="Y",Table16[[#This Row],[Demand]],NA())</f>
        <v>#N/A</v>
      </c>
      <c r="G275" s="6">
        <f>IF(Table16[[#This Row],[School Day]]="N",Table16[[#This Row],[Demand]],NA())</f>
        <v>124356.41499999999</v>
      </c>
      <c r="H275" s="6" t="e">
        <f>IF(Table16[[#This Row],[Holiday]]="Y",Table16[[#This Row],[Demand]],NA())</f>
        <v>#N/A</v>
      </c>
      <c r="I275" s="6">
        <f>IF(Table16[[#This Row],[Holiday]]="N",Table16[[#This Row],[Demand]],NA())</f>
        <v>124356.41499999999</v>
      </c>
      <c r="J275" s="6">
        <v>21.6</v>
      </c>
      <c r="K275" s="6"/>
    </row>
    <row r="276" spans="2:11" x14ac:dyDescent="0.3">
      <c r="B276" s="30">
        <v>42279</v>
      </c>
      <c r="C276" s="6" t="str">
        <f>VLOOKUP(B:B, _holidays!A:C, 2, FALSE)</f>
        <v>N</v>
      </c>
      <c r="D276" s="6" t="str">
        <f>VLOOKUP(B:B, _holidays!A:C, 3, FALSE)</f>
        <v>Y</v>
      </c>
      <c r="E276" s="10">
        <v>107544.145</v>
      </c>
      <c r="F276" s="6" t="e">
        <f>IF(Table16[[#This Row],[School Day]]="Y",Table16[[#This Row],[Demand]],NA())</f>
        <v>#N/A</v>
      </c>
      <c r="G276" s="6">
        <f>IF(Table16[[#This Row],[School Day]]="N",Table16[[#This Row],[Demand]],NA())</f>
        <v>107544.145</v>
      </c>
      <c r="H276" s="6">
        <f>IF(Table16[[#This Row],[Holiday]]="Y",Table16[[#This Row],[Demand]],NA())</f>
        <v>107544.145</v>
      </c>
      <c r="I276" s="6" t="e">
        <f>IF(Table16[[#This Row],[Holiday]]="N",Table16[[#This Row],[Demand]],NA())</f>
        <v>#N/A</v>
      </c>
      <c r="J276" s="6">
        <v>28.6</v>
      </c>
      <c r="K276" s="6"/>
    </row>
    <row r="277" spans="2:11" x14ac:dyDescent="0.3">
      <c r="B277" s="30">
        <v>42280</v>
      </c>
      <c r="C277" s="6" t="str">
        <f>VLOOKUP(B:B, _holidays!A:C, 2, FALSE)</f>
        <v>N</v>
      </c>
      <c r="D277" s="6" t="str">
        <f>VLOOKUP(B:B, _holidays!A:C, 3, FALSE)</f>
        <v>N</v>
      </c>
      <c r="E277" s="10">
        <v>100598.55</v>
      </c>
      <c r="F277" s="6" t="e">
        <f>IF(Table16[[#This Row],[School Day]]="Y",Table16[[#This Row],[Demand]],NA())</f>
        <v>#N/A</v>
      </c>
      <c r="G277" s="6">
        <f>IF(Table16[[#This Row],[School Day]]="N",Table16[[#This Row],[Demand]],NA())</f>
        <v>100598.55</v>
      </c>
      <c r="H277" s="6" t="e">
        <f>IF(Table16[[#This Row],[Holiday]]="Y",Table16[[#This Row],[Demand]],NA())</f>
        <v>#N/A</v>
      </c>
      <c r="I277" s="6">
        <f>IF(Table16[[#This Row],[Holiday]]="N",Table16[[#This Row],[Demand]],NA())</f>
        <v>100598.55</v>
      </c>
      <c r="J277" s="6">
        <v>31.3</v>
      </c>
      <c r="K277" s="6"/>
    </row>
    <row r="278" spans="2:11" x14ac:dyDescent="0.3">
      <c r="B278" s="30">
        <v>42281</v>
      </c>
      <c r="C278" s="6" t="str">
        <f>VLOOKUP(B:B, _holidays!A:C, 2, FALSE)</f>
        <v>N</v>
      </c>
      <c r="D278" s="6" t="str">
        <f>VLOOKUP(B:B, _holidays!A:C, 3, FALSE)</f>
        <v>N</v>
      </c>
      <c r="E278" s="10">
        <v>103828.88</v>
      </c>
      <c r="F278" s="6" t="e">
        <f>IF(Table16[[#This Row],[School Day]]="Y",Table16[[#This Row],[Demand]],NA())</f>
        <v>#N/A</v>
      </c>
      <c r="G278" s="6">
        <f>IF(Table16[[#This Row],[School Day]]="N",Table16[[#This Row],[Demand]],NA())</f>
        <v>103828.88</v>
      </c>
      <c r="H278" s="6" t="e">
        <f>IF(Table16[[#This Row],[Holiday]]="Y",Table16[[#This Row],[Demand]],NA())</f>
        <v>#N/A</v>
      </c>
      <c r="I278" s="6">
        <f>IF(Table16[[#This Row],[Holiday]]="N",Table16[[#This Row],[Demand]],NA())</f>
        <v>103828.88</v>
      </c>
      <c r="J278" s="6">
        <v>24.9</v>
      </c>
      <c r="K278" s="6"/>
    </row>
    <row r="279" spans="2:11" x14ac:dyDescent="0.3">
      <c r="B279" s="30">
        <v>42282</v>
      </c>
      <c r="C279" s="6" t="str">
        <f>VLOOKUP(B:B, _holidays!A:C, 2, FALSE)</f>
        <v>N</v>
      </c>
      <c r="D279" s="6" t="str">
        <f>VLOOKUP(B:B, _holidays!A:C, 3, FALSE)</f>
        <v>N</v>
      </c>
      <c r="E279" s="10">
        <v>125194.87</v>
      </c>
      <c r="F279" s="6" t="e">
        <f>IF(Table16[[#This Row],[School Day]]="Y",Table16[[#This Row],[Demand]],NA())</f>
        <v>#N/A</v>
      </c>
      <c r="G279" s="6">
        <f>IF(Table16[[#This Row],[School Day]]="N",Table16[[#This Row],[Demand]],NA())</f>
        <v>125194.87</v>
      </c>
      <c r="H279" s="6" t="e">
        <f>IF(Table16[[#This Row],[Holiday]]="Y",Table16[[#This Row],[Demand]],NA())</f>
        <v>#N/A</v>
      </c>
      <c r="I279" s="6">
        <f>IF(Table16[[#This Row],[Holiday]]="N",Table16[[#This Row],[Demand]],NA())</f>
        <v>125194.87</v>
      </c>
      <c r="J279" s="6">
        <v>34.4</v>
      </c>
      <c r="K279" s="6"/>
    </row>
    <row r="280" spans="2:11" x14ac:dyDescent="0.3">
      <c r="B280" s="30">
        <v>42283</v>
      </c>
      <c r="C280" s="6" t="str">
        <f>VLOOKUP(B:B, _holidays!A:C, 2, FALSE)</f>
        <v>Y</v>
      </c>
      <c r="D280" s="6" t="str">
        <f>VLOOKUP(B:B, _holidays!A:C, 3, FALSE)</f>
        <v>N</v>
      </c>
      <c r="E280" s="10">
        <v>127225.245</v>
      </c>
      <c r="F280" s="6">
        <f>IF(Table16[[#This Row],[School Day]]="Y",Table16[[#This Row],[Demand]],NA())</f>
        <v>127225.245</v>
      </c>
      <c r="G280" s="6" t="e">
        <f>IF(Table16[[#This Row],[School Day]]="N",Table16[[#This Row],[Demand]],NA())</f>
        <v>#N/A</v>
      </c>
      <c r="H280" s="6" t="e">
        <f>IF(Table16[[#This Row],[Holiday]]="Y",Table16[[#This Row],[Demand]],NA())</f>
        <v>#N/A</v>
      </c>
      <c r="I280" s="6">
        <f>IF(Table16[[#This Row],[Holiday]]="N",Table16[[#This Row],[Demand]],NA())</f>
        <v>127225.245</v>
      </c>
      <c r="J280" s="6">
        <v>35.799999999999997</v>
      </c>
      <c r="K280" s="6"/>
    </row>
    <row r="281" spans="2:11" x14ac:dyDescent="0.3">
      <c r="B281" s="30">
        <v>42284</v>
      </c>
      <c r="C281" s="6" t="str">
        <f>VLOOKUP(B:B, _holidays!A:C, 2, FALSE)</f>
        <v>Y</v>
      </c>
      <c r="D281" s="6" t="str">
        <f>VLOOKUP(B:B, _holidays!A:C, 3, FALSE)</f>
        <v>N</v>
      </c>
      <c r="E281" s="10">
        <v>117282.765</v>
      </c>
      <c r="F281" s="6">
        <f>IF(Table16[[#This Row],[School Day]]="Y",Table16[[#This Row],[Demand]],NA())</f>
        <v>117282.765</v>
      </c>
      <c r="G281" s="6" t="e">
        <f>IF(Table16[[#This Row],[School Day]]="N",Table16[[#This Row],[Demand]],NA())</f>
        <v>#N/A</v>
      </c>
      <c r="H281" s="6" t="e">
        <f>IF(Table16[[#This Row],[Holiday]]="Y",Table16[[#This Row],[Demand]],NA())</f>
        <v>#N/A</v>
      </c>
      <c r="I281" s="6">
        <f>IF(Table16[[#This Row],[Holiday]]="N",Table16[[#This Row],[Demand]],NA())</f>
        <v>117282.765</v>
      </c>
      <c r="J281" s="6">
        <v>16.2</v>
      </c>
      <c r="K281" s="6"/>
    </row>
    <row r="282" spans="2:11" x14ac:dyDescent="0.3">
      <c r="B282" s="30">
        <v>42285</v>
      </c>
      <c r="C282" s="6" t="str">
        <f>VLOOKUP(B:B, _holidays!A:C, 2, FALSE)</f>
        <v>Y</v>
      </c>
      <c r="D282" s="6" t="str">
        <f>VLOOKUP(B:B, _holidays!A:C, 3, FALSE)</f>
        <v>N</v>
      </c>
      <c r="E282" s="10">
        <v>122121.325</v>
      </c>
      <c r="F282" s="6">
        <f>IF(Table16[[#This Row],[School Day]]="Y",Table16[[#This Row],[Demand]],NA())</f>
        <v>122121.325</v>
      </c>
      <c r="G282" s="6" t="e">
        <f>IF(Table16[[#This Row],[School Day]]="N",Table16[[#This Row],[Demand]],NA())</f>
        <v>#N/A</v>
      </c>
      <c r="H282" s="6" t="e">
        <f>IF(Table16[[#This Row],[Holiday]]="Y",Table16[[#This Row],[Demand]],NA())</f>
        <v>#N/A</v>
      </c>
      <c r="I282" s="6">
        <f>IF(Table16[[#This Row],[Holiday]]="N",Table16[[#This Row],[Demand]],NA())</f>
        <v>122121.325</v>
      </c>
      <c r="J282" s="6">
        <v>18.600000000000001</v>
      </c>
      <c r="K282" s="6"/>
    </row>
    <row r="283" spans="2:11" x14ac:dyDescent="0.3">
      <c r="B283" s="30">
        <v>42286</v>
      </c>
      <c r="C283" s="6" t="str">
        <f>VLOOKUP(B:B, _holidays!A:C, 2, FALSE)</f>
        <v>Y</v>
      </c>
      <c r="D283" s="6" t="str">
        <f>VLOOKUP(B:B, _holidays!A:C, 3, FALSE)</f>
        <v>N</v>
      </c>
      <c r="E283" s="10">
        <v>126989.905</v>
      </c>
      <c r="F283" s="6">
        <f>IF(Table16[[#This Row],[School Day]]="Y",Table16[[#This Row],[Demand]],NA())</f>
        <v>126989.905</v>
      </c>
      <c r="G283" s="6" t="e">
        <f>IF(Table16[[#This Row],[School Day]]="N",Table16[[#This Row],[Demand]],NA())</f>
        <v>#N/A</v>
      </c>
      <c r="H283" s="6" t="e">
        <f>IF(Table16[[#This Row],[Holiday]]="Y",Table16[[#This Row],[Demand]],NA())</f>
        <v>#N/A</v>
      </c>
      <c r="I283" s="6">
        <f>IF(Table16[[#This Row],[Holiday]]="N",Table16[[#This Row],[Demand]],NA())</f>
        <v>126989.905</v>
      </c>
      <c r="J283" s="6">
        <v>29.9</v>
      </c>
      <c r="K283" s="6"/>
    </row>
    <row r="284" spans="2:11" x14ac:dyDescent="0.3">
      <c r="B284" s="30">
        <v>42287</v>
      </c>
      <c r="C284" s="6" t="str">
        <f>VLOOKUP(B:B, _holidays!A:C, 2, FALSE)</f>
        <v>Y</v>
      </c>
      <c r="D284" s="6" t="str">
        <f>VLOOKUP(B:B, _holidays!A:C, 3, FALSE)</f>
        <v>N</v>
      </c>
      <c r="E284" s="10">
        <v>112604.825</v>
      </c>
      <c r="F284" s="6">
        <f>IF(Table16[[#This Row],[School Day]]="Y",Table16[[#This Row],[Demand]],NA())</f>
        <v>112604.825</v>
      </c>
      <c r="G284" s="6" t="e">
        <f>IF(Table16[[#This Row],[School Day]]="N",Table16[[#This Row],[Demand]],NA())</f>
        <v>#N/A</v>
      </c>
      <c r="H284" s="6" t="e">
        <f>IF(Table16[[#This Row],[Holiday]]="Y",Table16[[#This Row],[Demand]],NA())</f>
        <v>#N/A</v>
      </c>
      <c r="I284" s="6">
        <f>IF(Table16[[#This Row],[Holiday]]="N",Table16[[#This Row],[Demand]],NA())</f>
        <v>112604.825</v>
      </c>
      <c r="J284" s="6">
        <v>29.2</v>
      </c>
      <c r="K284" s="6"/>
    </row>
    <row r="285" spans="2:11" x14ac:dyDescent="0.3">
      <c r="B285" s="30">
        <v>42288</v>
      </c>
      <c r="C285" s="6" t="str">
        <f>VLOOKUP(B:B, _holidays!A:C, 2, FALSE)</f>
        <v>Y</v>
      </c>
      <c r="D285" s="6" t="str">
        <f>VLOOKUP(B:B, _holidays!A:C, 3, FALSE)</f>
        <v>N</v>
      </c>
      <c r="E285" s="10">
        <v>105376.33500000001</v>
      </c>
      <c r="F285" s="6">
        <f>IF(Table16[[#This Row],[School Day]]="Y",Table16[[#This Row],[Demand]],NA())</f>
        <v>105376.33500000001</v>
      </c>
      <c r="G285" s="6" t="e">
        <f>IF(Table16[[#This Row],[School Day]]="N",Table16[[#This Row],[Demand]],NA())</f>
        <v>#N/A</v>
      </c>
      <c r="H285" s="6" t="e">
        <f>IF(Table16[[#This Row],[Holiday]]="Y",Table16[[#This Row],[Demand]],NA())</f>
        <v>#N/A</v>
      </c>
      <c r="I285" s="6">
        <f>IF(Table16[[#This Row],[Holiday]]="N",Table16[[#This Row],[Demand]],NA())</f>
        <v>105376.33500000001</v>
      </c>
      <c r="J285" s="6">
        <v>19.2</v>
      </c>
      <c r="K285" s="6"/>
    </row>
    <row r="286" spans="2:11" x14ac:dyDescent="0.3">
      <c r="B286" s="30">
        <v>42289</v>
      </c>
      <c r="C286" s="6" t="str">
        <f>VLOOKUP(B:B, _holidays!A:C, 2, FALSE)</f>
        <v>Y</v>
      </c>
      <c r="D286" s="6" t="str">
        <f>VLOOKUP(B:B, _holidays!A:C, 3, FALSE)</f>
        <v>N</v>
      </c>
      <c r="E286" s="10">
        <v>120916.215</v>
      </c>
      <c r="F286" s="6">
        <f>IF(Table16[[#This Row],[School Day]]="Y",Table16[[#This Row],[Demand]],NA())</f>
        <v>120916.215</v>
      </c>
      <c r="G286" s="6" t="e">
        <f>IF(Table16[[#This Row],[School Day]]="N",Table16[[#This Row],[Demand]],NA())</f>
        <v>#N/A</v>
      </c>
      <c r="H286" s="6" t="e">
        <f>IF(Table16[[#This Row],[Holiday]]="Y",Table16[[#This Row],[Demand]],NA())</f>
        <v>#N/A</v>
      </c>
      <c r="I286" s="6">
        <f>IF(Table16[[#This Row],[Holiday]]="N",Table16[[#This Row],[Demand]],NA())</f>
        <v>120916.215</v>
      </c>
      <c r="J286" s="6">
        <v>16.100000000000001</v>
      </c>
      <c r="K286" s="6"/>
    </row>
    <row r="287" spans="2:11" x14ac:dyDescent="0.3">
      <c r="B287" s="30">
        <v>42290</v>
      </c>
      <c r="C287" s="6" t="str">
        <f>VLOOKUP(B:B, _holidays!A:C, 2, FALSE)</f>
        <v>Y</v>
      </c>
      <c r="D287" s="6" t="str">
        <f>VLOOKUP(B:B, _holidays!A:C, 3, FALSE)</f>
        <v>N</v>
      </c>
      <c r="E287" s="10">
        <v>122830.38</v>
      </c>
      <c r="F287" s="6">
        <f>IF(Table16[[#This Row],[School Day]]="Y",Table16[[#This Row],[Demand]],NA())</f>
        <v>122830.38</v>
      </c>
      <c r="G287" s="6" t="e">
        <f>IF(Table16[[#This Row],[School Day]]="N",Table16[[#This Row],[Demand]],NA())</f>
        <v>#N/A</v>
      </c>
      <c r="H287" s="6" t="e">
        <f>IF(Table16[[#This Row],[Holiday]]="Y",Table16[[#This Row],[Demand]],NA())</f>
        <v>#N/A</v>
      </c>
      <c r="I287" s="6">
        <f>IF(Table16[[#This Row],[Holiday]]="N",Table16[[#This Row],[Demand]],NA())</f>
        <v>122830.38</v>
      </c>
      <c r="J287" s="6">
        <v>17.600000000000001</v>
      </c>
      <c r="K287" s="6"/>
    </row>
    <row r="288" spans="2:11" x14ac:dyDescent="0.3">
      <c r="B288" s="30">
        <v>42291</v>
      </c>
      <c r="C288" s="6" t="str">
        <f>VLOOKUP(B:B, _holidays!A:C, 2, FALSE)</f>
        <v>Y</v>
      </c>
      <c r="D288" s="6" t="str">
        <f>VLOOKUP(B:B, _holidays!A:C, 3, FALSE)</f>
        <v>N</v>
      </c>
      <c r="E288" s="10">
        <v>126919.19500000001</v>
      </c>
      <c r="F288" s="6">
        <f>IF(Table16[[#This Row],[School Day]]="Y",Table16[[#This Row],[Demand]],NA())</f>
        <v>126919.19500000001</v>
      </c>
      <c r="G288" s="6" t="e">
        <f>IF(Table16[[#This Row],[School Day]]="N",Table16[[#This Row],[Demand]],NA())</f>
        <v>#N/A</v>
      </c>
      <c r="H288" s="6" t="e">
        <f>IF(Table16[[#This Row],[Holiday]]="Y",Table16[[#This Row],[Demand]],NA())</f>
        <v>#N/A</v>
      </c>
      <c r="I288" s="6">
        <f>IF(Table16[[#This Row],[Holiday]]="N",Table16[[#This Row],[Demand]],NA())</f>
        <v>126919.19500000001</v>
      </c>
      <c r="J288" s="6">
        <v>28.6</v>
      </c>
      <c r="K288" s="6"/>
    </row>
    <row r="289" spans="2:11" x14ac:dyDescent="0.3">
      <c r="B289" s="30">
        <v>42292</v>
      </c>
      <c r="C289" s="6" t="str">
        <f>VLOOKUP(B:B, _holidays!A:C, 2, FALSE)</f>
        <v>Y</v>
      </c>
      <c r="D289" s="6" t="str">
        <f>VLOOKUP(B:B, _holidays!A:C, 3, FALSE)</f>
        <v>N</v>
      </c>
      <c r="E289" s="10">
        <v>130260.37</v>
      </c>
      <c r="F289" s="6">
        <f>IF(Table16[[#This Row],[School Day]]="Y",Table16[[#This Row],[Demand]],NA())</f>
        <v>130260.37</v>
      </c>
      <c r="G289" s="6" t="e">
        <f>IF(Table16[[#This Row],[School Day]]="N",Table16[[#This Row],[Demand]],NA())</f>
        <v>#N/A</v>
      </c>
      <c r="H289" s="6" t="e">
        <f>IF(Table16[[#This Row],[Holiday]]="Y",Table16[[#This Row],[Demand]],NA())</f>
        <v>#N/A</v>
      </c>
      <c r="I289" s="6">
        <f>IF(Table16[[#This Row],[Holiday]]="N",Table16[[#This Row],[Demand]],NA())</f>
        <v>130260.37</v>
      </c>
      <c r="J289" s="6">
        <v>34</v>
      </c>
      <c r="K289" s="6"/>
    </row>
    <row r="290" spans="2:11" x14ac:dyDescent="0.3">
      <c r="B290" s="30">
        <v>42293</v>
      </c>
      <c r="C290" s="6" t="str">
        <f>VLOOKUP(B:B, _holidays!A:C, 2, FALSE)</f>
        <v>Y</v>
      </c>
      <c r="D290" s="6" t="str">
        <f>VLOOKUP(B:B, _holidays!A:C, 3, FALSE)</f>
        <v>N</v>
      </c>
      <c r="E290" s="10">
        <v>123985.97</v>
      </c>
      <c r="F290" s="6">
        <f>IF(Table16[[#This Row],[School Day]]="Y",Table16[[#This Row],[Demand]],NA())</f>
        <v>123985.97</v>
      </c>
      <c r="G290" s="6" t="e">
        <f>IF(Table16[[#This Row],[School Day]]="N",Table16[[#This Row],[Demand]],NA())</f>
        <v>#N/A</v>
      </c>
      <c r="H290" s="6" t="e">
        <f>IF(Table16[[#This Row],[Holiday]]="Y",Table16[[#This Row],[Demand]],NA())</f>
        <v>#N/A</v>
      </c>
      <c r="I290" s="6">
        <f>IF(Table16[[#This Row],[Holiday]]="N",Table16[[#This Row],[Demand]],NA())</f>
        <v>123985.97</v>
      </c>
      <c r="J290" s="6">
        <v>23.8</v>
      </c>
      <c r="K290" s="6"/>
    </row>
    <row r="291" spans="2:11" x14ac:dyDescent="0.3">
      <c r="B291" s="30">
        <v>42294</v>
      </c>
      <c r="C291" s="6" t="str">
        <f>VLOOKUP(B:B, _holidays!A:C, 2, FALSE)</f>
        <v>Y</v>
      </c>
      <c r="D291" s="6" t="str">
        <f>VLOOKUP(B:B, _holidays!A:C, 3, FALSE)</f>
        <v>N</v>
      </c>
      <c r="E291" s="10">
        <v>104916.345</v>
      </c>
      <c r="F291" s="6">
        <f>IF(Table16[[#This Row],[School Day]]="Y",Table16[[#This Row],[Demand]],NA())</f>
        <v>104916.345</v>
      </c>
      <c r="G291" s="6" t="e">
        <f>IF(Table16[[#This Row],[School Day]]="N",Table16[[#This Row],[Demand]],NA())</f>
        <v>#N/A</v>
      </c>
      <c r="H291" s="6" t="e">
        <f>IF(Table16[[#This Row],[Holiday]]="Y",Table16[[#This Row],[Demand]],NA())</f>
        <v>#N/A</v>
      </c>
      <c r="I291" s="6">
        <f>IF(Table16[[#This Row],[Holiday]]="N",Table16[[#This Row],[Demand]],NA())</f>
        <v>104916.345</v>
      </c>
      <c r="J291" s="6">
        <v>20.5</v>
      </c>
      <c r="K291" s="6"/>
    </row>
    <row r="292" spans="2:11" x14ac:dyDescent="0.3">
      <c r="B292" s="30">
        <v>42295</v>
      </c>
      <c r="C292" s="6" t="str">
        <f>VLOOKUP(B:B, _holidays!A:C, 2, FALSE)</f>
        <v>Y</v>
      </c>
      <c r="D292" s="6" t="str">
        <f>VLOOKUP(B:B, _holidays!A:C, 3, FALSE)</f>
        <v>N</v>
      </c>
      <c r="E292" s="10">
        <v>100812.04</v>
      </c>
      <c r="F292" s="6">
        <f>IF(Table16[[#This Row],[School Day]]="Y",Table16[[#This Row],[Demand]],NA())</f>
        <v>100812.04</v>
      </c>
      <c r="G292" s="6" t="e">
        <f>IF(Table16[[#This Row],[School Day]]="N",Table16[[#This Row],[Demand]],NA())</f>
        <v>#N/A</v>
      </c>
      <c r="H292" s="6" t="e">
        <f>IF(Table16[[#This Row],[Holiday]]="Y",Table16[[#This Row],[Demand]],NA())</f>
        <v>#N/A</v>
      </c>
      <c r="I292" s="6">
        <f>IF(Table16[[#This Row],[Holiday]]="N",Table16[[#This Row],[Demand]],NA())</f>
        <v>100812.04</v>
      </c>
      <c r="J292" s="6">
        <v>17.7</v>
      </c>
      <c r="K292" s="6"/>
    </row>
    <row r="293" spans="2:11" x14ac:dyDescent="0.3">
      <c r="B293" s="30">
        <v>42296</v>
      </c>
      <c r="C293" s="6" t="str">
        <f>VLOOKUP(B:B, _holidays!A:C, 2, FALSE)</f>
        <v>Y</v>
      </c>
      <c r="D293" s="6" t="str">
        <f>VLOOKUP(B:B, _holidays!A:C, 3, FALSE)</f>
        <v>N</v>
      </c>
      <c r="E293" s="10">
        <v>120795</v>
      </c>
      <c r="F293" s="6">
        <f>IF(Table16[[#This Row],[School Day]]="Y",Table16[[#This Row],[Demand]],NA())</f>
        <v>120795</v>
      </c>
      <c r="G293" s="6" t="e">
        <f>IF(Table16[[#This Row],[School Day]]="N",Table16[[#This Row],[Demand]],NA())</f>
        <v>#N/A</v>
      </c>
      <c r="H293" s="6" t="e">
        <f>IF(Table16[[#This Row],[Holiday]]="Y",Table16[[#This Row],[Demand]],NA())</f>
        <v>#N/A</v>
      </c>
      <c r="I293" s="6">
        <f>IF(Table16[[#This Row],[Holiday]]="N",Table16[[#This Row],[Demand]],NA())</f>
        <v>120795</v>
      </c>
      <c r="J293" s="6">
        <v>26.7</v>
      </c>
      <c r="K293" s="6"/>
    </row>
    <row r="294" spans="2:11" x14ac:dyDescent="0.3">
      <c r="B294" s="30">
        <v>42297</v>
      </c>
      <c r="C294" s="6" t="str">
        <f>VLOOKUP(B:B, _holidays!A:C, 2, FALSE)</f>
        <v>Y</v>
      </c>
      <c r="D294" s="6" t="str">
        <f>VLOOKUP(B:B, _holidays!A:C, 3, FALSE)</f>
        <v>N</v>
      </c>
      <c r="E294" s="10">
        <v>126655.49</v>
      </c>
      <c r="F294" s="6">
        <f>IF(Table16[[#This Row],[School Day]]="Y",Table16[[#This Row],[Demand]],NA())</f>
        <v>126655.49</v>
      </c>
      <c r="G294" s="6" t="e">
        <f>IF(Table16[[#This Row],[School Day]]="N",Table16[[#This Row],[Demand]],NA())</f>
        <v>#N/A</v>
      </c>
      <c r="H294" s="6" t="e">
        <f>IF(Table16[[#This Row],[Holiday]]="Y",Table16[[#This Row],[Demand]],NA())</f>
        <v>#N/A</v>
      </c>
      <c r="I294" s="6">
        <f>IF(Table16[[#This Row],[Holiday]]="N",Table16[[#This Row],[Demand]],NA())</f>
        <v>126655.49</v>
      </c>
      <c r="J294" s="6">
        <v>31.8</v>
      </c>
      <c r="K294" s="6"/>
    </row>
    <row r="295" spans="2:11" x14ac:dyDescent="0.3">
      <c r="B295" s="30">
        <v>42298</v>
      </c>
      <c r="C295" s="6" t="str">
        <f>VLOOKUP(B:B, _holidays!A:C, 2, FALSE)</f>
        <v>Y</v>
      </c>
      <c r="D295" s="6" t="str">
        <f>VLOOKUP(B:B, _holidays!A:C, 3, FALSE)</f>
        <v>N</v>
      </c>
      <c r="E295" s="10">
        <v>122368.88499999999</v>
      </c>
      <c r="F295" s="6">
        <f>IF(Table16[[#This Row],[School Day]]="Y",Table16[[#This Row],[Demand]],NA())</f>
        <v>122368.88499999999</v>
      </c>
      <c r="G295" s="6" t="e">
        <f>IF(Table16[[#This Row],[School Day]]="N",Table16[[#This Row],[Demand]],NA())</f>
        <v>#N/A</v>
      </c>
      <c r="H295" s="6" t="e">
        <f>IF(Table16[[#This Row],[Holiday]]="Y",Table16[[#This Row],[Demand]],NA())</f>
        <v>#N/A</v>
      </c>
      <c r="I295" s="6">
        <f>IF(Table16[[#This Row],[Holiday]]="N",Table16[[#This Row],[Demand]],NA())</f>
        <v>122368.88499999999</v>
      </c>
      <c r="J295" s="6">
        <v>18.3</v>
      </c>
      <c r="K295" s="6"/>
    </row>
    <row r="296" spans="2:11" x14ac:dyDescent="0.3">
      <c r="B296" s="30">
        <v>42299</v>
      </c>
      <c r="C296" s="6" t="str">
        <f>VLOOKUP(B:B, _holidays!A:C, 2, FALSE)</f>
        <v>Y</v>
      </c>
      <c r="D296" s="6" t="str">
        <f>VLOOKUP(B:B, _holidays!A:C, 3, FALSE)</f>
        <v>N</v>
      </c>
      <c r="E296" s="10">
        <v>121471.64</v>
      </c>
      <c r="F296" s="6">
        <f>IF(Table16[[#This Row],[School Day]]="Y",Table16[[#This Row],[Demand]],NA())</f>
        <v>121471.64</v>
      </c>
      <c r="G296" s="6" t="e">
        <f>IF(Table16[[#This Row],[School Day]]="N",Table16[[#This Row],[Demand]],NA())</f>
        <v>#N/A</v>
      </c>
      <c r="H296" s="6" t="e">
        <f>IF(Table16[[#This Row],[Holiday]]="Y",Table16[[#This Row],[Demand]],NA())</f>
        <v>#N/A</v>
      </c>
      <c r="I296" s="6">
        <f>IF(Table16[[#This Row],[Holiday]]="N",Table16[[#This Row],[Demand]],NA())</f>
        <v>121471.64</v>
      </c>
      <c r="J296" s="6">
        <v>16.7</v>
      </c>
      <c r="K296" s="6"/>
    </row>
    <row r="297" spans="2:11" x14ac:dyDescent="0.3">
      <c r="B297" s="30">
        <v>42300</v>
      </c>
      <c r="C297" s="6" t="str">
        <f>VLOOKUP(B:B, _holidays!A:C, 2, FALSE)</f>
        <v>Y</v>
      </c>
      <c r="D297" s="6" t="str">
        <f>VLOOKUP(B:B, _holidays!A:C, 3, FALSE)</f>
        <v>N</v>
      </c>
      <c r="E297" s="10">
        <v>120420.7</v>
      </c>
      <c r="F297" s="6">
        <f>IF(Table16[[#This Row],[School Day]]="Y",Table16[[#This Row],[Demand]],NA())</f>
        <v>120420.7</v>
      </c>
      <c r="G297" s="6" t="e">
        <f>IF(Table16[[#This Row],[School Day]]="N",Table16[[#This Row],[Demand]],NA())</f>
        <v>#N/A</v>
      </c>
      <c r="H297" s="6" t="e">
        <f>IF(Table16[[#This Row],[Holiday]]="Y",Table16[[#This Row],[Demand]],NA())</f>
        <v>#N/A</v>
      </c>
      <c r="I297" s="6">
        <f>IF(Table16[[#This Row],[Holiday]]="N",Table16[[#This Row],[Demand]],NA())</f>
        <v>120420.7</v>
      </c>
      <c r="J297" s="6">
        <v>16.399999999999999</v>
      </c>
      <c r="K297" s="6"/>
    </row>
    <row r="298" spans="2:11" x14ac:dyDescent="0.3">
      <c r="B298" s="30">
        <v>42301</v>
      </c>
      <c r="C298" s="6" t="str">
        <f>VLOOKUP(B:B, _holidays!A:C, 2, FALSE)</f>
        <v>Y</v>
      </c>
      <c r="D298" s="6" t="str">
        <f>VLOOKUP(B:B, _holidays!A:C, 3, FALSE)</f>
        <v>N</v>
      </c>
      <c r="E298" s="10">
        <v>106813.03</v>
      </c>
      <c r="F298" s="6">
        <f>IF(Table16[[#This Row],[School Day]]="Y",Table16[[#This Row],[Demand]],NA())</f>
        <v>106813.03</v>
      </c>
      <c r="G298" s="6" t="e">
        <f>IF(Table16[[#This Row],[School Day]]="N",Table16[[#This Row],[Demand]],NA())</f>
        <v>#N/A</v>
      </c>
      <c r="H298" s="6" t="e">
        <f>IF(Table16[[#This Row],[Holiday]]="Y",Table16[[#This Row],[Demand]],NA())</f>
        <v>#N/A</v>
      </c>
      <c r="I298" s="6">
        <f>IF(Table16[[#This Row],[Holiday]]="N",Table16[[#This Row],[Demand]],NA())</f>
        <v>106813.03</v>
      </c>
      <c r="J298" s="6">
        <v>19.5</v>
      </c>
      <c r="K298" s="6"/>
    </row>
    <row r="299" spans="2:11" x14ac:dyDescent="0.3">
      <c r="B299" s="30">
        <v>42302</v>
      </c>
      <c r="C299" s="6" t="str">
        <f>VLOOKUP(B:B, _holidays!A:C, 2, FALSE)</f>
        <v>Y</v>
      </c>
      <c r="D299" s="6" t="str">
        <f>VLOOKUP(B:B, _holidays!A:C, 3, FALSE)</f>
        <v>N</v>
      </c>
      <c r="E299" s="10">
        <v>102279.745</v>
      </c>
      <c r="F299" s="6">
        <f>IF(Table16[[#This Row],[School Day]]="Y",Table16[[#This Row],[Demand]],NA())</f>
        <v>102279.745</v>
      </c>
      <c r="G299" s="6" t="e">
        <f>IF(Table16[[#This Row],[School Day]]="N",Table16[[#This Row],[Demand]],NA())</f>
        <v>#N/A</v>
      </c>
      <c r="H299" s="6" t="e">
        <f>IF(Table16[[#This Row],[Holiday]]="Y",Table16[[#This Row],[Demand]],NA())</f>
        <v>#N/A</v>
      </c>
      <c r="I299" s="6">
        <f>IF(Table16[[#This Row],[Holiday]]="N",Table16[[#This Row],[Demand]],NA())</f>
        <v>102279.745</v>
      </c>
      <c r="J299" s="6">
        <v>31.3</v>
      </c>
      <c r="K299" s="6"/>
    </row>
    <row r="300" spans="2:11" x14ac:dyDescent="0.3">
      <c r="B300" s="30">
        <v>42303</v>
      </c>
      <c r="C300" s="6" t="str">
        <f>VLOOKUP(B:B, _holidays!A:C, 2, FALSE)</f>
        <v>Y</v>
      </c>
      <c r="D300" s="6" t="str">
        <f>VLOOKUP(B:B, _holidays!A:C, 3, FALSE)</f>
        <v>N</v>
      </c>
      <c r="E300" s="10">
        <v>115297.34</v>
      </c>
      <c r="F300" s="6">
        <f>IF(Table16[[#This Row],[School Day]]="Y",Table16[[#This Row],[Demand]],NA())</f>
        <v>115297.34</v>
      </c>
      <c r="G300" s="6" t="e">
        <f>IF(Table16[[#This Row],[School Day]]="N",Table16[[#This Row],[Demand]],NA())</f>
        <v>#N/A</v>
      </c>
      <c r="H300" s="6" t="e">
        <f>IF(Table16[[#This Row],[Holiday]]="Y",Table16[[#This Row],[Demand]],NA())</f>
        <v>#N/A</v>
      </c>
      <c r="I300" s="6">
        <f>IF(Table16[[#This Row],[Holiday]]="N",Table16[[#This Row],[Demand]],NA())</f>
        <v>115297.34</v>
      </c>
      <c r="J300" s="6">
        <v>15.9</v>
      </c>
      <c r="K300" s="6"/>
    </row>
    <row r="301" spans="2:11" x14ac:dyDescent="0.3">
      <c r="B301" s="30">
        <v>42304</v>
      </c>
      <c r="C301" s="6" t="str">
        <f>VLOOKUP(B:B, _holidays!A:C, 2, FALSE)</f>
        <v>Y</v>
      </c>
      <c r="D301" s="6" t="str">
        <f>VLOOKUP(B:B, _holidays!A:C, 3, FALSE)</f>
        <v>N</v>
      </c>
      <c r="E301" s="10">
        <v>116619.57</v>
      </c>
      <c r="F301" s="6">
        <f>IF(Table16[[#This Row],[School Day]]="Y",Table16[[#This Row],[Demand]],NA())</f>
        <v>116619.57</v>
      </c>
      <c r="G301" s="6" t="e">
        <f>IF(Table16[[#This Row],[School Day]]="N",Table16[[#This Row],[Demand]],NA())</f>
        <v>#N/A</v>
      </c>
      <c r="H301" s="6" t="e">
        <f>IF(Table16[[#This Row],[Holiday]]="Y",Table16[[#This Row],[Demand]],NA())</f>
        <v>#N/A</v>
      </c>
      <c r="I301" s="6">
        <f>IF(Table16[[#This Row],[Holiday]]="N",Table16[[#This Row],[Demand]],NA())</f>
        <v>116619.57</v>
      </c>
      <c r="J301" s="6">
        <v>23.3</v>
      </c>
      <c r="K301" s="6"/>
    </row>
    <row r="302" spans="2:11" x14ac:dyDescent="0.3">
      <c r="B302" s="30">
        <v>42305</v>
      </c>
      <c r="C302" s="6" t="str">
        <f>VLOOKUP(B:B, _holidays!A:C, 2, FALSE)</f>
        <v>Y</v>
      </c>
      <c r="D302" s="6" t="str">
        <f>VLOOKUP(B:B, _holidays!A:C, 3, FALSE)</f>
        <v>N</v>
      </c>
      <c r="E302" s="10">
        <v>122887.41</v>
      </c>
      <c r="F302" s="6">
        <f>IF(Table16[[#This Row],[School Day]]="Y",Table16[[#This Row],[Demand]],NA())</f>
        <v>122887.41</v>
      </c>
      <c r="G302" s="6" t="e">
        <f>IF(Table16[[#This Row],[School Day]]="N",Table16[[#This Row],[Demand]],NA())</f>
        <v>#N/A</v>
      </c>
      <c r="H302" s="6" t="e">
        <f>IF(Table16[[#This Row],[Holiday]]="Y",Table16[[#This Row],[Demand]],NA())</f>
        <v>#N/A</v>
      </c>
      <c r="I302" s="6">
        <f>IF(Table16[[#This Row],[Holiday]]="N",Table16[[#This Row],[Demand]],NA())</f>
        <v>122887.41</v>
      </c>
      <c r="J302" s="6">
        <v>26.8</v>
      </c>
      <c r="K302" s="6"/>
    </row>
    <row r="303" spans="2:11" x14ac:dyDescent="0.3">
      <c r="B303" s="30">
        <v>42306</v>
      </c>
      <c r="C303" s="6" t="str">
        <f>VLOOKUP(B:B, _holidays!A:C, 2, FALSE)</f>
        <v>Y</v>
      </c>
      <c r="D303" s="6" t="str">
        <f>VLOOKUP(B:B, _holidays!A:C, 3, FALSE)</f>
        <v>N</v>
      </c>
      <c r="E303" s="10">
        <v>124222.935</v>
      </c>
      <c r="F303" s="6">
        <f>IF(Table16[[#This Row],[School Day]]="Y",Table16[[#This Row],[Demand]],NA())</f>
        <v>124222.935</v>
      </c>
      <c r="G303" s="6" t="e">
        <f>IF(Table16[[#This Row],[School Day]]="N",Table16[[#This Row],[Demand]],NA())</f>
        <v>#N/A</v>
      </c>
      <c r="H303" s="6" t="e">
        <f>IF(Table16[[#This Row],[Holiday]]="Y",Table16[[#This Row],[Demand]],NA())</f>
        <v>#N/A</v>
      </c>
      <c r="I303" s="6">
        <f>IF(Table16[[#This Row],[Holiday]]="N",Table16[[#This Row],[Demand]],NA())</f>
        <v>124222.935</v>
      </c>
      <c r="J303" s="6">
        <v>26.1</v>
      </c>
      <c r="K303" s="6"/>
    </row>
    <row r="304" spans="2:11" x14ac:dyDescent="0.3">
      <c r="B304" s="30">
        <v>42307</v>
      </c>
      <c r="C304" s="6" t="str">
        <f>VLOOKUP(B:B, _holidays!A:C, 2, FALSE)</f>
        <v>Y</v>
      </c>
      <c r="D304" s="6" t="str">
        <f>VLOOKUP(B:B, _holidays!A:C, 3, FALSE)</f>
        <v>N</v>
      </c>
      <c r="E304" s="10">
        <v>121256.97</v>
      </c>
      <c r="F304" s="6">
        <f>IF(Table16[[#This Row],[School Day]]="Y",Table16[[#This Row],[Demand]],NA())</f>
        <v>121256.97</v>
      </c>
      <c r="G304" s="6" t="e">
        <f>IF(Table16[[#This Row],[School Day]]="N",Table16[[#This Row],[Demand]],NA())</f>
        <v>#N/A</v>
      </c>
      <c r="H304" s="6" t="e">
        <f>IF(Table16[[#This Row],[Holiday]]="Y",Table16[[#This Row],[Demand]],NA())</f>
        <v>#N/A</v>
      </c>
      <c r="I304" s="6">
        <f>IF(Table16[[#This Row],[Holiday]]="N",Table16[[#This Row],[Demand]],NA())</f>
        <v>121256.97</v>
      </c>
      <c r="J304" s="6">
        <v>27.4</v>
      </c>
      <c r="K304" s="6"/>
    </row>
    <row r="305" spans="2:11" x14ac:dyDescent="0.3">
      <c r="B305" s="30">
        <v>42308</v>
      </c>
      <c r="C305" s="6" t="str">
        <f>VLOOKUP(B:B, _holidays!A:C, 2, FALSE)</f>
        <v>Y</v>
      </c>
      <c r="D305" s="6" t="str">
        <f>VLOOKUP(B:B, _holidays!A:C, 3, FALSE)</f>
        <v>N</v>
      </c>
      <c r="E305" s="10">
        <v>106353.44</v>
      </c>
      <c r="F305" s="6">
        <f>IF(Table16[[#This Row],[School Day]]="Y",Table16[[#This Row],[Demand]],NA())</f>
        <v>106353.44</v>
      </c>
      <c r="G305" s="6" t="e">
        <f>IF(Table16[[#This Row],[School Day]]="N",Table16[[#This Row],[Demand]],NA())</f>
        <v>#N/A</v>
      </c>
      <c r="H305" s="6" t="e">
        <f>IF(Table16[[#This Row],[Holiday]]="Y",Table16[[#This Row],[Demand]],NA())</f>
        <v>#N/A</v>
      </c>
      <c r="I305" s="6">
        <f>IF(Table16[[#This Row],[Holiday]]="N",Table16[[#This Row],[Demand]],NA())</f>
        <v>106353.44</v>
      </c>
      <c r="J305" s="6">
        <v>25.9</v>
      </c>
      <c r="K305" s="6"/>
    </row>
    <row r="306" spans="2:11" x14ac:dyDescent="0.3">
      <c r="B306" s="30">
        <v>42309</v>
      </c>
      <c r="C306" s="6" t="str">
        <f>VLOOKUP(B:B, _holidays!A:C, 2, FALSE)</f>
        <v>Y</v>
      </c>
      <c r="D306" s="6" t="str">
        <f>VLOOKUP(B:B, _holidays!A:C, 3, FALSE)</f>
        <v>N</v>
      </c>
      <c r="E306" s="10">
        <v>103629.645</v>
      </c>
      <c r="F306" s="6">
        <f>IF(Table16[[#This Row],[School Day]]="Y",Table16[[#This Row],[Demand]],NA())</f>
        <v>103629.645</v>
      </c>
      <c r="G306" s="6" t="e">
        <f>IF(Table16[[#This Row],[School Day]]="N",Table16[[#This Row],[Demand]],NA())</f>
        <v>#N/A</v>
      </c>
      <c r="H306" s="6" t="e">
        <f>IF(Table16[[#This Row],[Holiday]]="Y",Table16[[#This Row],[Demand]],NA())</f>
        <v>#N/A</v>
      </c>
      <c r="I306" s="6">
        <f>IF(Table16[[#This Row],[Holiday]]="N",Table16[[#This Row],[Demand]],NA())</f>
        <v>103629.645</v>
      </c>
      <c r="J306" s="6">
        <v>26</v>
      </c>
      <c r="K306" s="6"/>
    </row>
    <row r="307" spans="2:11" x14ac:dyDescent="0.3">
      <c r="B307" s="30">
        <v>42310</v>
      </c>
      <c r="C307" s="6" t="str">
        <f>VLOOKUP(B:B, _holidays!A:C, 2, FALSE)</f>
        <v>Y</v>
      </c>
      <c r="D307" s="6" t="str">
        <f>VLOOKUP(B:B, _holidays!A:C, 3, FALSE)</f>
        <v>N</v>
      </c>
      <c r="E307" s="10">
        <v>113791.75</v>
      </c>
      <c r="F307" s="6">
        <f>IF(Table16[[#This Row],[School Day]]="Y",Table16[[#This Row],[Demand]],NA())</f>
        <v>113791.75</v>
      </c>
      <c r="G307" s="6" t="e">
        <f>IF(Table16[[#This Row],[School Day]]="N",Table16[[#This Row],[Demand]],NA())</f>
        <v>#N/A</v>
      </c>
      <c r="H307" s="6" t="e">
        <f>IF(Table16[[#This Row],[Holiday]]="Y",Table16[[#This Row],[Demand]],NA())</f>
        <v>#N/A</v>
      </c>
      <c r="I307" s="6">
        <f>IF(Table16[[#This Row],[Holiday]]="N",Table16[[#This Row],[Demand]],NA())</f>
        <v>113791.75</v>
      </c>
      <c r="J307" s="6">
        <v>16</v>
      </c>
      <c r="K307" s="6"/>
    </row>
    <row r="308" spans="2:11" x14ac:dyDescent="0.3">
      <c r="B308" s="30">
        <v>42311</v>
      </c>
      <c r="C308" s="6" t="str">
        <f>VLOOKUP(B:B, _holidays!A:C, 2, FALSE)</f>
        <v>Y</v>
      </c>
      <c r="D308" s="6" t="str">
        <f>VLOOKUP(B:B, _holidays!A:C, 3, FALSE)</f>
        <v>Y</v>
      </c>
      <c r="E308" s="10">
        <v>101793.035</v>
      </c>
      <c r="F308" s="6">
        <f>IF(Table16[[#This Row],[School Day]]="Y",Table16[[#This Row],[Demand]],NA())</f>
        <v>101793.035</v>
      </c>
      <c r="G308" s="6" t="e">
        <f>IF(Table16[[#This Row],[School Day]]="N",Table16[[#This Row],[Demand]],NA())</f>
        <v>#N/A</v>
      </c>
      <c r="H308" s="6">
        <f>IF(Table16[[#This Row],[Holiday]]="Y",Table16[[#This Row],[Demand]],NA())</f>
        <v>101793.035</v>
      </c>
      <c r="I308" s="6" t="e">
        <f>IF(Table16[[#This Row],[Holiday]]="N",Table16[[#This Row],[Demand]],NA())</f>
        <v>#N/A</v>
      </c>
      <c r="J308" s="6">
        <v>17.899999999999999</v>
      </c>
      <c r="K308" s="6"/>
    </row>
    <row r="309" spans="2:11" x14ac:dyDescent="0.3">
      <c r="B309" s="30">
        <v>42312</v>
      </c>
      <c r="C309" s="6" t="str">
        <f>VLOOKUP(B:B, _holidays!A:C, 2, FALSE)</f>
        <v>Y</v>
      </c>
      <c r="D309" s="6" t="str">
        <f>VLOOKUP(B:B, _holidays!A:C, 3, FALSE)</f>
        <v>N</v>
      </c>
      <c r="E309" s="10">
        <v>120177.94500000001</v>
      </c>
      <c r="F309" s="6">
        <f>IF(Table16[[#This Row],[School Day]]="Y",Table16[[#This Row],[Demand]],NA())</f>
        <v>120177.94500000001</v>
      </c>
      <c r="G309" s="6" t="e">
        <f>IF(Table16[[#This Row],[School Day]]="N",Table16[[#This Row],[Demand]],NA())</f>
        <v>#N/A</v>
      </c>
      <c r="H309" s="6" t="e">
        <f>IF(Table16[[#This Row],[Holiday]]="Y",Table16[[#This Row],[Demand]],NA())</f>
        <v>#N/A</v>
      </c>
      <c r="I309" s="6">
        <f>IF(Table16[[#This Row],[Holiday]]="N",Table16[[#This Row],[Demand]],NA())</f>
        <v>120177.94500000001</v>
      </c>
      <c r="J309" s="6">
        <v>27.2</v>
      </c>
      <c r="K309" s="6"/>
    </row>
    <row r="310" spans="2:11" x14ac:dyDescent="0.3">
      <c r="B310" s="30">
        <v>42313</v>
      </c>
      <c r="C310" s="6" t="str">
        <f>VLOOKUP(B:B, _holidays!A:C, 2, FALSE)</f>
        <v>Y</v>
      </c>
      <c r="D310" s="6" t="str">
        <f>VLOOKUP(B:B, _holidays!A:C, 3, FALSE)</f>
        <v>N</v>
      </c>
      <c r="E310" s="10">
        <v>125985.465</v>
      </c>
      <c r="F310" s="6">
        <f>IF(Table16[[#This Row],[School Day]]="Y",Table16[[#This Row],[Demand]],NA())</f>
        <v>125985.465</v>
      </c>
      <c r="G310" s="6" t="e">
        <f>IF(Table16[[#This Row],[School Day]]="N",Table16[[#This Row],[Demand]],NA())</f>
        <v>#N/A</v>
      </c>
      <c r="H310" s="6" t="e">
        <f>IF(Table16[[#This Row],[Holiday]]="Y",Table16[[#This Row],[Demand]],NA())</f>
        <v>#N/A</v>
      </c>
      <c r="I310" s="6">
        <f>IF(Table16[[#This Row],[Holiday]]="N",Table16[[#This Row],[Demand]],NA())</f>
        <v>125985.465</v>
      </c>
      <c r="J310" s="6">
        <v>24.7</v>
      </c>
      <c r="K310" s="6"/>
    </row>
    <row r="311" spans="2:11" x14ac:dyDescent="0.3">
      <c r="B311" s="30">
        <v>42314</v>
      </c>
      <c r="C311" s="6" t="str">
        <f>VLOOKUP(B:B, _holidays!A:C, 2, FALSE)</f>
        <v>Y</v>
      </c>
      <c r="D311" s="6" t="str">
        <f>VLOOKUP(B:B, _holidays!A:C, 3, FALSE)</f>
        <v>N</v>
      </c>
      <c r="E311" s="10">
        <v>120505.58500000001</v>
      </c>
      <c r="F311" s="6">
        <f>IF(Table16[[#This Row],[School Day]]="Y",Table16[[#This Row],[Demand]],NA())</f>
        <v>120505.58500000001</v>
      </c>
      <c r="G311" s="6" t="e">
        <f>IF(Table16[[#This Row],[School Day]]="N",Table16[[#This Row],[Demand]],NA())</f>
        <v>#N/A</v>
      </c>
      <c r="H311" s="6" t="e">
        <f>IF(Table16[[#This Row],[Holiday]]="Y",Table16[[#This Row],[Demand]],NA())</f>
        <v>#N/A</v>
      </c>
      <c r="I311" s="6">
        <f>IF(Table16[[#This Row],[Holiday]]="N",Table16[[#This Row],[Demand]],NA())</f>
        <v>120505.58500000001</v>
      </c>
      <c r="J311" s="6">
        <v>18.7</v>
      </c>
      <c r="K311" s="6"/>
    </row>
    <row r="312" spans="2:11" x14ac:dyDescent="0.3">
      <c r="B312" s="30">
        <v>42315</v>
      </c>
      <c r="C312" s="6" t="str">
        <f>VLOOKUP(B:B, _holidays!A:C, 2, FALSE)</f>
        <v>Y</v>
      </c>
      <c r="D312" s="6" t="str">
        <f>VLOOKUP(B:B, _holidays!A:C, 3, FALSE)</f>
        <v>N</v>
      </c>
      <c r="E312" s="10">
        <v>104269.79</v>
      </c>
      <c r="F312" s="6">
        <f>IF(Table16[[#This Row],[School Day]]="Y",Table16[[#This Row],[Demand]],NA())</f>
        <v>104269.79</v>
      </c>
      <c r="G312" s="6" t="e">
        <f>IF(Table16[[#This Row],[School Day]]="N",Table16[[#This Row],[Demand]],NA())</f>
        <v>#N/A</v>
      </c>
      <c r="H312" s="6" t="e">
        <f>IF(Table16[[#This Row],[Holiday]]="Y",Table16[[#This Row],[Demand]],NA())</f>
        <v>#N/A</v>
      </c>
      <c r="I312" s="6">
        <f>IF(Table16[[#This Row],[Holiday]]="N",Table16[[#This Row],[Demand]],NA())</f>
        <v>104269.79</v>
      </c>
      <c r="J312" s="6">
        <v>16.8</v>
      </c>
      <c r="K312" s="6"/>
    </row>
    <row r="313" spans="2:11" x14ac:dyDescent="0.3">
      <c r="B313" s="30">
        <v>42316</v>
      </c>
      <c r="C313" s="6" t="str">
        <f>VLOOKUP(B:B, _holidays!A:C, 2, FALSE)</f>
        <v>Y</v>
      </c>
      <c r="D313" s="6" t="str">
        <f>VLOOKUP(B:B, _holidays!A:C, 3, FALSE)</f>
        <v>N</v>
      </c>
      <c r="E313" s="10">
        <v>103793.08500000001</v>
      </c>
      <c r="F313" s="6">
        <f>IF(Table16[[#This Row],[School Day]]="Y",Table16[[#This Row],[Demand]],NA())</f>
        <v>103793.08500000001</v>
      </c>
      <c r="G313" s="6" t="e">
        <f>IF(Table16[[#This Row],[School Day]]="N",Table16[[#This Row],[Demand]],NA())</f>
        <v>#N/A</v>
      </c>
      <c r="H313" s="6" t="e">
        <f>IF(Table16[[#This Row],[Holiday]]="Y",Table16[[#This Row],[Demand]],NA())</f>
        <v>#N/A</v>
      </c>
      <c r="I313" s="6">
        <f>IF(Table16[[#This Row],[Holiday]]="N",Table16[[#This Row],[Demand]],NA())</f>
        <v>103793.08500000001</v>
      </c>
      <c r="J313" s="6">
        <v>24.8</v>
      </c>
      <c r="K313" s="6"/>
    </row>
    <row r="314" spans="2:11" x14ac:dyDescent="0.3">
      <c r="B314" s="30">
        <v>42317</v>
      </c>
      <c r="C314" s="6" t="str">
        <f>VLOOKUP(B:B, _holidays!A:C, 2, FALSE)</f>
        <v>Y</v>
      </c>
      <c r="D314" s="6" t="str">
        <f>VLOOKUP(B:B, _holidays!A:C, 3, FALSE)</f>
        <v>N</v>
      </c>
      <c r="E314" s="10">
        <v>127234.72</v>
      </c>
      <c r="F314" s="6">
        <f>IF(Table16[[#This Row],[School Day]]="Y",Table16[[#This Row],[Demand]],NA())</f>
        <v>127234.72</v>
      </c>
      <c r="G314" s="6" t="e">
        <f>IF(Table16[[#This Row],[School Day]]="N",Table16[[#This Row],[Demand]],NA())</f>
        <v>#N/A</v>
      </c>
      <c r="H314" s="6" t="e">
        <f>IF(Table16[[#This Row],[Holiday]]="Y",Table16[[#This Row],[Demand]],NA())</f>
        <v>#N/A</v>
      </c>
      <c r="I314" s="6">
        <f>IF(Table16[[#This Row],[Holiday]]="N",Table16[[#This Row],[Demand]],NA())</f>
        <v>127234.72</v>
      </c>
      <c r="J314" s="6">
        <v>33.1</v>
      </c>
      <c r="K314" s="6"/>
    </row>
    <row r="315" spans="2:11" x14ac:dyDescent="0.3">
      <c r="B315" s="30">
        <v>42318</v>
      </c>
      <c r="C315" s="6" t="str">
        <f>VLOOKUP(B:B, _holidays!A:C, 2, FALSE)</f>
        <v>Y</v>
      </c>
      <c r="D315" s="6" t="str">
        <f>VLOOKUP(B:B, _holidays!A:C, 3, FALSE)</f>
        <v>N</v>
      </c>
      <c r="E315" s="10">
        <v>121617.28</v>
      </c>
      <c r="F315" s="6">
        <f>IF(Table16[[#This Row],[School Day]]="Y",Table16[[#This Row],[Demand]],NA())</f>
        <v>121617.28</v>
      </c>
      <c r="G315" s="6" t="e">
        <f>IF(Table16[[#This Row],[School Day]]="N",Table16[[#This Row],[Demand]],NA())</f>
        <v>#N/A</v>
      </c>
      <c r="H315" s="6" t="e">
        <f>IF(Table16[[#This Row],[Holiday]]="Y",Table16[[#This Row],[Demand]],NA())</f>
        <v>#N/A</v>
      </c>
      <c r="I315" s="6">
        <f>IF(Table16[[#This Row],[Holiday]]="N",Table16[[#This Row],[Demand]],NA())</f>
        <v>121617.28</v>
      </c>
      <c r="J315" s="6">
        <v>16.399999999999999</v>
      </c>
      <c r="K315" s="6"/>
    </row>
    <row r="316" spans="2:11" x14ac:dyDescent="0.3">
      <c r="B316" s="30">
        <v>42319</v>
      </c>
      <c r="C316" s="6" t="str">
        <f>VLOOKUP(B:B, _holidays!A:C, 2, FALSE)</f>
        <v>Y</v>
      </c>
      <c r="D316" s="6" t="str">
        <f>VLOOKUP(B:B, _holidays!A:C, 3, FALSE)</f>
        <v>N</v>
      </c>
      <c r="E316" s="10">
        <v>121566.645</v>
      </c>
      <c r="F316" s="6">
        <f>IF(Table16[[#This Row],[School Day]]="Y",Table16[[#This Row],[Demand]],NA())</f>
        <v>121566.645</v>
      </c>
      <c r="G316" s="6" t="e">
        <f>IF(Table16[[#This Row],[School Day]]="N",Table16[[#This Row],[Demand]],NA())</f>
        <v>#N/A</v>
      </c>
      <c r="H316" s="6" t="e">
        <f>IF(Table16[[#This Row],[Holiday]]="Y",Table16[[#This Row],[Demand]],NA())</f>
        <v>#N/A</v>
      </c>
      <c r="I316" s="6">
        <f>IF(Table16[[#This Row],[Holiday]]="N",Table16[[#This Row],[Demand]],NA())</f>
        <v>121566.645</v>
      </c>
      <c r="J316" s="6">
        <v>20.100000000000001</v>
      </c>
      <c r="K316" s="6"/>
    </row>
    <row r="317" spans="2:11" x14ac:dyDescent="0.3">
      <c r="B317" s="30">
        <v>42320</v>
      </c>
      <c r="C317" s="6" t="str">
        <f>VLOOKUP(B:B, _holidays!A:C, 2, FALSE)</f>
        <v>Y</v>
      </c>
      <c r="D317" s="6" t="str">
        <f>VLOOKUP(B:B, _holidays!A:C, 3, FALSE)</f>
        <v>N</v>
      </c>
      <c r="E317" s="10">
        <v>123775.16</v>
      </c>
      <c r="F317" s="6">
        <f>IF(Table16[[#This Row],[School Day]]="Y",Table16[[#This Row],[Demand]],NA())</f>
        <v>123775.16</v>
      </c>
      <c r="G317" s="6" t="e">
        <f>IF(Table16[[#This Row],[School Day]]="N",Table16[[#This Row],[Demand]],NA())</f>
        <v>#N/A</v>
      </c>
      <c r="H317" s="6" t="e">
        <f>IF(Table16[[#This Row],[Holiday]]="Y",Table16[[#This Row],[Demand]],NA())</f>
        <v>#N/A</v>
      </c>
      <c r="I317" s="6">
        <f>IF(Table16[[#This Row],[Holiday]]="N",Table16[[#This Row],[Demand]],NA())</f>
        <v>123775.16</v>
      </c>
      <c r="J317" s="6">
        <v>21.2</v>
      </c>
      <c r="K317" s="6"/>
    </row>
    <row r="318" spans="2:11" x14ac:dyDescent="0.3">
      <c r="B318" s="30">
        <v>42321</v>
      </c>
      <c r="C318" s="6" t="str">
        <f>VLOOKUP(B:B, _holidays!A:C, 2, FALSE)</f>
        <v>Y</v>
      </c>
      <c r="D318" s="6" t="str">
        <f>VLOOKUP(B:B, _holidays!A:C, 3, FALSE)</f>
        <v>N</v>
      </c>
      <c r="E318" s="10">
        <v>117078.58500000001</v>
      </c>
      <c r="F318" s="6">
        <f>IF(Table16[[#This Row],[School Day]]="Y",Table16[[#This Row],[Demand]],NA())</f>
        <v>117078.58500000001</v>
      </c>
      <c r="G318" s="6" t="e">
        <f>IF(Table16[[#This Row],[School Day]]="N",Table16[[#This Row],[Demand]],NA())</f>
        <v>#N/A</v>
      </c>
      <c r="H318" s="6" t="e">
        <f>IF(Table16[[#This Row],[Holiday]]="Y",Table16[[#This Row],[Demand]],NA())</f>
        <v>#N/A</v>
      </c>
      <c r="I318" s="6">
        <f>IF(Table16[[#This Row],[Holiday]]="N",Table16[[#This Row],[Demand]],NA())</f>
        <v>117078.58500000001</v>
      </c>
      <c r="J318" s="6">
        <v>18.2</v>
      </c>
      <c r="K318" s="6"/>
    </row>
    <row r="319" spans="2:11" x14ac:dyDescent="0.3">
      <c r="B319" s="30">
        <v>42322</v>
      </c>
      <c r="C319" s="6" t="str">
        <f>VLOOKUP(B:B, _holidays!A:C, 2, FALSE)</f>
        <v>Y</v>
      </c>
      <c r="D319" s="6" t="str">
        <f>VLOOKUP(B:B, _holidays!A:C, 3, FALSE)</f>
        <v>N</v>
      </c>
      <c r="E319" s="10">
        <v>103646.63499999999</v>
      </c>
      <c r="F319" s="6">
        <f>IF(Table16[[#This Row],[School Day]]="Y",Table16[[#This Row],[Demand]],NA())</f>
        <v>103646.63499999999</v>
      </c>
      <c r="G319" s="6" t="e">
        <f>IF(Table16[[#This Row],[School Day]]="N",Table16[[#This Row],[Demand]],NA())</f>
        <v>#N/A</v>
      </c>
      <c r="H319" s="6" t="e">
        <f>IF(Table16[[#This Row],[Holiday]]="Y",Table16[[#This Row],[Demand]],NA())</f>
        <v>#N/A</v>
      </c>
      <c r="I319" s="6">
        <f>IF(Table16[[#This Row],[Holiday]]="N",Table16[[#This Row],[Demand]],NA())</f>
        <v>103646.63499999999</v>
      </c>
      <c r="J319" s="6">
        <v>18.3</v>
      </c>
      <c r="K319" s="6"/>
    </row>
    <row r="320" spans="2:11" x14ac:dyDescent="0.3">
      <c r="B320" s="30">
        <v>42323</v>
      </c>
      <c r="C320" s="6" t="str">
        <f>VLOOKUP(B:B, _holidays!A:C, 2, FALSE)</f>
        <v>Y</v>
      </c>
      <c r="D320" s="6" t="str">
        <f>VLOOKUP(B:B, _holidays!A:C, 3, FALSE)</f>
        <v>N</v>
      </c>
      <c r="E320" s="10">
        <v>99761.81</v>
      </c>
      <c r="F320" s="6">
        <f>IF(Table16[[#This Row],[School Day]]="Y",Table16[[#This Row],[Demand]],NA())</f>
        <v>99761.81</v>
      </c>
      <c r="G320" s="6" t="e">
        <f>IF(Table16[[#This Row],[School Day]]="N",Table16[[#This Row],[Demand]],NA())</f>
        <v>#N/A</v>
      </c>
      <c r="H320" s="6" t="e">
        <f>IF(Table16[[#This Row],[Holiday]]="Y",Table16[[#This Row],[Demand]],NA())</f>
        <v>#N/A</v>
      </c>
      <c r="I320" s="6">
        <f>IF(Table16[[#This Row],[Holiday]]="N",Table16[[#This Row],[Demand]],NA())</f>
        <v>99761.81</v>
      </c>
      <c r="J320" s="6">
        <v>18.5</v>
      </c>
      <c r="K320" s="6"/>
    </row>
    <row r="321" spans="2:11" x14ac:dyDescent="0.3">
      <c r="B321" s="30">
        <v>42324</v>
      </c>
      <c r="C321" s="6" t="str">
        <f>VLOOKUP(B:B, _holidays!A:C, 2, FALSE)</f>
        <v>Y</v>
      </c>
      <c r="D321" s="6" t="str">
        <f>VLOOKUP(B:B, _holidays!A:C, 3, FALSE)</f>
        <v>N</v>
      </c>
      <c r="E321" s="10">
        <v>124557.22500000001</v>
      </c>
      <c r="F321" s="6">
        <f>IF(Table16[[#This Row],[School Day]]="Y",Table16[[#This Row],[Demand]],NA())</f>
        <v>124557.22500000001</v>
      </c>
      <c r="G321" s="6" t="e">
        <f>IF(Table16[[#This Row],[School Day]]="N",Table16[[#This Row],[Demand]],NA())</f>
        <v>#N/A</v>
      </c>
      <c r="H321" s="6" t="e">
        <f>IF(Table16[[#This Row],[Holiday]]="Y",Table16[[#This Row],[Demand]],NA())</f>
        <v>#N/A</v>
      </c>
      <c r="I321" s="6">
        <f>IF(Table16[[#This Row],[Holiday]]="N",Table16[[#This Row],[Demand]],NA())</f>
        <v>124557.22500000001</v>
      </c>
      <c r="J321" s="6">
        <v>26.3</v>
      </c>
      <c r="K321" s="6"/>
    </row>
    <row r="322" spans="2:11" x14ac:dyDescent="0.3">
      <c r="B322" s="30">
        <v>42325</v>
      </c>
      <c r="C322" s="6" t="str">
        <f>VLOOKUP(B:B, _holidays!A:C, 2, FALSE)</f>
        <v>Y</v>
      </c>
      <c r="D322" s="6" t="str">
        <f>VLOOKUP(B:B, _holidays!A:C, 3, FALSE)</f>
        <v>N</v>
      </c>
      <c r="E322" s="10">
        <v>131442.20000000001</v>
      </c>
      <c r="F322" s="6">
        <f>IF(Table16[[#This Row],[School Day]]="Y",Table16[[#This Row],[Demand]],NA())</f>
        <v>131442.20000000001</v>
      </c>
      <c r="G322" s="6" t="e">
        <f>IF(Table16[[#This Row],[School Day]]="N",Table16[[#This Row],[Demand]],NA())</f>
        <v>#N/A</v>
      </c>
      <c r="H322" s="6" t="e">
        <f>IF(Table16[[#This Row],[Holiday]]="Y",Table16[[#This Row],[Demand]],NA())</f>
        <v>#N/A</v>
      </c>
      <c r="I322" s="6">
        <f>IF(Table16[[#This Row],[Holiday]]="N",Table16[[#This Row],[Demand]],NA())</f>
        <v>131442.20000000001</v>
      </c>
      <c r="J322" s="6">
        <v>33.299999999999997</v>
      </c>
      <c r="K322" s="6"/>
    </row>
    <row r="323" spans="2:11" x14ac:dyDescent="0.3">
      <c r="B323" s="30">
        <v>42326</v>
      </c>
      <c r="C323" s="6" t="str">
        <f>VLOOKUP(B:B, _holidays!A:C, 2, FALSE)</f>
        <v>Y</v>
      </c>
      <c r="D323" s="6" t="str">
        <f>VLOOKUP(B:B, _holidays!A:C, 3, FALSE)</f>
        <v>N</v>
      </c>
      <c r="E323" s="10">
        <v>132353.755</v>
      </c>
      <c r="F323" s="6">
        <f>IF(Table16[[#This Row],[School Day]]="Y",Table16[[#This Row],[Demand]],NA())</f>
        <v>132353.755</v>
      </c>
      <c r="G323" s="6" t="e">
        <f>IF(Table16[[#This Row],[School Day]]="N",Table16[[#This Row],[Demand]],NA())</f>
        <v>#N/A</v>
      </c>
      <c r="H323" s="6" t="e">
        <f>IF(Table16[[#This Row],[Holiday]]="Y",Table16[[#This Row],[Demand]],NA())</f>
        <v>#N/A</v>
      </c>
      <c r="I323" s="6">
        <f>IF(Table16[[#This Row],[Holiday]]="N",Table16[[#This Row],[Demand]],NA())</f>
        <v>132353.755</v>
      </c>
      <c r="J323" s="6">
        <v>29.5</v>
      </c>
      <c r="K323" s="6"/>
    </row>
    <row r="324" spans="2:11" x14ac:dyDescent="0.3">
      <c r="B324" s="30">
        <v>42327</v>
      </c>
      <c r="C324" s="6" t="str">
        <f>VLOOKUP(B:B, _holidays!A:C, 2, FALSE)</f>
        <v>Y</v>
      </c>
      <c r="D324" s="6" t="str">
        <f>VLOOKUP(B:B, _holidays!A:C, 3, FALSE)</f>
        <v>N</v>
      </c>
      <c r="E324" s="10">
        <v>138118.70499999999</v>
      </c>
      <c r="F324" s="6">
        <f>IF(Table16[[#This Row],[School Day]]="Y",Table16[[#This Row],[Demand]],NA())</f>
        <v>138118.70499999999</v>
      </c>
      <c r="G324" s="6" t="e">
        <f>IF(Table16[[#This Row],[School Day]]="N",Table16[[#This Row],[Demand]],NA())</f>
        <v>#N/A</v>
      </c>
      <c r="H324" s="6" t="e">
        <f>IF(Table16[[#This Row],[Holiday]]="Y",Table16[[#This Row],[Demand]],NA())</f>
        <v>#N/A</v>
      </c>
      <c r="I324" s="6">
        <f>IF(Table16[[#This Row],[Holiday]]="N",Table16[[#This Row],[Demand]],NA())</f>
        <v>138118.70499999999</v>
      </c>
      <c r="J324" s="6">
        <v>31.5</v>
      </c>
      <c r="K324" s="6"/>
    </row>
    <row r="325" spans="2:11" x14ac:dyDescent="0.3">
      <c r="B325" s="30">
        <v>42328</v>
      </c>
      <c r="C325" s="6" t="str">
        <f>VLOOKUP(B:B, _holidays!A:C, 2, FALSE)</f>
        <v>Y</v>
      </c>
      <c r="D325" s="6" t="str">
        <f>VLOOKUP(B:B, _holidays!A:C, 3, FALSE)</f>
        <v>N</v>
      </c>
      <c r="E325" s="10">
        <v>123412.685</v>
      </c>
      <c r="F325" s="6">
        <f>IF(Table16[[#This Row],[School Day]]="Y",Table16[[#This Row],[Demand]],NA())</f>
        <v>123412.685</v>
      </c>
      <c r="G325" s="6" t="e">
        <f>IF(Table16[[#This Row],[School Day]]="N",Table16[[#This Row],[Demand]],NA())</f>
        <v>#N/A</v>
      </c>
      <c r="H325" s="6" t="e">
        <f>IF(Table16[[#This Row],[Holiday]]="Y",Table16[[#This Row],[Demand]],NA())</f>
        <v>#N/A</v>
      </c>
      <c r="I325" s="6">
        <f>IF(Table16[[#This Row],[Holiday]]="N",Table16[[#This Row],[Demand]],NA())</f>
        <v>123412.685</v>
      </c>
      <c r="J325" s="6">
        <v>19.100000000000001</v>
      </c>
      <c r="K325" s="6"/>
    </row>
    <row r="326" spans="2:11" x14ac:dyDescent="0.3">
      <c r="B326" s="30">
        <v>42329</v>
      </c>
      <c r="C326" s="6" t="str">
        <f>VLOOKUP(B:B, _holidays!A:C, 2, FALSE)</f>
        <v>Y</v>
      </c>
      <c r="D326" s="6" t="str">
        <f>VLOOKUP(B:B, _holidays!A:C, 3, FALSE)</f>
        <v>N</v>
      </c>
      <c r="E326" s="10">
        <v>102647.905</v>
      </c>
      <c r="F326" s="6">
        <f>IF(Table16[[#This Row],[School Day]]="Y",Table16[[#This Row],[Demand]],NA())</f>
        <v>102647.905</v>
      </c>
      <c r="G326" s="6" t="e">
        <f>IF(Table16[[#This Row],[School Day]]="N",Table16[[#This Row],[Demand]],NA())</f>
        <v>#N/A</v>
      </c>
      <c r="H326" s="6" t="e">
        <f>IF(Table16[[#This Row],[Holiday]]="Y",Table16[[#This Row],[Demand]],NA())</f>
        <v>#N/A</v>
      </c>
      <c r="I326" s="6">
        <f>IF(Table16[[#This Row],[Holiday]]="N",Table16[[#This Row],[Demand]],NA())</f>
        <v>102647.905</v>
      </c>
      <c r="J326" s="6">
        <v>17.5</v>
      </c>
      <c r="K326" s="6"/>
    </row>
    <row r="327" spans="2:11" x14ac:dyDescent="0.3">
      <c r="B327" s="30">
        <v>42330</v>
      </c>
      <c r="C327" s="6" t="str">
        <f>VLOOKUP(B:B, _holidays!A:C, 2, FALSE)</f>
        <v>Y</v>
      </c>
      <c r="D327" s="6" t="str">
        <f>VLOOKUP(B:B, _holidays!A:C, 3, FALSE)</f>
        <v>N</v>
      </c>
      <c r="E327" s="10">
        <v>98621.62</v>
      </c>
      <c r="F327" s="6">
        <f>IF(Table16[[#This Row],[School Day]]="Y",Table16[[#This Row],[Demand]],NA())</f>
        <v>98621.62</v>
      </c>
      <c r="G327" s="6" t="e">
        <f>IF(Table16[[#This Row],[School Day]]="N",Table16[[#This Row],[Demand]],NA())</f>
        <v>#N/A</v>
      </c>
      <c r="H327" s="6" t="e">
        <f>IF(Table16[[#This Row],[Holiday]]="Y",Table16[[#This Row],[Demand]],NA())</f>
        <v>#N/A</v>
      </c>
      <c r="I327" s="6">
        <f>IF(Table16[[#This Row],[Holiday]]="N",Table16[[#This Row],[Demand]],NA())</f>
        <v>98621.62</v>
      </c>
      <c r="J327" s="6">
        <v>20</v>
      </c>
      <c r="K327" s="6"/>
    </row>
    <row r="328" spans="2:11" x14ac:dyDescent="0.3">
      <c r="B328" s="30">
        <v>42331</v>
      </c>
      <c r="C328" s="6" t="str">
        <f>VLOOKUP(B:B, _holidays!A:C, 2, FALSE)</f>
        <v>Y</v>
      </c>
      <c r="D328" s="6" t="str">
        <f>VLOOKUP(B:B, _holidays!A:C, 3, FALSE)</f>
        <v>N</v>
      </c>
      <c r="E328" s="10">
        <v>114406.825</v>
      </c>
      <c r="F328" s="6">
        <f>IF(Table16[[#This Row],[School Day]]="Y",Table16[[#This Row],[Demand]],NA())</f>
        <v>114406.825</v>
      </c>
      <c r="G328" s="6" t="e">
        <f>IF(Table16[[#This Row],[School Day]]="N",Table16[[#This Row],[Demand]],NA())</f>
        <v>#N/A</v>
      </c>
      <c r="H328" s="6" t="e">
        <f>IF(Table16[[#This Row],[Holiday]]="Y",Table16[[#This Row],[Demand]],NA())</f>
        <v>#N/A</v>
      </c>
      <c r="I328" s="6">
        <f>IF(Table16[[#This Row],[Holiday]]="N",Table16[[#This Row],[Demand]],NA())</f>
        <v>114406.825</v>
      </c>
      <c r="J328" s="6">
        <v>20.7</v>
      </c>
      <c r="K328" s="6"/>
    </row>
    <row r="329" spans="2:11" x14ac:dyDescent="0.3">
      <c r="B329" s="30">
        <v>42332</v>
      </c>
      <c r="C329" s="6" t="str">
        <f>VLOOKUP(B:B, _holidays!A:C, 2, FALSE)</f>
        <v>Y</v>
      </c>
      <c r="D329" s="6" t="str">
        <f>VLOOKUP(B:B, _holidays!A:C, 3, FALSE)</f>
        <v>N</v>
      </c>
      <c r="E329" s="10">
        <v>118894.30499999999</v>
      </c>
      <c r="F329" s="6">
        <f>IF(Table16[[#This Row],[School Day]]="Y",Table16[[#This Row],[Demand]],NA())</f>
        <v>118894.30499999999</v>
      </c>
      <c r="G329" s="6" t="e">
        <f>IF(Table16[[#This Row],[School Day]]="N",Table16[[#This Row],[Demand]],NA())</f>
        <v>#N/A</v>
      </c>
      <c r="H329" s="6" t="e">
        <f>IF(Table16[[#This Row],[Holiday]]="Y",Table16[[#This Row],[Demand]],NA())</f>
        <v>#N/A</v>
      </c>
      <c r="I329" s="6">
        <f>IF(Table16[[#This Row],[Holiday]]="N",Table16[[#This Row],[Demand]],NA())</f>
        <v>118894.30499999999</v>
      </c>
      <c r="J329" s="6">
        <v>24.5</v>
      </c>
      <c r="K329" s="6"/>
    </row>
    <row r="330" spans="2:11" x14ac:dyDescent="0.3">
      <c r="B330" s="30">
        <v>42333</v>
      </c>
      <c r="C330" s="6" t="str">
        <f>VLOOKUP(B:B, _holidays!A:C, 2, FALSE)</f>
        <v>Y</v>
      </c>
      <c r="D330" s="6" t="str">
        <f>VLOOKUP(B:B, _holidays!A:C, 3, FALSE)</f>
        <v>N</v>
      </c>
      <c r="E330" s="10">
        <v>124728.875</v>
      </c>
      <c r="F330" s="6">
        <f>IF(Table16[[#This Row],[School Day]]="Y",Table16[[#This Row],[Demand]],NA())</f>
        <v>124728.875</v>
      </c>
      <c r="G330" s="6" t="e">
        <f>IF(Table16[[#This Row],[School Day]]="N",Table16[[#This Row],[Demand]],NA())</f>
        <v>#N/A</v>
      </c>
      <c r="H330" s="6" t="e">
        <f>IF(Table16[[#This Row],[Holiday]]="Y",Table16[[#This Row],[Demand]],NA())</f>
        <v>#N/A</v>
      </c>
      <c r="I330" s="6">
        <f>IF(Table16[[#This Row],[Holiday]]="N",Table16[[#This Row],[Demand]],NA())</f>
        <v>124728.875</v>
      </c>
      <c r="J330" s="6">
        <v>33.299999999999997</v>
      </c>
      <c r="K330" s="6"/>
    </row>
    <row r="331" spans="2:11" x14ac:dyDescent="0.3">
      <c r="B331" s="30">
        <v>42334</v>
      </c>
      <c r="C331" s="6" t="str">
        <f>VLOOKUP(B:B, _holidays!A:C, 2, FALSE)</f>
        <v>Y</v>
      </c>
      <c r="D331" s="6" t="str">
        <f>VLOOKUP(B:B, _holidays!A:C, 3, FALSE)</f>
        <v>N</v>
      </c>
      <c r="E331" s="10">
        <v>112907.145</v>
      </c>
      <c r="F331" s="6">
        <f>IF(Table16[[#This Row],[School Day]]="Y",Table16[[#This Row],[Demand]],NA())</f>
        <v>112907.145</v>
      </c>
      <c r="G331" s="6" t="e">
        <f>IF(Table16[[#This Row],[School Day]]="N",Table16[[#This Row],[Demand]],NA())</f>
        <v>#N/A</v>
      </c>
      <c r="H331" s="6" t="e">
        <f>IF(Table16[[#This Row],[Holiday]]="Y",Table16[[#This Row],[Demand]],NA())</f>
        <v>#N/A</v>
      </c>
      <c r="I331" s="6">
        <f>IF(Table16[[#This Row],[Holiday]]="N",Table16[[#This Row],[Demand]],NA())</f>
        <v>112907.145</v>
      </c>
      <c r="J331" s="6">
        <v>17.399999999999999</v>
      </c>
      <c r="K331" s="6"/>
    </row>
    <row r="332" spans="2:11" x14ac:dyDescent="0.3">
      <c r="B332" s="30">
        <v>42335</v>
      </c>
      <c r="C332" s="6" t="str">
        <f>VLOOKUP(B:B, _holidays!A:C, 2, FALSE)</f>
        <v>Y</v>
      </c>
      <c r="D332" s="6" t="str">
        <f>VLOOKUP(B:B, _holidays!A:C, 3, FALSE)</f>
        <v>N</v>
      </c>
      <c r="E332" s="10">
        <v>117492.82</v>
      </c>
      <c r="F332" s="6">
        <f>IF(Table16[[#This Row],[School Day]]="Y",Table16[[#This Row],[Demand]],NA())</f>
        <v>117492.82</v>
      </c>
      <c r="G332" s="6" t="e">
        <f>IF(Table16[[#This Row],[School Day]]="N",Table16[[#This Row],[Demand]],NA())</f>
        <v>#N/A</v>
      </c>
      <c r="H332" s="6" t="e">
        <f>IF(Table16[[#This Row],[Holiday]]="Y",Table16[[#This Row],[Demand]],NA())</f>
        <v>#N/A</v>
      </c>
      <c r="I332" s="6">
        <f>IF(Table16[[#This Row],[Holiday]]="N",Table16[[#This Row],[Demand]],NA())</f>
        <v>117492.82</v>
      </c>
      <c r="J332" s="6">
        <v>18.2</v>
      </c>
      <c r="K332" s="6"/>
    </row>
    <row r="333" spans="2:11" x14ac:dyDescent="0.3">
      <c r="B333" s="30">
        <v>42336</v>
      </c>
      <c r="C333" s="6" t="str">
        <f>VLOOKUP(B:B, _holidays!A:C, 2, FALSE)</f>
        <v>Y</v>
      </c>
      <c r="D333" s="6" t="str">
        <f>VLOOKUP(B:B, _holidays!A:C, 3, FALSE)</f>
        <v>N</v>
      </c>
      <c r="E333" s="10">
        <v>105011.19500000001</v>
      </c>
      <c r="F333" s="6">
        <f>IF(Table16[[#This Row],[School Day]]="Y",Table16[[#This Row],[Demand]],NA())</f>
        <v>105011.19500000001</v>
      </c>
      <c r="G333" s="6" t="e">
        <f>IF(Table16[[#This Row],[School Day]]="N",Table16[[#This Row],[Demand]],NA())</f>
        <v>#N/A</v>
      </c>
      <c r="H333" s="6" t="e">
        <f>IF(Table16[[#This Row],[Holiday]]="Y",Table16[[#This Row],[Demand]],NA())</f>
        <v>#N/A</v>
      </c>
      <c r="I333" s="6">
        <f>IF(Table16[[#This Row],[Holiday]]="N",Table16[[#This Row],[Demand]],NA())</f>
        <v>105011.19500000001</v>
      </c>
      <c r="J333" s="6">
        <v>20.100000000000001</v>
      </c>
      <c r="K333" s="6"/>
    </row>
    <row r="334" spans="2:11" x14ac:dyDescent="0.3">
      <c r="B334" s="30">
        <v>42337</v>
      </c>
      <c r="C334" s="6" t="str">
        <f>VLOOKUP(B:B, _holidays!A:C, 2, FALSE)</f>
        <v>Y</v>
      </c>
      <c r="D334" s="6" t="str">
        <f>VLOOKUP(B:B, _holidays!A:C, 3, FALSE)</f>
        <v>N</v>
      </c>
      <c r="E334" s="10">
        <v>102162.53</v>
      </c>
      <c r="F334" s="6">
        <f>IF(Table16[[#This Row],[School Day]]="Y",Table16[[#This Row],[Demand]],NA())</f>
        <v>102162.53</v>
      </c>
      <c r="G334" s="6" t="e">
        <f>IF(Table16[[#This Row],[School Day]]="N",Table16[[#This Row],[Demand]],NA())</f>
        <v>#N/A</v>
      </c>
      <c r="H334" s="6" t="e">
        <f>IF(Table16[[#This Row],[Holiday]]="Y",Table16[[#This Row],[Demand]],NA())</f>
        <v>#N/A</v>
      </c>
      <c r="I334" s="6">
        <f>IF(Table16[[#This Row],[Holiday]]="N",Table16[[#This Row],[Demand]],NA())</f>
        <v>102162.53</v>
      </c>
      <c r="J334" s="6">
        <v>20.3</v>
      </c>
      <c r="K334" s="6"/>
    </row>
    <row r="335" spans="2:11" x14ac:dyDescent="0.3">
      <c r="B335" s="30">
        <v>42338</v>
      </c>
      <c r="C335" s="6" t="str">
        <f>VLOOKUP(B:B, _holidays!A:C, 2, FALSE)</f>
        <v>Y</v>
      </c>
      <c r="D335" s="6" t="str">
        <f>VLOOKUP(B:B, _holidays!A:C, 3, FALSE)</f>
        <v>N</v>
      </c>
      <c r="E335" s="10">
        <v>122452.41499999999</v>
      </c>
      <c r="F335" s="6">
        <f>IF(Table16[[#This Row],[School Day]]="Y",Table16[[#This Row],[Demand]],NA())</f>
        <v>122452.41499999999</v>
      </c>
      <c r="G335" s="6" t="e">
        <f>IF(Table16[[#This Row],[School Day]]="N",Table16[[#This Row],[Demand]],NA())</f>
        <v>#N/A</v>
      </c>
      <c r="H335" s="6" t="e">
        <f>IF(Table16[[#This Row],[Holiday]]="Y",Table16[[#This Row],[Demand]],NA())</f>
        <v>#N/A</v>
      </c>
      <c r="I335" s="6">
        <f>IF(Table16[[#This Row],[Holiday]]="N",Table16[[#This Row],[Demand]],NA())</f>
        <v>122452.41499999999</v>
      </c>
      <c r="J335" s="6">
        <v>32.200000000000003</v>
      </c>
      <c r="K335" s="6"/>
    </row>
    <row r="336" spans="2:11" x14ac:dyDescent="0.3">
      <c r="B336" s="30">
        <v>42339</v>
      </c>
      <c r="C336" s="6" t="str">
        <f>VLOOKUP(B:B, _holidays!A:C, 2, FALSE)</f>
        <v>Y</v>
      </c>
      <c r="D336" s="6" t="str">
        <f>VLOOKUP(B:B, _holidays!A:C, 3, FALSE)</f>
        <v>N</v>
      </c>
      <c r="E336" s="10">
        <v>117115.62</v>
      </c>
      <c r="F336" s="6">
        <f>IF(Table16[[#This Row],[School Day]]="Y",Table16[[#This Row],[Demand]],NA())</f>
        <v>117115.62</v>
      </c>
      <c r="G336" s="6" t="e">
        <f>IF(Table16[[#This Row],[School Day]]="N",Table16[[#This Row],[Demand]],NA())</f>
        <v>#N/A</v>
      </c>
      <c r="H336" s="6" t="e">
        <f>IF(Table16[[#This Row],[Holiday]]="Y",Table16[[#This Row],[Demand]],NA())</f>
        <v>#N/A</v>
      </c>
      <c r="I336" s="6">
        <f>IF(Table16[[#This Row],[Holiday]]="N",Table16[[#This Row],[Demand]],NA())</f>
        <v>117115.62</v>
      </c>
      <c r="J336" s="6">
        <v>24.6</v>
      </c>
      <c r="K336" s="6"/>
    </row>
    <row r="337" spans="2:11" x14ac:dyDescent="0.3">
      <c r="B337" s="30">
        <v>42340</v>
      </c>
      <c r="C337" s="6" t="str">
        <f>VLOOKUP(B:B, _holidays!A:C, 2, FALSE)</f>
        <v>Y</v>
      </c>
      <c r="D337" s="6" t="str">
        <f>VLOOKUP(B:B, _holidays!A:C, 3, FALSE)</f>
        <v>N</v>
      </c>
      <c r="E337" s="10">
        <v>115230.125</v>
      </c>
      <c r="F337" s="6">
        <f>IF(Table16[[#This Row],[School Day]]="Y",Table16[[#This Row],[Demand]],NA())</f>
        <v>115230.125</v>
      </c>
      <c r="G337" s="6" t="e">
        <f>IF(Table16[[#This Row],[School Day]]="N",Table16[[#This Row],[Demand]],NA())</f>
        <v>#N/A</v>
      </c>
      <c r="H337" s="6" t="e">
        <f>IF(Table16[[#This Row],[Holiday]]="Y",Table16[[#This Row],[Demand]],NA())</f>
        <v>#N/A</v>
      </c>
      <c r="I337" s="6">
        <f>IF(Table16[[#This Row],[Holiday]]="N",Table16[[#This Row],[Demand]],NA())</f>
        <v>115230.125</v>
      </c>
      <c r="J337" s="6">
        <v>17.5</v>
      </c>
      <c r="K337" s="6"/>
    </row>
    <row r="338" spans="2:11" x14ac:dyDescent="0.3">
      <c r="B338" s="30">
        <v>42341</v>
      </c>
      <c r="C338" s="6" t="str">
        <f>VLOOKUP(B:B, _holidays!A:C, 2, FALSE)</f>
        <v>Y</v>
      </c>
      <c r="D338" s="6" t="str">
        <f>VLOOKUP(B:B, _holidays!A:C, 3, FALSE)</f>
        <v>N</v>
      </c>
      <c r="E338" s="10">
        <v>121699.425</v>
      </c>
      <c r="F338" s="6">
        <f>IF(Table16[[#This Row],[School Day]]="Y",Table16[[#This Row],[Demand]],NA())</f>
        <v>121699.425</v>
      </c>
      <c r="G338" s="6" t="e">
        <f>IF(Table16[[#This Row],[School Day]]="N",Table16[[#This Row],[Demand]],NA())</f>
        <v>#N/A</v>
      </c>
      <c r="H338" s="6" t="e">
        <f>IF(Table16[[#This Row],[Holiday]]="Y",Table16[[#This Row],[Demand]],NA())</f>
        <v>#N/A</v>
      </c>
      <c r="I338" s="6">
        <f>IF(Table16[[#This Row],[Holiday]]="N",Table16[[#This Row],[Demand]],NA())</f>
        <v>121699.425</v>
      </c>
      <c r="J338" s="6">
        <v>21.3</v>
      </c>
      <c r="K338" s="6"/>
    </row>
    <row r="339" spans="2:11" x14ac:dyDescent="0.3">
      <c r="B339" s="30">
        <v>42342</v>
      </c>
      <c r="C339" s="6" t="str">
        <f>VLOOKUP(B:B, _holidays!A:C, 2, FALSE)</f>
        <v>Y</v>
      </c>
      <c r="D339" s="6" t="str">
        <f>VLOOKUP(B:B, _holidays!A:C, 3, FALSE)</f>
        <v>N</v>
      </c>
      <c r="E339" s="10">
        <v>129148.52</v>
      </c>
      <c r="F339" s="6">
        <f>IF(Table16[[#This Row],[School Day]]="Y",Table16[[#This Row],[Demand]],NA())</f>
        <v>129148.52</v>
      </c>
      <c r="G339" s="6" t="e">
        <f>IF(Table16[[#This Row],[School Day]]="N",Table16[[#This Row],[Demand]],NA())</f>
        <v>#N/A</v>
      </c>
      <c r="H339" s="6" t="e">
        <f>IF(Table16[[#This Row],[Holiday]]="Y",Table16[[#This Row],[Demand]],NA())</f>
        <v>#N/A</v>
      </c>
      <c r="I339" s="6">
        <f>IF(Table16[[#This Row],[Holiday]]="N",Table16[[#This Row],[Demand]],NA())</f>
        <v>129148.52</v>
      </c>
      <c r="J339" s="6">
        <v>30.8</v>
      </c>
      <c r="K339" s="6"/>
    </row>
    <row r="340" spans="2:11" x14ac:dyDescent="0.3">
      <c r="B340" s="30">
        <v>42343</v>
      </c>
      <c r="C340" s="6" t="str">
        <f>VLOOKUP(B:B, _holidays!A:C, 2, FALSE)</f>
        <v>Y</v>
      </c>
      <c r="D340" s="6" t="str">
        <f>VLOOKUP(B:B, _holidays!A:C, 3, FALSE)</f>
        <v>N</v>
      </c>
      <c r="E340" s="10">
        <v>115606.005</v>
      </c>
      <c r="F340" s="6">
        <f>IF(Table16[[#This Row],[School Day]]="Y",Table16[[#This Row],[Demand]],NA())</f>
        <v>115606.005</v>
      </c>
      <c r="G340" s="6" t="e">
        <f>IF(Table16[[#This Row],[School Day]]="N",Table16[[#This Row],[Demand]],NA())</f>
        <v>#N/A</v>
      </c>
      <c r="H340" s="6" t="e">
        <f>IF(Table16[[#This Row],[Holiday]]="Y",Table16[[#This Row],[Demand]],NA())</f>
        <v>#N/A</v>
      </c>
      <c r="I340" s="6">
        <f>IF(Table16[[#This Row],[Holiday]]="N",Table16[[#This Row],[Demand]],NA())</f>
        <v>115606.005</v>
      </c>
      <c r="J340" s="6">
        <v>25.3</v>
      </c>
      <c r="K340" s="6"/>
    </row>
    <row r="341" spans="2:11" x14ac:dyDescent="0.3">
      <c r="B341" s="30">
        <v>42344</v>
      </c>
      <c r="C341" s="6" t="str">
        <f>VLOOKUP(B:B, _holidays!A:C, 2, FALSE)</f>
        <v>Y</v>
      </c>
      <c r="D341" s="6" t="str">
        <f>VLOOKUP(B:B, _holidays!A:C, 3, FALSE)</f>
        <v>N</v>
      </c>
      <c r="E341" s="10">
        <v>112025.29</v>
      </c>
      <c r="F341" s="6">
        <f>IF(Table16[[#This Row],[School Day]]="Y",Table16[[#This Row],[Demand]],NA())</f>
        <v>112025.29</v>
      </c>
      <c r="G341" s="6" t="e">
        <f>IF(Table16[[#This Row],[School Day]]="N",Table16[[#This Row],[Demand]],NA())</f>
        <v>#N/A</v>
      </c>
      <c r="H341" s="6" t="e">
        <f>IF(Table16[[#This Row],[Holiday]]="Y",Table16[[#This Row],[Demand]],NA())</f>
        <v>#N/A</v>
      </c>
      <c r="I341" s="6">
        <f>IF(Table16[[#This Row],[Holiday]]="N",Table16[[#This Row],[Demand]],NA())</f>
        <v>112025.29</v>
      </c>
      <c r="J341" s="6">
        <v>29.8</v>
      </c>
      <c r="K341" s="6"/>
    </row>
    <row r="342" spans="2:11" x14ac:dyDescent="0.3">
      <c r="B342" s="30">
        <v>42345</v>
      </c>
      <c r="C342" s="6" t="str">
        <f>VLOOKUP(B:B, _holidays!A:C, 2, FALSE)</f>
        <v>Y</v>
      </c>
      <c r="D342" s="6" t="str">
        <f>VLOOKUP(B:B, _holidays!A:C, 3, FALSE)</f>
        <v>N</v>
      </c>
      <c r="E342" s="10">
        <v>129059.645</v>
      </c>
      <c r="F342" s="6">
        <f>IF(Table16[[#This Row],[School Day]]="Y",Table16[[#This Row],[Demand]],NA())</f>
        <v>129059.645</v>
      </c>
      <c r="G342" s="6" t="e">
        <f>IF(Table16[[#This Row],[School Day]]="N",Table16[[#This Row],[Demand]],NA())</f>
        <v>#N/A</v>
      </c>
      <c r="H342" s="6" t="e">
        <f>IF(Table16[[#This Row],[Holiday]]="Y",Table16[[#This Row],[Demand]],NA())</f>
        <v>#N/A</v>
      </c>
      <c r="I342" s="6">
        <f>IF(Table16[[#This Row],[Holiday]]="N",Table16[[#This Row],[Demand]],NA())</f>
        <v>129059.645</v>
      </c>
      <c r="J342" s="6">
        <v>27.3</v>
      </c>
      <c r="K342" s="6"/>
    </row>
    <row r="343" spans="2:11" x14ac:dyDescent="0.3">
      <c r="B343" s="30">
        <v>42346</v>
      </c>
      <c r="C343" s="6" t="str">
        <f>VLOOKUP(B:B, _holidays!A:C, 2, FALSE)</f>
        <v>Y</v>
      </c>
      <c r="D343" s="6" t="str">
        <f>VLOOKUP(B:B, _holidays!A:C, 3, FALSE)</f>
        <v>N</v>
      </c>
      <c r="E343" s="10">
        <v>136800.91</v>
      </c>
      <c r="F343" s="6">
        <f>IF(Table16[[#This Row],[School Day]]="Y",Table16[[#This Row],[Demand]],NA())</f>
        <v>136800.91</v>
      </c>
      <c r="G343" s="6" t="e">
        <f>IF(Table16[[#This Row],[School Day]]="N",Table16[[#This Row],[Demand]],NA())</f>
        <v>#N/A</v>
      </c>
      <c r="H343" s="6" t="e">
        <f>IF(Table16[[#This Row],[Holiday]]="Y",Table16[[#This Row],[Demand]],NA())</f>
        <v>#N/A</v>
      </c>
      <c r="I343" s="6">
        <f>IF(Table16[[#This Row],[Holiday]]="N",Table16[[#This Row],[Demand]],NA())</f>
        <v>136800.91</v>
      </c>
      <c r="J343" s="6">
        <v>35.4</v>
      </c>
      <c r="K343" s="6"/>
    </row>
    <row r="344" spans="2:11" x14ac:dyDescent="0.3">
      <c r="B344" s="30">
        <v>42347</v>
      </c>
      <c r="C344" s="6" t="str">
        <f>VLOOKUP(B:B, _holidays!A:C, 2, FALSE)</f>
        <v>Y</v>
      </c>
      <c r="D344" s="6" t="str">
        <f>VLOOKUP(B:B, _holidays!A:C, 3, FALSE)</f>
        <v>N</v>
      </c>
      <c r="E344" s="10">
        <v>125965.02</v>
      </c>
      <c r="F344" s="6">
        <f>IF(Table16[[#This Row],[School Day]]="Y",Table16[[#This Row],[Demand]],NA())</f>
        <v>125965.02</v>
      </c>
      <c r="G344" s="6" t="e">
        <f>IF(Table16[[#This Row],[School Day]]="N",Table16[[#This Row],[Demand]],NA())</f>
        <v>#N/A</v>
      </c>
      <c r="H344" s="6" t="e">
        <f>IF(Table16[[#This Row],[Holiday]]="Y",Table16[[#This Row],[Demand]],NA())</f>
        <v>#N/A</v>
      </c>
      <c r="I344" s="6">
        <f>IF(Table16[[#This Row],[Holiday]]="N",Table16[[#This Row],[Demand]],NA())</f>
        <v>125965.02</v>
      </c>
      <c r="J344" s="6">
        <v>24.6</v>
      </c>
      <c r="K344" s="6"/>
    </row>
    <row r="345" spans="2:11" x14ac:dyDescent="0.3">
      <c r="B345" s="30">
        <v>42348</v>
      </c>
      <c r="C345" s="6" t="str">
        <f>VLOOKUP(B:B, _holidays!A:C, 2, FALSE)</f>
        <v>Y</v>
      </c>
      <c r="D345" s="6" t="str">
        <f>VLOOKUP(B:B, _holidays!A:C, 3, FALSE)</f>
        <v>N</v>
      </c>
      <c r="E345" s="10">
        <v>125807.495</v>
      </c>
      <c r="F345" s="6">
        <f>IF(Table16[[#This Row],[School Day]]="Y",Table16[[#This Row],[Demand]],NA())</f>
        <v>125807.495</v>
      </c>
      <c r="G345" s="6" t="e">
        <f>IF(Table16[[#This Row],[School Day]]="N",Table16[[#This Row],[Demand]],NA())</f>
        <v>#N/A</v>
      </c>
      <c r="H345" s="6" t="e">
        <f>IF(Table16[[#This Row],[Holiday]]="Y",Table16[[#This Row],[Demand]],NA())</f>
        <v>#N/A</v>
      </c>
      <c r="I345" s="6">
        <f>IF(Table16[[#This Row],[Holiday]]="N",Table16[[#This Row],[Demand]],NA())</f>
        <v>125807.495</v>
      </c>
      <c r="J345" s="6">
        <v>26</v>
      </c>
      <c r="K345" s="6"/>
    </row>
    <row r="346" spans="2:11" x14ac:dyDescent="0.3">
      <c r="B346" s="30">
        <v>42349</v>
      </c>
      <c r="C346" s="6" t="str">
        <f>VLOOKUP(B:B, _holidays!A:C, 2, FALSE)</f>
        <v>Y</v>
      </c>
      <c r="D346" s="6" t="str">
        <f>VLOOKUP(B:B, _holidays!A:C, 3, FALSE)</f>
        <v>N</v>
      </c>
      <c r="E346" s="10">
        <v>116597.81</v>
      </c>
      <c r="F346" s="6">
        <f>IF(Table16[[#This Row],[School Day]]="Y",Table16[[#This Row],[Demand]],NA())</f>
        <v>116597.81</v>
      </c>
      <c r="G346" s="6" t="e">
        <f>IF(Table16[[#This Row],[School Day]]="N",Table16[[#This Row],[Demand]],NA())</f>
        <v>#N/A</v>
      </c>
      <c r="H346" s="6" t="e">
        <f>IF(Table16[[#This Row],[Holiday]]="Y",Table16[[#This Row],[Demand]],NA())</f>
        <v>#N/A</v>
      </c>
      <c r="I346" s="6">
        <f>IF(Table16[[#This Row],[Holiday]]="N",Table16[[#This Row],[Demand]],NA())</f>
        <v>116597.81</v>
      </c>
      <c r="J346" s="6">
        <v>19.2</v>
      </c>
      <c r="K346" s="6"/>
    </row>
    <row r="347" spans="2:11" x14ac:dyDescent="0.3">
      <c r="B347" s="30">
        <v>42350</v>
      </c>
      <c r="C347" s="6" t="str">
        <f>VLOOKUP(B:B, _holidays!A:C, 2, FALSE)</f>
        <v>Y</v>
      </c>
      <c r="D347" s="6" t="str">
        <f>VLOOKUP(B:B, _holidays!A:C, 3, FALSE)</f>
        <v>N</v>
      </c>
      <c r="E347" s="10">
        <v>106139.41</v>
      </c>
      <c r="F347" s="6">
        <f>IF(Table16[[#This Row],[School Day]]="Y",Table16[[#This Row],[Demand]],NA())</f>
        <v>106139.41</v>
      </c>
      <c r="G347" s="6" t="e">
        <f>IF(Table16[[#This Row],[School Day]]="N",Table16[[#This Row],[Demand]],NA())</f>
        <v>#N/A</v>
      </c>
      <c r="H347" s="6" t="e">
        <f>IF(Table16[[#This Row],[Holiday]]="Y",Table16[[#This Row],[Demand]],NA())</f>
        <v>#N/A</v>
      </c>
      <c r="I347" s="6">
        <f>IF(Table16[[#This Row],[Holiday]]="N",Table16[[#This Row],[Demand]],NA())</f>
        <v>106139.41</v>
      </c>
      <c r="J347" s="6">
        <v>18.3</v>
      </c>
      <c r="K347" s="6"/>
    </row>
    <row r="348" spans="2:11" x14ac:dyDescent="0.3">
      <c r="B348" s="30">
        <v>42351</v>
      </c>
      <c r="C348" s="6" t="str">
        <f>VLOOKUP(B:B, _holidays!A:C, 2, FALSE)</f>
        <v>Y</v>
      </c>
      <c r="D348" s="6" t="str">
        <f>VLOOKUP(B:B, _holidays!A:C, 3, FALSE)</f>
        <v>N</v>
      </c>
      <c r="E348" s="10">
        <v>105218.515</v>
      </c>
      <c r="F348" s="6">
        <f>IF(Table16[[#This Row],[School Day]]="Y",Table16[[#This Row],[Demand]],NA())</f>
        <v>105218.515</v>
      </c>
      <c r="G348" s="6" t="e">
        <f>IF(Table16[[#This Row],[School Day]]="N",Table16[[#This Row],[Demand]],NA())</f>
        <v>#N/A</v>
      </c>
      <c r="H348" s="6" t="e">
        <f>IF(Table16[[#This Row],[Holiday]]="Y",Table16[[#This Row],[Demand]],NA())</f>
        <v>#N/A</v>
      </c>
      <c r="I348" s="6">
        <f>IF(Table16[[#This Row],[Holiday]]="N",Table16[[#This Row],[Demand]],NA())</f>
        <v>105218.515</v>
      </c>
      <c r="J348" s="6">
        <v>28.3</v>
      </c>
      <c r="K348" s="6"/>
    </row>
    <row r="349" spans="2:11" x14ac:dyDescent="0.3">
      <c r="B349" s="30">
        <v>42352</v>
      </c>
      <c r="C349" s="6" t="str">
        <f>VLOOKUP(B:B, _holidays!A:C, 2, FALSE)</f>
        <v>Y</v>
      </c>
      <c r="D349" s="6" t="str">
        <f>VLOOKUP(B:B, _holidays!A:C, 3, FALSE)</f>
        <v>N</v>
      </c>
      <c r="E349" s="10">
        <v>125784.96000000001</v>
      </c>
      <c r="F349" s="6">
        <f>IF(Table16[[#This Row],[School Day]]="Y",Table16[[#This Row],[Demand]],NA())</f>
        <v>125784.96000000001</v>
      </c>
      <c r="G349" s="6" t="e">
        <f>IF(Table16[[#This Row],[School Day]]="N",Table16[[#This Row],[Demand]],NA())</f>
        <v>#N/A</v>
      </c>
      <c r="H349" s="6" t="e">
        <f>IF(Table16[[#This Row],[Holiday]]="Y",Table16[[#This Row],[Demand]],NA())</f>
        <v>#N/A</v>
      </c>
      <c r="I349" s="6">
        <f>IF(Table16[[#This Row],[Holiday]]="N",Table16[[#This Row],[Demand]],NA())</f>
        <v>125784.96000000001</v>
      </c>
      <c r="J349" s="6">
        <v>22.7</v>
      </c>
      <c r="K349" s="6"/>
    </row>
    <row r="350" spans="2:11" x14ac:dyDescent="0.3">
      <c r="B350" s="30">
        <v>42353</v>
      </c>
      <c r="C350" s="6" t="str">
        <f>VLOOKUP(B:B, _holidays!A:C, 2, FALSE)</f>
        <v>Y</v>
      </c>
      <c r="D350" s="6" t="str">
        <f>VLOOKUP(B:B, _holidays!A:C, 3, FALSE)</f>
        <v>N</v>
      </c>
      <c r="E350" s="10">
        <v>129077.41</v>
      </c>
      <c r="F350" s="6">
        <f>IF(Table16[[#This Row],[School Day]]="Y",Table16[[#This Row],[Demand]],NA())</f>
        <v>129077.41</v>
      </c>
      <c r="G350" s="6" t="e">
        <f>IF(Table16[[#This Row],[School Day]]="N",Table16[[#This Row],[Demand]],NA())</f>
        <v>#N/A</v>
      </c>
      <c r="H350" s="6" t="e">
        <f>IF(Table16[[#This Row],[Holiday]]="Y",Table16[[#This Row],[Demand]],NA())</f>
        <v>#N/A</v>
      </c>
      <c r="I350" s="6">
        <f>IF(Table16[[#This Row],[Holiday]]="N",Table16[[#This Row],[Demand]],NA())</f>
        <v>129077.41</v>
      </c>
      <c r="J350" s="6">
        <v>24.6</v>
      </c>
      <c r="K350" s="6"/>
    </row>
    <row r="351" spans="2:11" x14ac:dyDescent="0.3">
      <c r="B351" s="30">
        <v>42354</v>
      </c>
      <c r="C351" s="6" t="str">
        <f>VLOOKUP(B:B, _holidays!A:C, 2, FALSE)</f>
        <v>Y</v>
      </c>
      <c r="D351" s="6" t="str">
        <f>VLOOKUP(B:B, _holidays!A:C, 3, FALSE)</f>
        <v>N</v>
      </c>
      <c r="E351" s="10">
        <v>135930.07999999999</v>
      </c>
      <c r="F351" s="6">
        <f>IF(Table16[[#This Row],[School Day]]="Y",Table16[[#This Row],[Demand]],NA())</f>
        <v>135930.07999999999</v>
      </c>
      <c r="G351" s="6" t="e">
        <f>IF(Table16[[#This Row],[School Day]]="N",Table16[[#This Row],[Demand]],NA())</f>
        <v>#N/A</v>
      </c>
      <c r="H351" s="6" t="e">
        <f>IF(Table16[[#This Row],[Holiday]]="Y",Table16[[#This Row],[Demand]],NA())</f>
        <v>#N/A</v>
      </c>
      <c r="I351" s="6">
        <f>IF(Table16[[#This Row],[Holiday]]="N",Table16[[#This Row],[Demand]],NA())</f>
        <v>135930.07999999999</v>
      </c>
      <c r="J351" s="6">
        <v>27.5</v>
      </c>
      <c r="K351" s="6"/>
    </row>
    <row r="352" spans="2:11" x14ac:dyDescent="0.3">
      <c r="B352" s="30">
        <v>42355</v>
      </c>
      <c r="C352" s="6" t="str">
        <f>VLOOKUP(B:B, _holidays!A:C, 2, FALSE)</f>
        <v>Y</v>
      </c>
      <c r="D352" s="6" t="str">
        <f>VLOOKUP(B:B, _holidays!A:C, 3, FALSE)</f>
        <v>N</v>
      </c>
      <c r="E352" s="10">
        <v>152366.29999999999</v>
      </c>
      <c r="F352" s="6">
        <f>IF(Table16[[#This Row],[School Day]]="Y",Table16[[#This Row],[Demand]],NA())</f>
        <v>152366.29999999999</v>
      </c>
      <c r="G352" s="6" t="e">
        <f>IF(Table16[[#This Row],[School Day]]="N",Table16[[#This Row],[Demand]],NA())</f>
        <v>#N/A</v>
      </c>
      <c r="H352" s="6" t="e">
        <f>IF(Table16[[#This Row],[Holiday]]="Y",Table16[[#This Row],[Demand]],NA())</f>
        <v>#N/A</v>
      </c>
      <c r="I352" s="6">
        <f>IF(Table16[[#This Row],[Holiday]]="N",Table16[[#This Row],[Demand]],NA())</f>
        <v>152366.29999999999</v>
      </c>
      <c r="J352" s="6">
        <v>37.200000000000003</v>
      </c>
      <c r="K352" s="6"/>
    </row>
    <row r="353" spans="2:11" x14ac:dyDescent="0.3">
      <c r="B353" s="30">
        <v>42356</v>
      </c>
      <c r="C353" s="6" t="str">
        <f>VLOOKUP(B:B, _holidays!A:C, 2, FALSE)</f>
        <v>N</v>
      </c>
      <c r="D353" s="6" t="str">
        <f>VLOOKUP(B:B, _holidays!A:C, 3, FALSE)</f>
        <v>N</v>
      </c>
      <c r="E353" s="10">
        <v>158052.89000000001</v>
      </c>
      <c r="F353" s="6" t="e">
        <f>IF(Table16[[#This Row],[School Day]]="Y",Table16[[#This Row],[Demand]],NA())</f>
        <v>#N/A</v>
      </c>
      <c r="G353" s="6">
        <f>IF(Table16[[#This Row],[School Day]]="N",Table16[[#This Row],[Demand]],NA())</f>
        <v>158052.89000000001</v>
      </c>
      <c r="H353" s="6" t="e">
        <f>IF(Table16[[#This Row],[Holiday]]="Y",Table16[[#This Row],[Demand]],NA())</f>
        <v>#N/A</v>
      </c>
      <c r="I353" s="6">
        <f>IF(Table16[[#This Row],[Holiday]]="N",Table16[[#This Row],[Demand]],NA())</f>
        <v>158052.89000000001</v>
      </c>
      <c r="J353" s="6">
        <v>35.4</v>
      </c>
      <c r="K353" s="6"/>
    </row>
    <row r="354" spans="2:11" x14ac:dyDescent="0.3">
      <c r="B354" s="30">
        <v>42357</v>
      </c>
      <c r="C354" s="6" t="str">
        <f>VLOOKUP(B:B, _holidays!A:C, 2, FALSE)</f>
        <v>N</v>
      </c>
      <c r="D354" s="6" t="str">
        <f>VLOOKUP(B:B, _holidays!A:C, 3, FALSE)</f>
        <v>N</v>
      </c>
      <c r="E354" s="10">
        <v>154924.89000000001</v>
      </c>
      <c r="F354" s="6" t="e">
        <f>IF(Table16[[#This Row],[School Day]]="Y",Table16[[#This Row],[Demand]],NA())</f>
        <v>#N/A</v>
      </c>
      <c r="G354" s="6">
        <f>IF(Table16[[#This Row],[School Day]]="N",Table16[[#This Row],[Demand]],NA())</f>
        <v>154924.89000000001</v>
      </c>
      <c r="H354" s="6" t="e">
        <f>IF(Table16[[#This Row],[Holiday]]="Y",Table16[[#This Row],[Demand]],NA())</f>
        <v>#N/A</v>
      </c>
      <c r="I354" s="6">
        <f>IF(Table16[[#This Row],[Holiday]]="N",Table16[[#This Row],[Demand]],NA())</f>
        <v>154924.89000000001</v>
      </c>
      <c r="J354" s="6">
        <v>41.2</v>
      </c>
      <c r="K354" s="6"/>
    </row>
    <row r="355" spans="2:11" x14ac:dyDescent="0.3">
      <c r="B355" s="30">
        <v>42358</v>
      </c>
      <c r="C355" s="6" t="str">
        <f>VLOOKUP(B:B, _holidays!A:C, 2, FALSE)</f>
        <v>N</v>
      </c>
      <c r="D355" s="6" t="str">
        <f>VLOOKUP(B:B, _holidays!A:C, 3, FALSE)</f>
        <v>N</v>
      </c>
      <c r="E355" s="10">
        <v>133421.03</v>
      </c>
      <c r="F355" s="6" t="e">
        <f>IF(Table16[[#This Row],[School Day]]="Y",Table16[[#This Row],[Demand]],NA())</f>
        <v>#N/A</v>
      </c>
      <c r="G355" s="6">
        <f>IF(Table16[[#This Row],[School Day]]="N",Table16[[#This Row],[Demand]],NA())</f>
        <v>133421.03</v>
      </c>
      <c r="H355" s="6" t="e">
        <f>IF(Table16[[#This Row],[Holiday]]="Y",Table16[[#This Row],[Demand]],NA())</f>
        <v>#N/A</v>
      </c>
      <c r="I355" s="6">
        <f>IF(Table16[[#This Row],[Holiday]]="N",Table16[[#This Row],[Demand]],NA())</f>
        <v>133421.03</v>
      </c>
      <c r="J355" s="6">
        <v>37.799999999999997</v>
      </c>
      <c r="K355" s="6"/>
    </row>
    <row r="356" spans="2:11" x14ac:dyDescent="0.3">
      <c r="B356" s="30">
        <v>42359</v>
      </c>
      <c r="C356" s="6" t="str">
        <f>VLOOKUP(B:B, _holidays!A:C, 2, FALSE)</f>
        <v>N</v>
      </c>
      <c r="D356" s="6" t="str">
        <f>VLOOKUP(B:B, _holidays!A:C, 3, FALSE)</f>
        <v>N</v>
      </c>
      <c r="E356" s="10">
        <v>113802.21</v>
      </c>
      <c r="F356" s="6" t="e">
        <f>IF(Table16[[#This Row],[School Day]]="Y",Table16[[#This Row],[Demand]],NA())</f>
        <v>#N/A</v>
      </c>
      <c r="G356" s="6">
        <f>IF(Table16[[#This Row],[School Day]]="N",Table16[[#This Row],[Demand]],NA())</f>
        <v>113802.21</v>
      </c>
      <c r="H356" s="6" t="e">
        <f>IF(Table16[[#This Row],[Holiday]]="Y",Table16[[#This Row],[Demand]],NA())</f>
        <v>#N/A</v>
      </c>
      <c r="I356" s="6">
        <f>IF(Table16[[#This Row],[Holiday]]="N",Table16[[#This Row],[Demand]],NA())</f>
        <v>113802.21</v>
      </c>
      <c r="J356" s="6">
        <v>20.2</v>
      </c>
      <c r="K356" s="6"/>
    </row>
    <row r="357" spans="2:11" x14ac:dyDescent="0.3">
      <c r="B357" s="30">
        <v>42360</v>
      </c>
      <c r="C357" s="6" t="str">
        <f>VLOOKUP(B:B, _holidays!A:C, 2, FALSE)</f>
        <v>N</v>
      </c>
      <c r="D357" s="6" t="str">
        <f>VLOOKUP(B:B, _holidays!A:C, 3, FALSE)</f>
        <v>N</v>
      </c>
      <c r="E357" s="10">
        <v>119477.515</v>
      </c>
      <c r="F357" s="6" t="e">
        <f>IF(Table16[[#This Row],[School Day]]="Y",Table16[[#This Row],[Demand]],NA())</f>
        <v>#N/A</v>
      </c>
      <c r="G357" s="6">
        <f>IF(Table16[[#This Row],[School Day]]="N",Table16[[#This Row],[Demand]],NA())</f>
        <v>119477.515</v>
      </c>
      <c r="H357" s="6" t="e">
        <f>IF(Table16[[#This Row],[Holiday]]="Y",Table16[[#This Row],[Demand]],NA())</f>
        <v>#N/A</v>
      </c>
      <c r="I357" s="6">
        <f>IF(Table16[[#This Row],[Holiday]]="N",Table16[[#This Row],[Demand]],NA())</f>
        <v>119477.515</v>
      </c>
      <c r="J357" s="6">
        <v>22.8</v>
      </c>
      <c r="K357" s="6"/>
    </row>
    <row r="358" spans="2:11" x14ac:dyDescent="0.3">
      <c r="B358" s="30">
        <v>42361</v>
      </c>
      <c r="C358" s="6" t="str">
        <f>VLOOKUP(B:B, _holidays!A:C, 2, FALSE)</f>
        <v>N</v>
      </c>
      <c r="D358" s="6" t="str">
        <f>VLOOKUP(B:B, _holidays!A:C, 3, FALSE)</f>
        <v>N</v>
      </c>
      <c r="E358" s="10">
        <v>126553.11500000001</v>
      </c>
      <c r="F358" s="6" t="e">
        <f>IF(Table16[[#This Row],[School Day]]="Y",Table16[[#This Row],[Demand]],NA())</f>
        <v>#N/A</v>
      </c>
      <c r="G358" s="6">
        <f>IF(Table16[[#This Row],[School Day]]="N",Table16[[#This Row],[Demand]],NA())</f>
        <v>126553.11500000001</v>
      </c>
      <c r="H358" s="6" t="e">
        <f>IF(Table16[[#This Row],[Holiday]]="Y",Table16[[#This Row],[Demand]],NA())</f>
        <v>#N/A</v>
      </c>
      <c r="I358" s="6">
        <f>IF(Table16[[#This Row],[Holiday]]="N",Table16[[#This Row],[Demand]],NA())</f>
        <v>126553.11500000001</v>
      </c>
      <c r="J358" s="6">
        <v>26</v>
      </c>
      <c r="K358" s="6"/>
    </row>
    <row r="359" spans="2:11" x14ac:dyDescent="0.3">
      <c r="B359" s="30">
        <v>42362</v>
      </c>
      <c r="C359" s="6" t="str">
        <f>VLOOKUP(B:B, _holidays!A:C, 2, FALSE)</f>
        <v>N</v>
      </c>
      <c r="D359" s="6" t="str">
        <f>VLOOKUP(B:B, _holidays!A:C, 3, FALSE)</f>
        <v>N</v>
      </c>
      <c r="E359" s="10">
        <v>134583.25</v>
      </c>
      <c r="F359" s="6" t="e">
        <f>IF(Table16[[#This Row],[School Day]]="Y",Table16[[#This Row],[Demand]],NA())</f>
        <v>#N/A</v>
      </c>
      <c r="G359" s="6">
        <f>IF(Table16[[#This Row],[School Day]]="N",Table16[[#This Row],[Demand]],NA())</f>
        <v>134583.25</v>
      </c>
      <c r="H359" s="6" t="e">
        <f>IF(Table16[[#This Row],[Holiday]]="Y",Table16[[#This Row],[Demand]],NA())</f>
        <v>#N/A</v>
      </c>
      <c r="I359" s="6">
        <f>IF(Table16[[#This Row],[Holiday]]="N",Table16[[#This Row],[Demand]],NA())</f>
        <v>134583.25</v>
      </c>
      <c r="J359" s="6">
        <v>34.6</v>
      </c>
      <c r="K359" s="6"/>
    </row>
    <row r="360" spans="2:11" x14ac:dyDescent="0.3">
      <c r="B360" s="30">
        <v>42363</v>
      </c>
      <c r="C360" s="6" t="str">
        <f>VLOOKUP(B:B, _holidays!A:C, 2, FALSE)</f>
        <v>N</v>
      </c>
      <c r="D360" s="6" t="str">
        <f>VLOOKUP(B:B, _holidays!A:C, 3, FALSE)</f>
        <v>Y</v>
      </c>
      <c r="E360" s="10">
        <v>119950.37</v>
      </c>
      <c r="F360" s="6" t="e">
        <f>IF(Table16[[#This Row],[School Day]]="Y",Table16[[#This Row],[Demand]],NA())</f>
        <v>#N/A</v>
      </c>
      <c r="G360" s="6">
        <f>IF(Table16[[#This Row],[School Day]]="N",Table16[[#This Row],[Demand]],NA())</f>
        <v>119950.37</v>
      </c>
      <c r="H360" s="6">
        <f>IF(Table16[[#This Row],[Holiday]]="Y",Table16[[#This Row],[Demand]],NA())</f>
        <v>119950.37</v>
      </c>
      <c r="I360" s="6" t="e">
        <f>IF(Table16[[#This Row],[Holiday]]="N",Table16[[#This Row],[Demand]],NA())</f>
        <v>#N/A</v>
      </c>
      <c r="J360" s="6">
        <v>34.1</v>
      </c>
      <c r="K360" s="6"/>
    </row>
    <row r="361" spans="2:11" x14ac:dyDescent="0.3">
      <c r="B361" s="30">
        <v>42364</v>
      </c>
      <c r="C361" s="6" t="str">
        <f>VLOOKUP(B:B, _holidays!A:C, 2, FALSE)</f>
        <v>N</v>
      </c>
      <c r="D361" s="6" t="str">
        <f>VLOOKUP(B:B, _holidays!A:C, 3, FALSE)</f>
        <v>Y</v>
      </c>
      <c r="E361" s="10">
        <v>95093.294999999998</v>
      </c>
      <c r="F361" s="6" t="e">
        <f>IF(Table16[[#This Row],[School Day]]="Y",Table16[[#This Row],[Demand]],NA())</f>
        <v>#N/A</v>
      </c>
      <c r="G361" s="6">
        <f>IF(Table16[[#This Row],[School Day]]="N",Table16[[#This Row],[Demand]],NA())</f>
        <v>95093.294999999998</v>
      </c>
      <c r="H361" s="6">
        <f>IF(Table16[[#This Row],[Holiday]]="Y",Table16[[#This Row],[Demand]],NA())</f>
        <v>95093.294999999998</v>
      </c>
      <c r="I361" s="6" t="e">
        <f>IF(Table16[[#This Row],[Holiday]]="N",Table16[[#This Row],[Demand]],NA())</f>
        <v>#N/A</v>
      </c>
      <c r="J361" s="6">
        <v>20</v>
      </c>
      <c r="K361" s="6"/>
    </row>
    <row r="362" spans="2:11" x14ac:dyDescent="0.3">
      <c r="B362" s="30">
        <v>42365</v>
      </c>
      <c r="C362" s="6" t="str">
        <f>VLOOKUP(B:B, _holidays!A:C, 2, FALSE)</f>
        <v>N</v>
      </c>
      <c r="D362" s="6" t="str">
        <f>VLOOKUP(B:B, _holidays!A:C, 3, FALSE)</f>
        <v>N</v>
      </c>
      <c r="E362" s="10">
        <v>96394.94</v>
      </c>
      <c r="F362" s="6" t="e">
        <f>IF(Table16[[#This Row],[School Day]]="Y",Table16[[#This Row],[Demand]],NA())</f>
        <v>#N/A</v>
      </c>
      <c r="G362" s="6">
        <f>IF(Table16[[#This Row],[School Day]]="N",Table16[[#This Row],[Demand]],NA())</f>
        <v>96394.94</v>
      </c>
      <c r="H362" s="6" t="e">
        <f>IF(Table16[[#This Row],[Holiday]]="Y",Table16[[#This Row],[Demand]],NA())</f>
        <v>#N/A</v>
      </c>
      <c r="I362" s="6">
        <f>IF(Table16[[#This Row],[Holiday]]="N",Table16[[#This Row],[Demand]],NA())</f>
        <v>96394.94</v>
      </c>
      <c r="J362" s="6">
        <v>19.399999999999999</v>
      </c>
      <c r="K362" s="6"/>
    </row>
    <row r="363" spans="2:11" x14ac:dyDescent="0.3">
      <c r="B363" s="30">
        <v>42366</v>
      </c>
      <c r="C363" s="6" t="str">
        <f>VLOOKUP(B:B, _holidays!A:C, 2, FALSE)</f>
        <v>N</v>
      </c>
      <c r="D363" s="6" t="str">
        <f>VLOOKUP(B:B, _holidays!A:C, 3, FALSE)</f>
        <v>Y</v>
      </c>
      <c r="E363" s="10">
        <v>100048.44</v>
      </c>
      <c r="F363" s="6" t="e">
        <f>IF(Table16[[#This Row],[School Day]]="Y",Table16[[#This Row],[Demand]],NA())</f>
        <v>#N/A</v>
      </c>
      <c r="G363" s="6">
        <f>IF(Table16[[#This Row],[School Day]]="N",Table16[[#This Row],[Demand]],NA())</f>
        <v>100048.44</v>
      </c>
      <c r="H363" s="6">
        <f>IF(Table16[[#This Row],[Holiday]]="Y",Table16[[#This Row],[Demand]],NA())</f>
        <v>100048.44</v>
      </c>
      <c r="I363" s="6" t="e">
        <f>IF(Table16[[#This Row],[Holiday]]="N",Table16[[#This Row],[Demand]],NA())</f>
        <v>#N/A</v>
      </c>
      <c r="J363" s="6">
        <v>20.8</v>
      </c>
      <c r="K363" s="6"/>
    </row>
    <row r="364" spans="2:11" x14ac:dyDescent="0.3">
      <c r="B364" s="30">
        <v>42367</v>
      </c>
      <c r="C364" s="6" t="str">
        <f>VLOOKUP(B:B, _holidays!A:C, 2, FALSE)</f>
        <v>N</v>
      </c>
      <c r="D364" s="6" t="str">
        <f>VLOOKUP(B:B, _holidays!A:C, 3, FALSE)</f>
        <v>N</v>
      </c>
      <c r="E364" s="10">
        <v>111647.54</v>
      </c>
      <c r="F364" s="6" t="e">
        <f>IF(Table16[[#This Row],[School Day]]="Y",Table16[[#This Row],[Demand]],NA())</f>
        <v>#N/A</v>
      </c>
      <c r="G364" s="6">
        <f>IF(Table16[[#This Row],[School Day]]="N",Table16[[#This Row],[Demand]],NA())</f>
        <v>111647.54</v>
      </c>
      <c r="H364" s="6" t="e">
        <f>IF(Table16[[#This Row],[Holiday]]="Y",Table16[[#This Row],[Demand]],NA())</f>
        <v>#N/A</v>
      </c>
      <c r="I364" s="6">
        <f>IF(Table16[[#This Row],[Holiday]]="N",Table16[[#This Row],[Demand]],NA())</f>
        <v>111647.54</v>
      </c>
      <c r="J364" s="6">
        <v>23.9</v>
      </c>
      <c r="K364" s="6"/>
    </row>
    <row r="365" spans="2:11" x14ac:dyDescent="0.3">
      <c r="B365" s="30">
        <v>42368</v>
      </c>
      <c r="C365" s="6" t="str">
        <f>VLOOKUP(B:B, _holidays!A:C, 2, FALSE)</f>
        <v>N</v>
      </c>
      <c r="D365" s="6" t="str">
        <f>VLOOKUP(B:B, _holidays!A:C, 3, FALSE)</f>
        <v>N</v>
      </c>
      <c r="E365" s="10">
        <v>128552.13499999999</v>
      </c>
      <c r="F365" s="6" t="e">
        <f>IF(Table16[[#This Row],[School Day]]="Y",Table16[[#This Row],[Demand]],NA())</f>
        <v>#N/A</v>
      </c>
      <c r="G365" s="6">
        <f>IF(Table16[[#This Row],[School Day]]="N",Table16[[#This Row],[Demand]],NA())</f>
        <v>128552.13499999999</v>
      </c>
      <c r="H365" s="6" t="e">
        <f>IF(Table16[[#This Row],[Holiday]]="Y",Table16[[#This Row],[Demand]],NA())</f>
        <v>#N/A</v>
      </c>
      <c r="I365" s="6">
        <f>IF(Table16[[#This Row],[Holiday]]="N",Table16[[#This Row],[Demand]],NA())</f>
        <v>128552.13499999999</v>
      </c>
      <c r="J365" s="6">
        <v>34.700000000000003</v>
      </c>
      <c r="K365" s="6"/>
    </row>
    <row r="366" spans="2:11" x14ac:dyDescent="0.3">
      <c r="B366" s="30">
        <v>42369</v>
      </c>
      <c r="C366" s="6" t="str">
        <f>VLOOKUP(B:B, _holidays!A:C, 2, FALSE)</f>
        <v>N</v>
      </c>
      <c r="D366" s="6" t="str">
        <f>VLOOKUP(B:B, _holidays!A:C, 3, FALSE)</f>
        <v>N</v>
      </c>
      <c r="E366" s="10">
        <v>146473.83499999999</v>
      </c>
      <c r="F366" s="6" t="e">
        <f>IF(Table16[[#This Row],[School Day]]="Y",Table16[[#This Row],[Demand]],NA())</f>
        <v>#N/A</v>
      </c>
      <c r="G366" s="6">
        <f>IF(Table16[[#This Row],[School Day]]="N",Table16[[#This Row],[Demand]],NA())</f>
        <v>146473.83499999999</v>
      </c>
      <c r="H366" s="6" t="e">
        <f>IF(Table16[[#This Row],[Holiday]]="Y",Table16[[#This Row],[Demand]],NA())</f>
        <v>#N/A</v>
      </c>
      <c r="I366" s="6">
        <f>IF(Table16[[#This Row],[Holiday]]="N",Table16[[#This Row],[Demand]],NA())</f>
        <v>146473.83499999999</v>
      </c>
      <c r="J366" s="6">
        <v>39.700000000000003</v>
      </c>
      <c r="K366" s="6"/>
    </row>
    <row r="367" spans="2:11" x14ac:dyDescent="0.3">
      <c r="B367" s="30">
        <v>42370</v>
      </c>
      <c r="C367" s="6" t="str">
        <f>VLOOKUP(B:B, _holidays!A:C, 2, FALSE)</f>
        <v>N</v>
      </c>
      <c r="D367" s="6" t="str">
        <f>VLOOKUP(B:B, _holidays!A:C, 3, FALSE)</f>
        <v>Y</v>
      </c>
      <c r="E367" s="10">
        <v>116040.925</v>
      </c>
      <c r="F367" s="6" t="e">
        <f>IF(Table16[[#This Row],[School Day]]="Y",Table16[[#This Row],[Demand]],NA())</f>
        <v>#N/A</v>
      </c>
      <c r="G367" s="6">
        <f>IF(Table16[[#This Row],[School Day]]="N",Table16[[#This Row],[Demand]],NA())</f>
        <v>116040.925</v>
      </c>
      <c r="H367" s="6">
        <f>IF(Table16[[#This Row],[Holiday]]="Y",Table16[[#This Row],[Demand]],NA())</f>
        <v>116040.925</v>
      </c>
      <c r="I367" s="6" t="e">
        <f>IF(Table16[[#This Row],[Holiday]]="N",Table16[[#This Row],[Demand]],NA())</f>
        <v>#N/A</v>
      </c>
      <c r="J367" s="6">
        <v>24.2</v>
      </c>
      <c r="K367" s="6"/>
    </row>
    <row r="368" spans="2:11" x14ac:dyDescent="0.3">
      <c r="B368" s="30">
        <v>42371</v>
      </c>
      <c r="C368" s="6" t="str">
        <f>VLOOKUP(B:B, _holidays!A:C, 2, FALSE)</f>
        <v>N</v>
      </c>
      <c r="D368" s="6" t="str">
        <f>VLOOKUP(B:B, _holidays!A:C, 3, FALSE)</f>
        <v>N</v>
      </c>
      <c r="E368" s="10">
        <v>99622.64</v>
      </c>
      <c r="F368" s="6" t="e">
        <f>IF(Table16[[#This Row],[School Day]]="Y",Table16[[#This Row],[Demand]],NA())</f>
        <v>#N/A</v>
      </c>
      <c r="G368" s="6">
        <f>IF(Table16[[#This Row],[School Day]]="N",Table16[[#This Row],[Demand]],NA())</f>
        <v>99622.64</v>
      </c>
      <c r="H368" s="6" t="e">
        <f>IF(Table16[[#This Row],[Holiday]]="Y",Table16[[#This Row],[Demand]],NA())</f>
        <v>#N/A</v>
      </c>
      <c r="I368" s="6">
        <f>IF(Table16[[#This Row],[Holiday]]="N",Table16[[#This Row],[Demand]],NA())</f>
        <v>99622.64</v>
      </c>
      <c r="J368" s="6">
        <v>27.6</v>
      </c>
      <c r="K368" s="6"/>
    </row>
    <row r="369" spans="2:11" x14ac:dyDescent="0.3">
      <c r="B369" s="30">
        <v>42372</v>
      </c>
      <c r="C369" s="6" t="str">
        <f>VLOOKUP(B:B, _holidays!A:C, 2, FALSE)</f>
        <v>N</v>
      </c>
      <c r="D369" s="6" t="str">
        <f>VLOOKUP(B:B, _holidays!A:C, 3, FALSE)</f>
        <v>N</v>
      </c>
      <c r="E369" s="10">
        <v>97656.445000000007</v>
      </c>
      <c r="F369" s="6" t="e">
        <f>IF(Table16[[#This Row],[School Day]]="Y",Table16[[#This Row],[Demand]],NA())</f>
        <v>#N/A</v>
      </c>
      <c r="G369" s="6">
        <f>IF(Table16[[#This Row],[School Day]]="N",Table16[[#This Row],[Demand]],NA())</f>
        <v>97656.445000000007</v>
      </c>
      <c r="H369" s="6" t="e">
        <f>IF(Table16[[#This Row],[Holiday]]="Y",Table16[[#This Row],[Demand]],NA())</f>
        <v>#N/A</v>
      </c>
      <c r="I369" s="6">
        <f>IF(Table16[[#This Row],[Holiday]]="N",Table16[[#This Row],[Demand]],NA())</f>
        <v>97656.445000000007</v>
      </c>
      <c r="J369" s="6">
        <v>27.1</v>
      </c>
      <c r="K369" s="6"/>
    </row>
    <row r="370" spans="2:11" x14ac:dyDescent="0.3">
      <c r="B370" s="30">
        <v>42373</v>
      </c>
      <c r="C370" s="6" t="str">
        <f>VLOOKUP(B:B, _holidays!A:C, 2, FALSE)</f>
        <v>N</v>
      </c>
      <c r="D370" s="6" t="str">
        <f>VLOOKUP(B:B, _holidays!A:C, 3, FALSE)</f>
        <v>N</v>
      </c>
      <c r="E370" s="10">
        <v>110932.505</v>
      </c>
      <c r="F370" s="6" t="e">
        <f>IF(Table16[[#This Row],[School Day]]="Y",Table16[[#This Row],[Demand]],NA())</f>
        <v>#N/A</v>
      </c>
      <c r="G370" s="6">
        <f>IF(Table16[[#This Row],[School Day]]="N",Table16[[#This Row],[Demand]],NA())</f>
        <v>110932.505</v>
      </c>
      <c r="H370" s="6" t="e">
        <f>IF(Table16[[#This Row],[Holiday]]="Y",Table16[[#This Row],[Demand]],NA())</f>
        <v>#N/A</v>
      </c>
      <c r="I370" s="6">
        <f>IF(Table16[[#This Row],[Holiday]]="N",Table16[[#This Row],[Demand]],NA())</f>
        <v>110932.505</v>
      </c>
      <c r="J370" s="6">
        <v>26</v>
      </c>
      <c r="K370" s="6"/>
    </row>
    <row r="371" spans="2:11" x14ac:dyDescent="0.3">
      <c r="B371" s="30">
        <v>42374</v>
      </c>
      <c r="C371" s="6" t="str">
        <f>VLOOKUP(B:B, _holidays!A:C, 2, FALSE)</f>
        <v>N</v>
      </c>
      <c r="D371" s="6" t="str">
        <f>VLOOKUP(B:B, _holidays!A:C, 3, FALSE)</f>
        <v>N</v>
      </c>
      <c r="E371" s="10">
        <v>117873.58</v>
      </c>
      <c r="F371" s="6" t="e">
        <f>IF(Table16[[#This Row],[School Day]]="Y",Table16[[#This Row],[Demand]],NA())</f>
        <v>#N/A</v>
      </c>
      <c r="G371" s="6">
        <f>IF(Table16[[#This Row],[School Day]]="N",Table16[[#This Row],[Demand]],NA())</f>
        <v>117873.58</v>
      </c>
      <c r="H371" s="6" t="e">
        <f>IF(Table16[[#This Row],[Holiday]]="Y",Table16[[#This Row],[Demand]],NA())</f>
        <v>#N/A</v>
      </c>
      <c r="I371" s="6">
        <f>IF(Table16[[#This Row],[Holiday]]="N",Table16[[#This Row],[Demand]],NA())</f>
        <v>117873.58</v>
      </c>
      <c r="J371" s="6">
        <v>25.7</v>
      </c>
      <c r="K371" s="6"/>
    </row>
    <row r="372" spans="2:11" x14ac:dyDescent="0.3">
      <c r="B372" s="30">
        <v>42375</v>
      </c>
      <c r="C372" s="6" t="str">
        <f>VLOOKUP(B:B, _holidays!A:C, 2, FALSE)</f>
        <v>N</v>
      </c>
      <c r="D372" s="6" t="str">
        <f>VLOOKUP(B:B, _holidays!A:C, 3, FALSE)</f>
        <v>N</v>
      </c>
      <c r="E372" s="10">
        <v>115064.265</v>
      </c>
      <c r="F372" s="6" t="e">
        <f>IF(Table16[[#This Row],[School Day]]="Y",Table16[[#This Row],[Demand]],NA())</f>
        <v>#N/A</v>
      </c>
      <c r="G372" s="6">
        <f>IF(Table16[[#This Row],[School Day]]="N",Table16[[#This Row],[Demand]],NA())</f>
        <v>115064.265</v>
      </c>
      <c r="H372" s="6" t="e">
        <f>IF(Table16[[#This Row],[Holiday]]="Y",Table16[[#This Row],[Demand]],NA())</f>
        <v>#N/A</v>
      </c>
      <c r="I372" s="6">
        <f>IF(Table16[[#This Row],[Holiday]]="N",Table16[[#This Row],[Demand]],NA())</f>
        <v>115064.265</v>
      </c>
      <c r="J372" s="6">
        <v>25.7</v>
      </c>
      <c r="K372" s="6"/>
    </row>
    <row r="373" spans="2:11" x14ac:dyDescent="0.3">
      <c r="B373" s="30">
        <v>42376</v>
      </c>
      <c r="C373" s="6" t="str">
        <f>VLOOKUP(B:B, _holidays!A:C, 2, FALSE)</f>
        <v>N</v>
      </c>
      <c r="D373" s="6" t="str">
        <f>VLOOKUP(B:B, _holidays!A:C, 3, FALSE)</f>
        <v>N</v>
      </c>
      <c r="E373" s="10">
        <v>112392.69500000001</v>
      </c>
      <c r="F373" s="6" t="e">
        <f>IF(Table16[[#This Row],[School Day]]="Y",Table16[[#This Row],[Demand]],NA())</f>
        <v>#N/A</v>
      </c>
      <c r="G373" s="6">
        <f>IF(Table16[[#This Row],[School Day]]="N",Table16[[#This Row],[Demand]],NA())</f>
        <v>112392.69500000001</v>
      </c>
      <c r="H373" s="6" t="e">
        <f>IF(Table16[[#This Row],[Holiday]]="Y",Table16[[#This Row],[Demand]],NA())</f>
        <v>#N/A</v>
      </c>
      <c r="I373" s="6">
        <f>IF(Table16[[#This Row],[Holiday]]="N",Table16[[#This Row],[Demand]],NA())</f>
        <v>112392.69500000001</v>
      </c>
      <c r="J373" s="6">
        <v>21.3</v>
      </c>
      <c r="K373" s="6"/>
    </row>
    <row r="374" spans="2:11" x14ac:dyDescent="0.3">
      <c r="B374" s="30">
        <v>42377</v>
      </c>
      <c r="C374" s="6" t="str">
        <f>VLOOKUP(B:B, _holidays!A:C, 2, FALSE)</f>
        <v>N</v>
      </c>
      <c r="D374" s="6" t="str">
        <f>VLOOKUP(B:B, _holidays!A:C, 3, FALSE)</f>
        <v>N</v>
      </c>
      <c r="E374" s="10">
        <v>111879.54</v>
      </c>
      <c r="F374" s="6" t="e">
        <f>IF(Table16[[#This Row],[School Day]]="Y",Table16[[#This Row],[Demand]],NA())</f>
        <v>#N/A</v>
      </c>
      <c r="G374" s="6">
        <f>IF(Table16[[#This Row],[School Day]]="N",Table16[[#This Row],[Demand]],NA())</f>
        <v>111879.54</v>
      </c>
      <c r="H374" s="6" t="e">
        <f>IF(Table16[[#This Row],[Holiday]]="Y",Table16[[#This Row],[Demand]],NA())</f>
        <v>#N/A</v>
      </c>
      <c r="I374" s="6">
        <f>IF(Table16[[#This Row],[Holiday]]="N",Table16[[#This Row],[Demand]],NA())</f>
        <v>111879.54</v>
      </c>
      <c r="J374" s="6">
        <v>20.6</v>
      </c>
      <c r="K374" s="6"/>
    </row>
    <row r="375" spans="2:11" x14ac:dyDescent="0.3">
      <c r="B375" s="30">
        <v>42378</v>
      </c>
      <c r="C375" s="6" t="str">
        <f>VLOOKUP(B:B, _holidays!A:C, 2, FALSE)</f>
        <v>N</v>
      </c>
      <c r="D375" s="6" t="str">
        <f>VLOOKUP(B:B, _holidays!A:C, 3, FALSE)</f>
        <v>N</v>
      </c>
      <c r="E375" s="10">
        <v>105482.69500000001</v>
      </c>
      <c r="F375" s="6" t="e">
        <f>IF(Table16[[#This Row],[School Day]]="Y",Table16[[#This Row],[Demand]],NA())</f>
        <v>#N/A</v>
      </c>
      <c r="G375" s="6">
        <f>IF(Table16[[#This Row],[School Day]]="N",Table16[[#This Row],[Demand]],NA())</f>
        <v>105482.69500000001</v>
      </c>
      <c r="H375" s="6" t="e">
        <f>IF(Table16[[#This Row],[Holiday]]="Y",Table16[[#This Row],[Demand]],NA())</f>
        <v>#N/A</v>
      </c>
      <c r="I375" s="6">
        <f>IF(Table16[[#This Row],[Holiday]]="N",Table16[[#This Row],[Demand]],NA())</f>
        <v>105482.69500000001</v>
      </c>
      <c r="J375" s="6">
        <v>21.4</v>
      </c>
      <c r="K375" s="6"/>
    </row>
    <row r="376" spans="2:11" x14ac:dyDescent="0.3">
      <c r="B376" s="30">
        <v>42379</v>
      </c>
      <c r="C376" s="6" t="str">
        <f>VLOOKUP(B:B, _holidays!A:C, 2, FALSE)</f>
        <v>N</v>
      </c>
      <c r="D376" s="6" t="str">
        <f>VLOOKUP(B:B, _holidays!A:C, 3, FALSE)</f>
        <v>N</v>
      </c>
      <c r="E376" s="10">
        <v>113049.145</v>
      </c>
      <c r="F376" s="6" t="e">
        <f>IF(Table16[[#This Row],[School Day]]="Y",Table16[[#This Row],[Demand]],NA())</f>
        <v>#N/A</v>
      </c>
      <c r="G376" s="6">
        <f>IF(Table16[[#This Row],[School Day]]="N",Table16[[#This Row],[Demand]],NA())</f>
        <v>113049.145</v>
      </c>
      <c r="H376" s="6" t="e">
        <f>IF(Table16[[#This Row],[Holiday]]="Y",Table16[[#This Row],[Demand]],NA())</f>
        <v>#N/A</v>
      </c>
      <c r="I376" s="6">
        <f>IF(Table16[[#This Row],[Holiday]]="N",Table16[[#This Row],[Demand]],NA())</f>
        <v>113049.145</v>
      </c>
      <c r="J376" s="6">
        <v>31.5</v>
      </c>
      <c r="K376" s="6"/>
    </row>
    <row r="377" spans="2:11" x14ac:dyDescent="0.3">
      <c r="B377" s="30">
        <v>42380</v>
      </c>
      <c r="C377" s="6" t="str">
        <f>VLOOKUP(B:B, _holidays!A:C, 2, FALSE)</f>
        <v>N</v>
      </c>
      <c r="D377" s="6" t="str">
        <f>VLOOKUP(B:B, _holidays!A:C, 3, FALSE)</f>
        <v>N</v>
      </c>
      <c r="E377" s="10">
        <v>141133.08499999999</v>
      </c>
      <c r="F377" s="6" t="e">
        <f>IF(Table16[[#This Row],[School Day]]="Y",Table16[[#This Row],[Demand]],NA())</f>
        <v>#N/A</v>
      </c>
      <c r="G377" s="6">
        <f>IF(Table16[[#This Row],[School Day]]="N",Table16[[#This Row],[Demand]],NA())</f>
        <v>141133.08499999999</v>
      </c>
      <c r="H377" s="6" t="e">
        <f>IF(Table16[[#This Row],[Holiday]]="Y",Table16[[#This Row],[Demand]],NA())</f>
        <v>#N/A</v>
      </c>
      <c r="I377" s="6">
        <f>IF(Table16[[#This Row],[Holiday]]="N",Table16[[#This Row],[Demand]],NA())</f>
        <v>141133.08499999999</v>
      </c>
      <c r="J377" s="6">
        <v>36.4</v>
      </c>
      <c r="K377" s="6"/>
    </row>
    <row r="378" spans="2:11" x14ac:dyDescent="0.3">
      <c r="B378" s="30">
        <v>42381</v>
      </c>
      <c r="C378" s="6" t="str">
        <f>VLOOKUP(B:B, _holidays!A:C, 2, FALSE)</f>
        <v>N</v>
      </c>
      <c r="D378" s="6" t="str">
        <f>VLOOKUP(B:B, _holidays!A:C, 3, FALSE)</f>
        <v>N</v>
      </c>
      <c r="E378" s="10">
        <v>135006.10999999999</v>
      </c>
      <c r="F378" s="6" t="e">
        <f>IF(Table16[[#This Row],[School Day]]="Y",Table16[[#This Row],[Demand]],NA())</f>
        <v>#N/A</v>
      </c>
      <c r="G378" s="6">
        <f>IF(Table16[[#This Row],[School Day]]="N",Table16[[#This Row],[Demand]],NA())</f>
        <v>135006.10999999999</v>
      </c>
      <c r="H378" s="6" t="e">
        <f>IF(Table16[[#This Row],[Holiday]]="Y",Table16[[#This Row],[Demand]],NA())</f>
        <v>#N/A</v>
      </c>
      <c r="I378" s="6">
        <f>IF(Table16[[#This Row],[Holiday]]="N",Table16[[#This Row],[Demand]],NA())</f>
        <v>135006.10999999999</v>
      </c>
      <c r="J378" s="6">
        <v>24.8</v>
      </c>
      <c r="K378" s="6"/>
    </row>
    <row r="379" spans="2:11" x14ac:dyDescent="0.3">
      <c r="B379" s="30">
        <v>42382</v>
      </c>
      <c r="C379" s="6" t="str">
        <f>VLOOKUP(B:B, _holidays!A:C, 2, FALSE)</f>
        <v>N</v>
      </c>
      <c r="D379" s="6" t="str">
        <f>VLOOKUP(B:B, _holidays!A:C, 3, FALSE)</f>
        <v>N</v>
      </c>
      <c r="E379" s="10">
        <v>160011.07500000001</v>
      </c>
      <c r="F379" s="6" t="e">
        <f>IF(Table16[[#This Row],[School Day]]="Y",Table16[[#This Row],[Demand]],NA())</f>
        <v>#N/A</v>
      </c>
      <c r="G379" s="6">
        <f>IF(Table16[[#This Row],[School Day]]="N",Table16[[#This Row],[Demand]],NA())</f>
        <v>160011.07500000001</v>
      </c>
      <c r="H379" s="6" t="e">
        <f>IF(Table16[[#This Row],[Holiday]]="Y",Table16[[#This Row],[Demand]],NA())</f>
        <v>#N/A</v>
      </c>
      <c r="I379" s="6">
        <f>IF(Table16[[#This Row],[Holiday]]="N",Table16[[#This Row],[Demand]],NA())</f>
        <v>160011.07500000001</v>
      </c>
      <c r="J379" s="6">
        <v>42.2</v>
      </c>
      <c r="K379" s="6"/>
    </row>
    <row r="380" spans="2:11" x14ac:dyDescent="0.3">
      <c r="B380" s="30">
        <v>42383</v>
      </c>
      <c r="C380" s="6" t="str">
        <f>VLOOKUP(B:B, _holidays!A:C, 2, FALSE)</f>
        <v>N</v>
      </c>
      <c r="D380" s="6" t="str">
        <f>VLOOKUP(B:B, _holidays!A:C, 3, FALSE)</f>
        <v>N</v>
      </c>
      <c r="E380" s="10">
        <v>120396.33500000001</v>
      </c>
      <c r="F380" s="6" t="e">
        <f>IF(Table16[[#This Row],[School Day]]="Y",Table16[[#This Row],[Demand]],NA())</f>
        <v>#N/A</v>
      </c>
      <c r="G380" s="6">
        <f>IF(Table16[[#This Row],[School Day]]="N",Table16[[#This Row],[Demand]],NA())</f>
        <v>120396.33500000001</v>
      </c>
      <c r="H380" s="6" t="e">
        <f>IF(Table16[[#This Row],[Holiday]]="Y",Table16[[#This Row],[Demand]],NA())</f>
        <v>#N/A</v>
      </c>
      <c r="I380" s="6">
        <f>IF(Table16[[#This Row],[Holiday]]="N",Table16[[#This Row],[Demand]],NA())</f>
        <v>120396.33500000001</v>
      </c>
      <c r="J380" s="6">
        <v>18.100000000000001</v>
      </c>
      <c r="K380" s="6"/>
    </row>
    <row r="381" spans="2:11" x14ac:dyDescent="0.3">
      <c r="B381" s="30">
        <v>42384</v>
      </c>
      <c r="C381" s="6" t="str">
        <f>VLOOKUP(B:B, _holidays!A:C, 2, FALSE)</f>
        <v>N</v>
      </c>
      <c r="D381" s="6" t="str">
        <f>VLOOKUP(B:B, _holidays!A:C, 3, FALSE)</f>
        <v>N</v>
      </c>
      <c r="E381" s="10">
        <v>113244.79</v>
      </c>
      <c r="F381" s="6" t="e">
        <f>IF(Table16[[#This Row],[School Day]]="Y",Table16[[#This Row],[Demand]],NA())</f>
        <v>#N/A</v>
      </c>
      <c r="G381" s="6">
        <f>IF(Table16[[#This Row],[School Day]]="N",Table16[[#This Row],[Demand]],NA())</f>
        <v>113244.79</v>
      </c>
      <c r="H381" s="6" t="e">
        <f>IF(Table16[[#This Row],[Holiday]]="Y",Table16[[#This Row],[Demand]],NA())</f>
        <v>#N/A</v>
      </c>
      <c r="I381" s="6">
        <f>IF(Table16[[#This Row],[Holiday]]="N",Table16[[#This Row],[Demand]],NA())</f>
        <v>113244.79</v>
      </c>
      <c r="J381" s="6">
        <v>19.2</v>
      </c>
      <c r="K381" s="6"/>
    </row>
    <row r="382" spans="2:11" x14ac:dyDescent="0.3">
      <c r="B382" s="30">
        <v>42385</v>
      </c>
      <c r="C382" s="6" t="str">
        <f>VLOOKUP(B:B, _holidays!A:C, 2, FALSE)</f>
        <v>N</v>
      </c>
      <c r="D382" s="6" t="str">
        <f>VLOOKUP(B:B, _holidays!A:C, 3, FALSE)</f>
        <v>N</v>
      </c>
      <c r="E382" s="10">
        <v>103046.17</v>
      </c>
      <c r="F382" s="6" t="e">
        <f>IF(Table16[[#This Row],[School Day]]="Y",Table16[[#This Row],[Demand]],NA())</f>
        <v>#N/A</v>
      </c>
      <c r="G382" s="6">
        <f>IF(Table16[[#This Row],[School Day]]="N",Table16[[#This Row],[Demand]],NA())</f>
        <v>103046.17</v>
      </c>
      <c r="H382" s="6" t="e">
        <f>IF(Table16[[#This Row],[Holiday]]="Y",Table16[[#This Row],[Demand]],NA())</f>
        <v>#N/A</v>
      </c>
      <c r="I382" s="6">
        <f>IF(Table16[[#This Row],[Holiday]]="N",Table16[[#This Row],[Demand]],NA())</f>
        <v>103046.17</v>
      </c>
      <c r="J382" s="6">
        <v>22.3</v>
      </c>
      <c r="K382" s="6"/>
    </row>
    <row r="383" spans="2:11" x14ac:dyDescent="0.3">
      <c r="B383" s="30">
        <v>42386</v>
      </c>
      <c r="C383" s="6" t="str">
        <f>VLOOKUP(B:B, _holidays!A:C, 2, FALSE)</f>
        <v>N</v>
      </c>
      <c r="D383" s="6" t="str">
        <f>VLOOKUP(B:B, _holidays!A:C, 3, FALSE)</f>
        <v>N</v>
      </c>
      <c r="E383" s="10">
        <v>114097.07</v>
      </c>
      <c r="F383" s="6" t="e">
        <f>IF(Table16[[#This Row],[School Day]]="Y",Table16[[#This Row],[Demand]],NA())</f>
        <v>#N/A</v>
      </c>
      <c r="G383" s="6">
        <f>IF(Table16[[#This Row],[School Day]]="N",Table16[[#This Row],[Demand]],NA())</f>
        <v>114097.07</v>
      </c>
      <c r="H383" s="6" t="e">
        <f>IF(Table16[[#This Row],[Holiday]]="Y",Table16[[#This Row],[Demand]],NA())</f>
        <v>#N/A</v>
      </c>
      <c r="I383" s="6">
        <f>IF(Table16[[#This Row],[Holiday]]="N",Table16[[#This Row],[Demand]],NA())</f>
        <v>114097.07</v>
      </c>
      <c r="J383" s="6">
        <v>32.700000000000003</v>
      </c>
      <c r="K383" s="6"/>
    </row>
    <row r="384" spans="2:11" x14ac:dyDescent="0.3">
      <c r="B384" s="30">
        <v>42387</v>
      </c>
      <c r="C384" s="6" t="str">
        <f>VLOOKUP(B:B, _holidays!A:C, 2, FALSE)</f>
        <v>N</v>
      </c>
      <c r="D384" s="6" t="str">
        <f>VLOOKUP(B:B, _holidays!A:C, 3, FALSE)</f>
        <v>N</v>
      </c>
      <c r="E384" s="10">
        <v>147817.58499999999</v>
      </c>
      <c r="F384" s="6" t="e">
        <f>IF(Table16[[#This Row],[School Day]]="Y",Table16[[#This Row],[Demand]],NA())</f>
        <v>#N/A</v>
      </c>
      <c r="G384" s="6">
        <f>IF(Table16[[#This Row],[School Day]]="N",Table16[[#This Row],[Demand]],NA())</f>
        <v>147817.58499999999</v>
      </c>
      <c r="H384" s="6" t="e">
        <f>IF(Table16[[#This Row],[Holiday]]="Y",Table16[[#This Row],[Demand]],NA())</f>
        <v>#N/A</v>
      </c>
      <c r="I384" s="6">
        <f>IF(Table16[[#This Row],[Holiday]]="N",Table16[[#This Row],[Demand]],NA())</f>
        <v>147817.58499999999</v>
      </c>
      <c r="J384" s="6">
        <v>35.299999999999997</v>
      </c>
      <c r="K384" s="6"/>
    </row>
    <row r="385" spans="2:11" x14ac:dyDescent="0.3">
      <c r="B385" s="30">
        <v>42388</v>
      </c>
      <c r="C385" s="6" t="str">
        <f>VLOOKUP(B:B, _holidays!A:C, 2, FALSE)</f>
        <v>N</v>
      </c>
      <c r="D385" s="6" t="str">
        <f>VLOOKUP(B:B, _holidays!A:C, 3, FALSE)</f>
        <v>N</v>
      </c>
      <c r="E385" s="10">
        <v>148612.37</v>
      </c>
      <c r="F385" s="6" t="e">
        <f>IF(Table16[[#This Row],[School Day]]="Y",Table16[[#This Row],[Demand]],NA())</f>
        <v>#N/A</v>
      </c>
      <c r="G385" s="6">
        <f>IF(Table16[[#This Row],[School Day]]="N",Table16[[#This Row],[Demand]],NA())</f>
        <v>148612.37</v>
      </c>
      <c r="H385" s="6" t="e">
        <f>IF(Table16[[#This Row],[Holiday]]="Y",Table16[[#This Row],[Demand]],NA())</f>
        <v>#N/A</v>
      </c>
      <c r="I385" s="6">
        <f>IF(Table16[[#This Row],[Holiday]]="N",Table16[[#This Row],[Demand]],NA())</f>
        <v>148612.37</v>
      </c>
      <c r="J385" s="6">
        <v>30.9</v>
      </c>
      <c r="K385" s="6"/>
    </row>
    <row r="386" spans="2:11" x14ac:dyDescent="0.3">
      <c r="B386" s="30">
        <v>42389</v>
      </c>
      <c r="C386" s="6" t="str">
        <f>VLOOKUP(B:B, _holidays!A:C, 2, FALSE)</f>
        <v>N</v>
      </c>
      <c r="D386" s="6" t="str">
        <f>VLOOKUP(B:B, _holidays!A:C, 3, FALSE)</f>
        <v>N</v>
      </c>
      <c r="E386" s="10">
        <v>142471.51</v>
      </c>
      <c r="F386" s="6" t="e">
        <f>IF(Table16[[#This Row],[School Day]]="Y",Table16[[#This Row],[Demand]],NA())</f>
        <v>#N/A</v>
      </c>
      <c r="G386" s="6">
        <f>IF(Table16[[#This Row],[School Day]]="N",Table16[[#This Row],[Demand]],NA())</f>
        <v>142471.51</v>
      </c>
      <c r="H386" s="6" t="e">
        <f>IF(Table16[[#This Row],[Holiday]]="Y",Table16[[#This Row],[Demand]],NA())</f>
        <v>#N/A</v>
      </c>
      <c r="I386" s="6">
        <f>IF(Table16[[#This Row],[Holiday]]="N",Table16[[#This Row],[Demand]],NA())</f>
        <v>142471.51</v>
      </c>
      <c r="J386" s="6">
        <v>29.1</v>
      </c>
      <c r="K386" s="6"/>
    </row>
    <row r="387" spans="2:11" x14ac:dyDescent="0.3">
      <c r="B387" s="30">
        <v>42390</v>
      </c>
      <c r="C387" s="6" t="str">
        <f>VLOOKUP(B:B, _holidays!A:C, 2, FALSE)</f>
        <v>N</v>
      </c>
      <c r="D387" s="6" t="str">
        <f>VLOOKUP(B:B, _holidays!A:C, 3, FALSE)</f>
        <v>N</v>
      </c>
      <c r="E387" s="10">
        <v>139450.61499999999</v>
      </c>
      <c r="F387" s="6" t="e">
        <f>IF(Table16[[#This Row],[School Day]]="Y",Table16[[#This Row],[Demand]],NA())</f>
        <v>#N/A</v>
      </c>
      <c r="G387" s="6">
        <f>IF(Table16[[#This Row],[School Day]]="N",Table16[[#This Row],[Demand]],NA())</f>
        <v>139450.61499999999</v>
      </c>
      <c r="H387" s="6" t="e">
        <f>IF(Table16[[#This Row],[Holiday]]="Y",Table16[[#This Row],[Demand]],NA())</f>
        <v>#N/A</v>
      </c>
      <c r="I387" s="6">
        <f>IF(Table16[[#This Row],[Holiday]]="N",Table16[[#This Row],[Demand]],NA())</f>
        <v>139450.61499999999</v>
      </c>
      <c r="J387" s="6">
        <v>26.7</v>
      </c>
      <c r="K387" s="6"/>
    </row>
    <row r="388" spans="2:11" x14ac:dyDescent="0.3">
      <c r="B388" s="30">
        <v>42391</v>
      </c>
      <c r="C388" s="6" t="str">
        <f>VLOOKUP(B:B, _holidays!A:C, 2, FALSE)</f>
        <v>N</v>
      </c>
      <c r="D388" s="6" t="str">
        <f>VLOOKUP(B:B, _holidays!A:C, 3, FALSE)</f>
        <v>N</v>
      </c>
      <c r="E388" s="10">
        <v>129135.185</v>
      </c>
      <c r="F388" s="6" t="e">
        <f>IF(Table16[[#This Row],[School Day]]="Y",Table16[[#This Row],[Demand]],NA())</f>
        <v>#N/A</v>
      </c>
      <c r="G388" s="6">
        <f>IF(Table16[[#This Row],[School Day]]="N",Table16[[#This Row],[Demand]],NA())</f>
        <v>129135.185</v>
      </c>
      <c r="H388" s="6" t="e">
        <f>IF(Table16[[#This Row],[Holiday]]="Y",Table16[[#This Row],[Demand]],NA())</f>
        <v>#N/A</v>
      </c>
      <c r="I388" s="6">
        <f>IF(Table16[[#This Row],[Holiday]]="N",Table16[[#This Row],[Demand]],NA())</f>
        <v>129135.185</v>
      </c>
      <c r="J388" s="6">
        <v>22.8</v>
      </c>
      <c r="K388" s="6"/>
    </row>
    <row r="389" spans="2:11" x14ac:dyDescent="0.3">
      <c r="B389" s="30">
        <v>42392</v>
      </c>
      <c r="C389" s="6" t="str">
        <f>VLOOKUP(B:B, _holidays!A:C, 2, FALSE)</f>
        <v>N</v>
      </c>
      <c r="D389" s="6" t="str">
        <f>VLOOKUP(B:B, _holidays!A:C, 3, FALSE)</f>
        <v>N</v>
      </c>
      <c r="E389" s="10">
        <v>108097.845</v>
      </c>
      <c r="F389" s="6" t="e">
        <f>IF(Table16[[#This Row],[School Day]]="Y",Table16[[#This Row],[Demand]],NA())</f>
        <v>#N/A</v>
      </c>
      <c r="G389" s="6">
        <f>IF(Table16[[#This Row],[School Day]]="N",Table16[[#This Row],[Demand]],NA())</f>
        <v>108097.845</v>
      </c>
      <c r="H389" s="6" t="e">
        <f>IF(Table16[[#This Row],[Holiday]]="Y",Table16[[#This Row],[Demand]],NA())</f>
        <v>#N/A</v>
      </c>
      <c r="I389" s="6">
        <f>IF(Table16[[#This Row],[Holiday]]="N",Table16[[#This Row],[Demand]],NA())</f>
        <v>108097.845</v>
      </c>
      <c r="J389" s="6">
        <v>21.9</v>
      </c>
      <c r="K389" s="6"/>
    </row>
    <row r="390" spans="2:11" x14ac:dyDescent="0.3">
      <c r="B390" s="30">
        <v>42393</v>
      </c>
      <c r="C390" s="6" t="str">
        <f>VLOOKUP(B:B, _holidays!A:C, 2, FALSE)</f>
        <v>N</v>
      </c>
      <c r="D390" s="6" t="str">
        <f>VLOOKUP(B:B, _holidays!A:C, 3, FALSE)</f>
        <v>N</v>
      </c>
      <c r="E390" s="10">
        <v>103396.3</v>
      </c>
      <c r="F390" s="6" t="e">
        <f>IF(Table16[[#This Row],[School Day]]="Y",Table16[[#This Row],[Demand]],NA())</f>
        <v>#N/A</v>
      </c>
      <c r="G390" s="6">
        <f>IF(Table16[[#This Row],[School Day]]="N",Table16[[#This Row],[Demand]],NA())</f>
        <v>103396.3</v>
      </c>
      <c r="H390" s="6" t="e">
        <f>IF(Table16[[#This Row],[Holiday]]="Y",Table16[[#This Row],[Demand]],NA())</f>
        <v>#N/A</v>
      </c>
      <c r="I390" s="6">
        <f>IF(Table16[[#This Row],[Holiday]]="N",Table16[[#This Row],[Demand]],NA())</f>
        <v>103396.3</v>
      </c>
      <c r="J390" s="6">
        <v>22.2</v>
      </c>
      <c r="K390" s="6"/>
    </row>
    <row r="391" spans="2:11" x14ac:dyDescent="0.3">
      <c r="B391" s="30">
        <v>42394</v>
      </c>
      <c r="C391" s="6" t="str">
        <f>VLOOKUP(B:B, _holidays!A:C, 2, FALSE)</f>
        <v>N</v>
      </c>
      <c r="D391" s="6" t="str">
        <f>VLOOKUP(B:B, _holidays!A:C, 3, FALSE)</f>
        <v>N</v>
      </c>
      <c r="E391" s="10">
        <v>112649.60000000001</v>
      </c>
      <c r="F391" s="6" t="e">
        <f>IF(Table16[[#This Row],[School Day]]="Y",Table16[[#This Row],[Demand]],NA())</f>
        <v>#N/A</v>
      </c>
      <c r="G391" s="6">
        <f>IF(Table16[[#This Row],[School Day]]="N",Table16[[#This Row],[Demand]],NA())</f>
        <v>112649.60000000001</v>
      </c>
      <c r="H391" s="6" t="e">
        <f>IF(Table16[[#This Row],[Holiday]]="Y",Table16[[#This Row],[Demand]],NA())</f>
        <v>#N/A</v>
      </c>
      <c r="I391" s="6">
        <f>IF(Table16[[#This Row],[Holiday]]="N",Table16[[#This Row],[Demand]],NA())</f>
        <v>112649.60000000001</v>
      </c>
      <c r="J391" s="6">
        <v>20.9</v>
      </c>
      <c r="K391" s="6"/>
    </row>
    <row r="392" spans="2:11" x14ac:dyDescent="0.3">
      <c r="B392" s="30">
        <v>42395</v>
      </c>
      <c r="C392" s="6" t="str">
        <f>VLOOKUP(B:B, _holidays!A:C, 2, FALSE)</f>
        <v>N</v>
      </c>
      <c r="D392" s="6" t="str">
        <f>VLOOKUP(B:B, _holidays!A:C, 3, FALSE)</f>
        <v>Y</v>
      </c>
      <c r="E392" s="10">
        <v>110152.815</v>
      </c>
      <c r="F392" s="6" t="e">
        <f>IF(Table16[[#This Row],[School Day]]="Y",Table16[[#This Row],[Demand]],NA())</f>
        <v>#N/A</v>
      </c>
      <c r="G392" s="6">
        <f>IF(Table16[[#This Row],[School Day]]="N",Table16[[#This Row],[Demand]],NA())</f>
        <v>110152.815</v>
      </c>
      <c r="H392" s="6">
        <f>IF(Table16[[#This Row],[Holiday]]="Y",Table16[[#This Row],[Demand]],NA())</f>
        <v>110152.815</v>
      </c>
      <c r="I392" s="6" t="e">
        <f>IF(Table16[[#This Row],[Holiday]]="N",Table16[[#This Row],[Demand]],NA())</f>
        <v>#N/A</v>
      </c>
      <c r="J392" s="6">
        <v>29.4</v>
      </c>
      <c r="K392" s="6"/>
    </row>
    <row r="393" spans="2:11" x14ac:dyDescent="0.3">
      <c r="B393" s="30">
        <v>42396</v>
      </c>
      <c r="C393" s="6" t="str">
        <f>VLOOKUP(B:B, _holidays!A:C, 2, FALSE)</f>
        <v>N</v>
      </c>
      <c r="D393" s="6" t="str">
        <f>VLOOKUP(B:B, _holidays!A:C, 3, FALSE)</f>
        <v>N</v>
      </c>
      <c r="E393" s="10">
        <v>133718.035</v>
      </c>
      <c r="F393" s="6" t="e">
        <f>IF(Table16[[#This Row],[School Day]]="Y",Table16[[#This Row],[Demand]],NA())</f>
        <v>#N/A</v>
      </c>
      <c r="G393" s="6">
        <f>IF(Table16[[#This Row],[School Day]]="N",Table16[[#This Row],[Demand]],NA())</f>
        <v>133718.035</v>
      </c>
      <c r="H393" s="6" t="e">
        <f>IF(Table16[[#This Row],[Holiday]]="Y",Table16[[#This Row],[Demand]],NA())</f>
        <v>#N/A</v>
      </c>
      <c r="I393" s="6">
        <f>IF(Table16[[#This Row],[Holiday]]="N",Table16[[#This Row],[Demand]],NA())</f>
        <v>133718.035</v>
      </c>
      <c r="J393" s="6">
        <v>29.5</v>
      </c>
      <c r="K393" s="6"/>
    </row>
    <row r="394" spans="2:11" x14ac:dyDescent="0.3">
      <c r="B394" s="30">
        <v>42397</v>
      </c>
      <c r="C394" s="6" t="str">
        <f>VLOOKUP(B:B, _holidays!A:C, 2, FALSE)</f>
        <v>Y</v>
      </c>
      <c r="D394" s="6" t="str">
        <f>VLOOKUP(B:B, _holidays!A:C, 3, FALSE)</f>
        <v>N</v>
      </c>
      <c r="E394" s="10">
        <v>134169.82999999999</v>
      </c>
      <c r="F394" s="6">
        <f>IF(Table16[[#This Row],[School Day]]="Y",Table16[[#This Row],[Demand]],NA())</f>
        <v>134169.82999999999</v>
      </c>
      <c r="G394" s="6" t="e">
        <f>IF(Table16[[#This Row],[School Day]]="N",Table16[[#This Row],[Demand]],NA())</f>
        <v>#N/A</v>
      </c>
      <c r="H394" s="6" t="e">
        <f>IF(Table16[[#This Row],[Holiday]]="Y",Table16[[#This Row],[Demand]],NA())</f>
        <v>#N/A</v>
      </c>
      <c r="I394" s="6">
        <f>IF(Table16[[#This Row],[Holiday]]="N",Table16[[#This Row],[Demand]],NA())</f>
        <v>134169.82999999999</v>
      </c>
      <c r="J394" s="6">
        <v>27.5</v>
      </c>
      <c r="K394" s="6"/>
    </row>
    <row r="395" spans="2:11" x14ac:dyDescent="0.3">
      <c r="B395" s="30">
        <v>42398</v>
      </c>
      <c r="C395" s="6" t="str">
        <f>VLOOKUP(B:B, _holidays!A:C, 2, FALSE)</f>
        <v>Y</v>
      </c>
      <c r="D395" s="6" t="str">
        <f>VLOOKUP(B:B, _holidays!A:C, 3, FALSE)</f>
        <v>N</v>
      </c>
      <c r="E395" s="10">
        <v>123615.21</v>
      </c>
      <c r="F395" s="6">
        <f>IF(Table16[[#This Row],[School Day]]="Y",Table16[[#This Row],[Demand]],NA())</f>
        <v>123615.21</v>
      </c>
      <c r="G395" s="6" t="e">
        <f>IF(Table16[[#This Row],[School Day]]="N",Table16[[#This Row],[Demand]],NA())</f>
        <v>#N/A</v>
      </c>
      <c r="H395" s="6" t="e">
        <f>IF(Table16[[#This Row],[Holiday]]="Y",Table16[[#This Row],[Demand]],NA())</f>
        <v>#N/A</v>
      </c>
      <c r="I395" s="6">
        <f>IF(Table16[[#This Row],[Holiday]]="N",Table16[[#This Row],[Demand]],NA())</f>
        <v>123615.21</v>
      </c>
      <c r="J395" s="6">
        <v>18.3</v>
      </c>
      <c r="K395" s="6"/>
    </row>
    <row r="396" spans="2:11" x14ac:dyDescent="0.3">
      <c r="B396" s="30">
        <v>42399</v>
      </c>
      <c r="C396" s="6" t="str">
        <f>VLOOKUP(B:B, _holidays!A:C, 2, FALSE)</f>
        <v>Y</v>
      </c>
      <c r="D396" s="6" t="str">
        <f>VLOOKUP(B:B, _holidays!A:C, 3, FALSE)</f>
        <v>N</v>
      </c>
      <c r="E396" s="10">
        <v>107579.345</v>
      </c>
      <c r="F396" s="6">
        <f>IF(Table16[[#This Row],[School Day]]="Y",Table16[[#This Row],[Demand]],NA())</f>
        <v>107579.345</v>
      </c>
      <c r="G396" s="6" t="e">
        <f>IF(Table16[[#This Row],[School Day]]="N",Table16[[#This Row],[Demand]],NA())</f>
        <v>#N/A</v>
      </c>
      <c r="H396" s="6" t="e">
        <f>IF(Table16[[#This Row],[Holiday]]="Y",Table16[[#This Row],[Demand]],NA())</f>
        <v>#N/A</v>
      </c>
      <c r="I396" s="6">
        <f>IF(Table16[[#This Row],[Holiday]]="N",Table16[[#This Row],[Demand]],NA())</f>
        <v>107579.345</v>
      </c>
      <c r="J396" s="6">
        <v>22.4</v>
      </c>
      <c r="K396" s="6"/>
    </row>
    <row r="397" spans="2:11" x14ac:dyDescent="0.3">
      <c r="B397" s="30">
        <v>42400</v>
      </c>
      <c r="C397" s="6" t="str">
        <f>VLOOKUP(B:B, _holidays!A:C, 2, FALSE)</f>
        <v>Y</v>
      </c>
      <c r="D397" s="6" t="str">
        <f>VLOOKUP(B:B, _holidays!A:C, 3, FALSE)</f>
        <v>N</v>
      </c>
      <c r="E397" s="10">
        <v>101279.65</v>
      </c>
      <c r="F397" s="6">
        <f>IF(Table16[[#This Row],[School Day]]="Y",Table16[[#This Row],[Demand]],NA())</f>
        <v>101279.65</v>
      </c>
      <c r="G397" s="6" t="e">
        <f>IF(Table16[[#This Row],[School Day]]="N",Table16[[#This Row],[Demand]],NA())</f>
        <v>#N/A</v>
      </c>
      <c r="H397" s="6" t="e">
        <f>IF(Table16[[#This Row],[Holiday]]="Y",Table16[[#This Row],[Demand]],NA())</f>
        <v>#N/A</v>
      </c>
      <c r="I397" s="6">
        <f>IF(Table16[[#This Row],[Holiday]]="N",Table16[[#This Row],[Demand]],NA())</f>
        <v>101279.65</v>
      </c>
      <c r="J397" s="6">
        <v>21.8</v>
      </c>
      <c r="K397" s="6"/>
    </row>
    <row r="398" spans="2:11" x14ac:dyDescent="0.3">
      <c r="B398" s="30">
        <v>42401</v>
      </c>
      <c r="C398" s="6" t="str">
        <f>VLOOKUP(B:B, _holidays!A:C, 2, FALSE)</f>
        <v>Y</v>
      </c>
      <c r="D398" s="6" t="str">
        <f>VLOOKUP(B:B, _holidays!A:C, 3, FALSE)</f>
        <v>N</v>
      </c>
      <c r="E398" s="10">
        <v>121942.895</v>
      </c>
      <c r="F398" s="6">
        <f>IF(Table16[[#This Row],[School Day]]="Y",Table16[[#This Row],[Demand]],NA())</f>
        <v>121942.895</v>
      </c>
      <c r="G398" s="6" t="e">
        <f>IF(Table16[[#This Row],[School Day]]="N",Table16[[#This Row],[Demand]],NA())</f>
        <v>#N/A</v>
      </c>
      <c r="H398" s="6" t="e">
        <f>IF(Table16[[#This Row],[Holiday]]="Y",Table16[[#This Row],[Demand]],NA())</f>
        <v>#N/A</v>
      </c>
      <c r="I398" s="6">
        <f>IF(Table16[[#This Row],[Holiday]]="N",Table16[[#This Row],[Demand]],NA())</f>
        <v>121942.895</v>
      </c>
      <c r="J398" s="6">
        <v>23.6</v>
      </c>
      <c r="K398" s="6"/>
    </row>
    <row r="399" spans="2:11" x14ac:dyDescent="0.3">
      <c r="B399" s="30">
        <v>42402</v>
      </c>
      <c r="C399" s="6" t="str">
        <f>VLOOKUP(B:B, _holidays!A:C, 2, FALSE)</f>
        <v>Y</v>
      </c>
      <c r="D399" s="6" t="str">
        <f>VLOOKUP(B:B, _holidays!A:C, 3, FALSE)</f>
        <v>N</v>
      </c>
      <c r="E399" s="10">
        <v>133989.155</v>
      </c>
      <c r="F399" s="6">
        <f>IF(Table16[[#This Row],[School Day]]="Y",Table16[[#This Row],[Demand]],NA())</f>
        <v>133989.155</v>
      </c>
      <c r="G399" s="6" t="e">
        <f>IF(Table16[[#This Row],[School Day]]="N",Table16[[#This Row],[Demand]],NA())</f>
        <v>#N/A</v>
      </c>
      <c r="H399" s="6" t="e">
        <f>IF(Table16[[#This Row],[Holiday]]="Y",Table16[[#This Row],[Demand]],NA())</f>
        <v>#N/A</v>
      </c>
      <c r="I399" s="6">
        <f>IF(Table16[[#This Row],[Holiday]]="N",Table16[[#This Row],[Demand]],NA())</f>
        <v>133989.155</v>
      </c>
      <c r="J399" s="6">
        <v>31.5</v>
      </c>
      <c r="K399" s="6"/>
    </row>
    <row r="400" spans="2:11" x14ac:dyDescent="0.3">
      <c r="B400" s="30">
        <v>42403</v>
      </c>
      <c r="C400" s="6" t="str">
        <f>VLOOKUP(B:B, _holidays!A:C, 2, FALSE)</f>
        <v>Y</v>
      </c>
      <c r="D400" s="6" t="str">
        <f>VLOOKUP(B:B, _holidays!A:C, 3, FALSE)</f>
        <v>N</v>
      </c>
      <c r="E400" s="10">
        <v>122594.47500000001</v>
      </c>
      <c r="F400" s="6">
        <f>IF(Table16[[#This Row],[School Day]]="Y",Table16[[#This Row],[Demand]],NA())</f>
        <v>122594.47500000001</v>
      </c>
      <c r="G400" s="6" t="e">
        <f>IF(Table16[[#This Row],[School Day]]="N",Table16[[#This Row],[Demand]],NA())</f>
        <v>#N/A</v>
      </c>
      <c r="H400" s="6" t="e">
        <f>IF(Table16[[#This Row],[Holiday]]="Y",Table16[[#This Row],[Demand]],NA())</f>
        <v>#N/A</v>
      </c>
      <c r="I400" s="6">
        <f>IF(Table16[[#This Row],[Holiday]]="N",Table16[[#This Row],[Demand]],NA())</f>
        <v>122594.47500000001</v>
      </c>
      <c r="J400" s="6">
        <v>21</v>
      </c>
      <c r="K400" s="6"/>
    </row>
    <row r="401" spans="2:11" x14ac:dyDescent="0.3">
      <c r="B401" s="30">
        <v>42404</v>
      </c>
      <c r="C401" s="6" t="str">
        <f>VLOOKUP(B:B, _holidays!A:C, 2, FALSE)</f>
        <v>Y</v>
      </c>
      <c r="D401" s="6" t="str">
        <f>VLOOKUP(B:B, _holidays!A:C, 3, FALSE)</f>
        <v>N</v>
      </c>
      <c r="E401" s="10">
        <v>119919.605</v>
      </c>
      <c r="F401" s="6">
        <f>IF(Table16[[#This Row],[School Day]]="Y",Table16[[#This Row],[Demand]],NA())</f>
        <v>119919.605</v>
      </c>
      <c r="G401" s="6" t="e">
        <f>IF(Table16[[#This Row],[School Day]]="N",Table16[[#This Row],[Demand]],NA())</f>
        <v>#N/A</v>
      </c>
      <c r="H401" s="6" t="e">
        <f>IF(Table16[[#This Row],[Holiday]]="Y",Table16[[#This Row],[Demand]],NA())</f>
        <v>#N/A</v>
      </c>
      <c r="I401" s="6">
        <f>IF(Table16[[#This Row],[Holiday]]="N",Table16[[#This Row],[Demand]],NA())</f>
        <v>119919.605</v>
      </c>
      <c r="J401" s="6">
        <v>20.9</v>
      </c>
      <c r="K401" s="6"/>
    </row>
    <row r="402" spans="2:11" x14ac:dyDescent="0.3">
      <c r="B402" s="30">
        <v>42405</v>
      </c>
      <c r="C402" s="6" t="str">
        <f>VLOOKUP(B:B, _holidays!A:C, 2, FALSE)</f>
        <v>Y</v>
      </c>
      <c r="D402" s="6" t="str">
        <f>VLOOKUP(B:B, _holidays!A:C, 3, FALSE)</f>
        <v>N</v>
      </c>
      <c r="E402" s="10">
        <v>126330.55</v>
      </c>
      <c r="F402" s="6">
        <f>IF(Table16[[#This Row],[School Day]]="Y",Table16[[#This Row],[Demand]],NA())</f>
        <v>126330.55</v>
      </c>
      <c r="G402" s="6" t="e">
        <f>IF(Table16[[#This Row],[School Day]]="N",Table16[[#This Row],[Demand]],NA())</f>
        <v>#N/A</v>
      </c>
      <c r="H402" s="6" t="e">
        <f>IF(Table16[[#This Row],[Holiday]]="Y",Table16[[#This Row],[Demand]],NA())</f>
        <v>#N/A</v>
      </c>
      <c r="I402" s="6">
        <f>IF(Table16[[#This Row],[Holiday]]="N",Table16[[#This Row],[Demand]],NA())</f>
        <v>126330.55</v>
      </c>
      <c r="J402" s="6">
        <v>29.4</v>
      </c>
      <c r="K402" s="6"/>
    </row>
    <row r="403" spans="2:11" x14ac:dyDescent="0.3">
      <c r="B403" s="30">
        <v>42406</v>
      </c>
      <c r="C403" s="6" t="str">
        <f>VLOOKUP(B:B, _holidays!A:C, 2, FALSE)</f>
        <v>Y</v>
      </c>
      <c r="D403" s="6" t="str">
        <f>VLOOKUP(B:B, _holidays!A:C, 3, FALSE)</f>
        <v>N</v>
      </c>
      <c r="E403" s="10">
        <v>123737.01</v>
      </c>
      <c r="F403" s="6">
        <f>IF(Table16[[#This Row],[School Day]]="Y",Table16[[#This Row],[Demand]],NA())</f>
        <v>123737.01</v>
      </c>
      <c r="G403" s="6" t="e">
        <f>IF(Table16[[#This Row],[School Day]]="N",Table16[[#This Row],[Demand]],NA())</f>
        <v>#N/A</v>
      </c>
      <c r="H403" s="6" t="e">
        <f>IF(Table16[[#This Row],[Holiday]]="Y",Table16[[#This Row],[Demand]],NA())</f>
        <v>#N/A</v>
      </c>
      <c r="I403" s="6">
        <f>IF(Table16[[#This Row],[Holiday]]="N",Table16[[#This Row],[Demand]],NA())</f>
        <v>123737.01</v>
      </c>
      <c r="J403" s="6">
        <v>32.6</v>
      </c>
      <c r="K403" s="6"/>
    </row>
    <row r="404" spans="2:11" x14ac:dyDescent="0.3">
      <c r="B404" s="30">
        <v>42407</v>
      </c>
      <c r="C404" s="6" t="str">
        <f>VLOOKUP(B:B, _holidays!A:C, 2, FALSE)</f>
        <v>Y</v>
      </c>
      <c r="D404" s="6" t="str">
        <f>VLOOKUP(B:B, _holidays!A:C, 3, FALSE)</f>
        <v>N</v>
      </c>
      <c r="E404" s="10">
        <v>124436.81</v>
      </c>
      <c r="F404" s="6">
        <f>IF(Table16[[#This Row],[School Day]]="Y",Table16[[#This Row],[Demand]],NA())</f>
        <v>124436.81</v>
      </c>
      <c r="G404" s="6" t="e">
        <f>IF(Table16[[#This Row],[School Day]]="N",Table16[[#This Row],[Demand]],NA())</f>
        <v>#N/A</v>
      </c>
      <c r="H404" s="6" t="e">
        <f>IF(Table16[[#This Row],[Holiday]]="Y",Table16[[#This Row],[Demand]],NA())</f>
        <v>#N/A</v>
      </c>
      <c r="I404" s="6">
        <f>IF(Table16[[#This Row],[Holiday]]="N",Table16[[#This Row],[Demand]],NA())</f>
        <v>124436.81</v>
      </c>
      <c r="J404" s="6">
        <v>27.7</v>
      </c>
      <c r="K404" s="6"/>
    </row>
    <row r="405" spans="2:11" x14ac:dyDescent="0.3">
      <c r="B405" s="30">
        <v>42408</v>
      </c>
      <c r="C405" s="6" t="str">
        <f>VLOOKUP(B:B, _holidays!A:C, 2, FALSE)</f>
        <v>Y</v>
      </c>
      <c r="D405" s="6" t="str">
        <f>VLOOKUP(B:B, _holidays!A:C, 3, FALSE)</f>
        <v>N</v>
      </c>
      <c r="E405" s="10">
        <v>129327.22500000001</v>
      </c>
      <c r="F405" s="6">
        <f>IF(Table16[[#This Row],[School Day]]="Y",Table16[[#This Row],[Demand]],NA())</f>
        <v>129327.22500000001</v>
      </c>
      <c r="G405" s="6" t="e">
        <f>IF(Table16[[#This Row],[School Day]]="N",Table16[[#This Row],[Demand]],NA())</f>
        <v>#N/A</v>
      </c>
      <c r="H405" s="6" t="e">
        <f>IF(Table16[[#This Row],[Holiday]]="Y",Table16[[#This Row],[Demand]],NA())</f>
        <v>#N/A</v>
      </c>
      <c r="I405" s="6">
        <f>IF(Table16[[#This Row],[Holiday]]="N",Table16[[#This Row],[Demand]],NA())</f>
        <v>129327.22500000001</v>
      </c>
      <c r="J405" s="6">
        <v>22.9</v>
      </c>
      <c r="K405" s="6"/>
    </row>
    <row r="406" spans="2:11" x14ac:dyDescent="0.3">
      <c r="B406" s="30">
        <v>42409</v>
      </c>
      <c r="C406" s="6" t="str">
        <f>VLOOKUP(B:B, _holidays!A:C, 2, FALSE)</f>
        <v>Y</v>
      </c>
      <c r="D406" s="6" t="str">
        <f>VLOOKUP(B:B, _holidays!A:C, 3, FALSE)</f>
        <v>N</v>
      </c>
      <c r="E406" s="10">
        <v>131271.26500000001</v>
      </c>
      <c r="F406" s="6">
        <f>IF(Table16[[#This Row],[School Day]]="Y",Table16[[#This Row],[Demand]],NA())</f>
        <v>131271.26500000001</v>
      </c>
      <c r="G406" s="6" t="e">
        <f>IF(Table16[[#This Row],[School Day]]="N",Table16[[#This Row],[Demand]],NA())</f>
        <v>#N/A</v>
      </c>
      <c r="H406" s="6" t="e">
        <f>IF(Table16[[#This Row],[Holiday]]="Y",Table16[[#This Row],[Demand]],NA())</f>
        <v>#N/A</v>
      </c>
      <c r="I406" s="6">
        <f>IF(Table16[[#This Row],[Holiday]]="N",Table16[[#This Row],[Demand]],NA())</f>
        <v>131271.26500000001</v>
      </c>
      <c r="J406" s="6">
        <v>22.7</v>
      </c>
      <c r="K406" s="6"/>
    </row>
    <row r="407" spans="2:11" x14ac:dyDescent="0.3">
      <c r="B407" s="30">
        <v>42410</v>
      </c>
      <c r="C407" s="6" t="str">
        <f>VLOOKUP(B:B, _holidays!A:C, 2, FALSE)</f>
        <v>Y</v>
      </c>
      <c r="D407" s="6" t="str">
        <f>VLOOKUP(B:B, _holidays!A:C, 3, FALSE)</f>
        <v>N</v>
      </c>
      <c r="E407" s="10">
        <v>132265.005</v>
      </c>
      <c r="F407" s="6">
        <f>IF(Table16[[#This Row],[School Day]]="Y",Table16[[#This Row],[Demand]],NA())</f>
        <v>132265.005</v>
      </c>
      <c r="G407" s="6" t="e">
        <f>IF(Table16[[#This Row],[School Day]]="N",Table16[[#This Row],[Demand]],NA())</f>
        <v>#N/A</v>
      </c>
      <c r="H407" s="6" t="e">
        <f>IF(Table16[[#This Row],[Holiday]]="Y",Table16[[#This Row],[Demand]],NA())</f>
        <v>#N/A</v>
      </c>
      <c r="I407" s="6">
        <f>IF(Table16[[#This Row],[Holiday]]="N",Table16[[#This Row],[Demand]],NA())</f>
        <v>132265.005</v>
      </c>
      <c r="J407" s="6">
        <v>23.3</v>
      </c>
      <c r="K407" s="6"/>
    </row>
    <row r="408" spans="2:11" x14ac:dyDescent="0.3">
      <c r="B408" s="30">
        <v>42411</v>
      </c>
      <c r="C408" s="6" t="str">
        <f>VLOOKUP(B:B, _holidays!A:C, 2, FALSE)</f>
        <v>Y</v>
      </c>
      <c r="D408" s="6" t="str">
        <f>VLOOKUP(B:B, _holidays!A:C, 3, FALSE)</f>
        <v>N</v>
      </c>
      <c r="E408" s="10">
        <v>131003.79</v>
      </c>
      <c r="F408" s="6">
        <f>IF(Table16[[#This Row],[School Day]]="Y",Table16[[#This Row],[Demand]],NA())</f>
        <v>131003.79</v>
      </c>
      <c r="G408" s="6" t="e">
        <f>IF(Table16[[#This Row],[School Day]]="N",Table16[[#This Row],[Demand]],NA())</f>
        <v>#N/A</v>
      </c>
      <c r="H408" s="6" t="e">
        <f>IF(Table16[[#This Row],[Holiday]]="Y",Table16[[#This Row],[Demand]],NA())</f>
        <v>#N/A</v>
      </c>
      <c r="I408" s="6">
        <f>IF(Table16[[#This Row],[Holiday]]="N",Table16[[#This Row],[Demand]],NA())</f>
        <v>131003.79</v>
      </c>
      <c r="J408" s="6">
        <v>23.8</v>
      </c>
      <c r="K408" s="6"/>
    </row>
    <row r="409" spans="2:11" x14ac:dyDescent="0.3">
      <c r="B409" s="30">
        <v>42412</v>
      </c>
      <c r="C409" s="6" t="str">
        <f>VLOOKUP(B:B, _holidays!A:C, 2, FALSE)</f>
        <v>Y</v>
      </c>
      <c r="D409" s="6" t="str">
        <f>VLOOKUP(B:B, _holidays!A:C, 3, FALSE)</f>
        <v>N</v>
      </c>
      <c r="E409" s="10">
        <v>133845.51999999999</v>
      </c>
      <c r="F409" s="6">
        <f>IF(Table16[[#This Row],[School Day]]="Y",Table16[[#This Row],[Demand]],NA())</f>
        <v>133845.51999999999</v>
      </c>
      <c r="G409" s="6" t="e">
        <f>IF(Table16[[#This Row],[School Day]]="N",Table16[[#This Row],[Demand]],NA())</f>
        <v>#N/A</v>
      </c>
      <c r="H409" s="6" t="e">
        <f>IF(Table16[[#This Row],[Holiday]]="Y",Table16[[#This Row],[Demand]],NA())</f>
        <v>#N/A</v>
      </c>
      <c r="I409" s="6">
        <f>IF(Table16[[#This Row],[Holiday]]="N",Table16[[#This Row],[Demand]],NA())</f>
        <v>133845.51999999999</v>
      </c>
      <c r="J409" s="6">
        <v>24.9</v>
      </c>
      <c r="K409" s="6"/>
    </row>
    <row r="410" spans="2:11" x14ac:dyDescent="0.3">
      <c r="B410" s="30">
        <v>42413</v>
      </c>
      <c r="C410" s="6" t="str">
        <f>VLOOKUP(B:B, _holidays!A:C, 2, FALSE)</f>
        <v>Y</v>
      </c>
      <c r="D410" s="6" t="str">
        <f>VLOOKUP(B:B, _holidays!A:C, 3, FALSE)</f>
        <v>N</v>
      </c>
      <c r="E410" s="10">
        <v>120839.995</v>
      </c>
      <c r="F410" s="6">
        <f>IF(Table16[[#This Row],[School Day]]="Y",Table16[[#This Row],[Demand]],NA())</f>
        <v>120839.995</v>
      </c>
      <c r="G410" s="6" t="e">
        <f>IF(Table16[[#This Row],[School Day]]="N",Table16[[#This Row],[Demand]],NA())</f>
        <v>#N/A</v>
      </c>
      <c r="H410" s="6" t="e">
        <f>IF(Table16[[#This Row],[Holiday]]="Y",Table16[[#This Row],[Demand]],NA())</f>
        <v>#N/A</v>
      </c>
      <c r="I410" s="6">
        <f>IF(Table16[[#This Row],[Holiday]]="N",Table16[[#This Row],[Demand]],NA())</f>
        <v>120839.995</v>
      </c>
      <c r="J410" s="6">
        <v>30.3</v>
      </c>
      <c r="K410" s="6"/>
    </row>
    <row r="411" spans="2:11" x14ac:dyDescent="0.3">
      <c r="B411" s="30">
        <v>42414</v>
      </c>
      <c r="C411" s="6" t="str">
        <f>VLOOKUP(B:B, _holidays!A:C, 2, FALSE)</f>
        <v>Y</v>
      </c>
      <c r="D411" s="6" t="str">
        <f>VLOOKUP(B:B, _holidays!A:C, 3, FALSE)</f>
        <v>N</v>
      </c>
      <c r="E411" s="10">
        <v>104364.735</v>
      </c>
      <c r="F411" s="6">
        <f>IF(Table16[[#This Row],[School Day]]="Y",Table16[[#This Row],[Demand]],NA())</f>
        <v>104364.735</v>
      </c>
      <c r="G411" s="6" t="e">
        <f>IF(Table16[[#This Row],[School Day]]="N",Table16[[#This Row],[Demand]],NA())</f>
        <v>#N/A</v>
      </c>
      <c r="H411" s="6" t="e">
        <f>IF(Table16[[#This Row],[Holiday]]="Y",Table16[[#This Row],[Demand]],NA())</f>
        <v>#N/A</v>
      </c>
      <c r="I411" s="6">
        <f>IF(Table16[[#This Row],[Holiday]]="N",Table16[[#This Row],[Demand]],NA())</f>
        <v>104364.735</v>
      </c>
      <c r="J411" s="6">
        <v>24.5</v>
      </c>
      <c r="K411" s="6"/>
    </row>
    <row r="412" spans="2:11" x14ac:dyDescent="0.3">
      <c r="B412" s="30">
        <v>42415</v>
      </c>
      <c r="C412" s="6" t="str">
        <f>VLOOKUP(B:B, _holidays!A:C, 2, FALSE)</f>
        <v>Y</v>
      </c>
      <c r="D412" s="6" t="str">
        <f>VLOOKUP(B:B, _holidays!A:C, 3, FALSE)</f>
        <v>N</v>
      </c>
      <c r="E412" s="10">
        <v>120863.325</v>
      </c>
      <c r="F412" s="6">
        <f>IF(Table16[[#This Row],[School Day]]="Y",Table16[[#This Row],[Demand]],NA())</f>
        <v>120863.325</v>
      </c>
      <c r="G412" s="6" t="e">
        <f>IF(Table16[[#This Row],[School Day]]="N",Table16[[#This Row],[Demand]],NA())</f>
        <v>#N/A</v>
      </c>
      <c r="H412" s="6" t="e">
        <f>IF(Table16[[#This Row],[Holiday]]="Y",Table16[[#This Row],[Demand]],NA())</f>
        <v>#N/A</v>
      </c>
      <c r="I412" s="6">
        <f>IF(Table16[[#This Row],[Holiday]]="N",Table16[[#This Row],[Demand]],NA())</f>
        <v>120863.325</v>
      </c>
      <c r="J412" s="6">
        <v>26.1</v>
      </c>
      <c r="K412" s="6"/>
    </row>
    <row r="413" spans="2:11" x14ac:dyDescent="0.3">
      <c r="B413" s="30">
        <v>42416</v>
      </c>
      <c r="C413" s="6" t="str">
        <f>VLOOKUP(B:B, _holidays!A:C, 2, FALSE)</f>
        <v>Y</v>
      </c>
      <c r="D413" s="6" t="str">
        <f>VLOOKUP(B:B, _holidays!A:C, 3, FALSE)</f>
        <v>N</v>
      </c>
      <c r="E413" s="10">
        <v>117062.035</v>
      </c>
      <c r="F413" s="6">
        <f>IF(Table16[[#This Row],[School Day]]="Y",Table16[[#This Row],[Demand]],NA())</f>
        <v>117062.035</v>
      </c>
      <c r="G413" s="6" t="e">
        <f>IF(Table16[[#This Row],[School Day]]="N",Table16[[#This Row],[Demand]],NA())</f>
        <v>#N/A</v>
      </c>
      <c r="H413" s="6" t="e">
        <f>IF(Table16[[#This Row],[Holiday]]="Y",Table16[[#This Row],[Demand]],NA())</f>
        <v>#N/A</v>
      </c>
      <c r="I413" s="6">
        <f>IF(Table16[[#This Row],[Holiday]]="N",Table16[[#This Row],[Demand]],NA())</f>
        <v>117062.035</v>
      </c>
      <c r="J413" s="6">
        <v>18.399999999999999</v>
      </c>
      <c r="K413" s="6"/>
    </row>
    <row r="414" spans="2:11" x14ac:dyDescent="0.3">
      <c r="B414" s="30">
        <v>42417</v>
      </c>
      <c r="C414" s="6" t="str">
        <f>VLOOKUP(B:B, _holidays!A:C, 2, FALSE)</f>
        <v>Y</v>
      </c>
      <c r="D414" s="6" t="str">
        <f>VLOOKUP(B:B, _holidays!A:C, 3, FALSE)</f>
        <v>N</v>
      </c>
      <c r="E414" s="10">
        <v>119481.79</v>
      </c>
      <c r="F414" s="6">
        <f>IF(Table16[[#This Row],[School Day]]="Y",Table16[[#This Row],[Demand]],NA())</f>
        <v>119481.79</v>
      </c>
      <c r="G414" s="6" t="e">
        <f>IF(Table16[[#This Row],[School Day]]="N",Table16[[#This Row],[Demand]],NA())</f>
        <v>#N/A</v>
      </c>
      <c r="H414" s="6" t="e">
        <f>IF(Table16[[#This Row],[Holiday]]="Y",Table16[[#This Row],[Demand]],NA())</f>
        <v>#N/A</v>
      </c>
      <c r="I414" s="6">
        <f>IF(Table16[[#This Row],[Holiday]]="N",Table16[[#This Row],[Demand]],NA())</f>
        <v>119481.79</v>
      </c>
      <c r="J414" s="6">
        <v>21.1</v>
      </c>
      <c r="K414" s="6"/>
    </row>
    <row r="415" spans="2:11" x14ac:dyDescent="0.3">
      <c r="B415" s="30">
        <v>42418</v>
      </c>
      <c r="C415" s="6" t="str">
        <f>VLOOKUP(B:B, _holidays!A:C, 2, FALSE)</f>
        <v>Y</v>
      </c>
      <c r="D415" s="6" t="str">
        <f>VLOOKUP(B:B, _holidays!A:C, 3, FALSE)</f>
        <v>N</v>
      </c>
      <c r="E415" s="10">
        <v>125964.185</v>
      </c>
      <c r="F415" s="6">
        <f>IF(Table16[[#This Row],[School Day]]="Y",Table16[[#This Row],[Demand]],NA())</f>
        <v>125964.185</v>
      </c>
      <c r="G415" s="6" t="e">
        <f>IF(Table16[[#This Row],[School Day]]="N",Table16[[#This Row],[Demand]],NA())</f>
        <v>#N/A</v>
      </c>
      <c r="H415" s="6" t="e">
        <f>IF(Table16[[#This Row],[Holiday]]="Y",Table16[[#This Row],[Demand]],NA())</f>
        <v>#N/A</v>
      </c>
      <c r="I415" s="6">
        <f>IF(Table16[[#This Row],[Holiday]]="N",Table16[[#This Row],[Demand]],NA())</f>
        <v>125964.185</v>
      </c>
      <c r="J415" s="6">
        <v>22.6</v>
      </c>
      <c r="K415" s="6"/>
    </row>
    <row r="416" spans="2:11" x14ac:dyDescent="0.3">
      <c r="B416" s="30">
        <v>42419</v>
      </c>
      <c r="C416" s="6" t="str">
        <f>VLOOKUP(B:B, _holidays!A:C, 2, FALSE)</f>
        <v>Y</v>
      </c>
      <c r="D416" s="6" t="str">
        <f>VLOOKUP(B:B, _holidays!A:C, 3, FALSE)</f>
        <v>N</v>
      </c>
      <c r="E416" s="10">
        <v>122991.66</v>
      </c>
      <c r="F416" s="6">
        <f>IF(Table16[[#This Row],[School Day]]="Y",Table16[[#This Row],[Demand]],NA())</f>
        <v>122991.66</v>
      </c>
      <c r="G416" s="6" t="e">
        <f>IF(Table16[[#This Row],[School Day]]="N",Table16[[#This Row],[Demand]],NA())</f>
        <v>#N/A</v>
      </c>
      <c r="H416" s="6" t="e">
        <f>IF(Table16[[#This Row],[Holiday]]="Y",Table16[[#This Row],[Demand]],NA())</f>
        <v>#N/A</v>
      </c>
      <c r="I416" s="6">
        <f>IF(Table16[[#This Row],[Holiday]]="N",Table16[[#This Row],[Demand]],NA())</f>
        <v>122991.66</v>
      </c>
      <c r="J416" s="6">
        <v>22</v>
      </c>
      <c r="K416" s="6"/>
    </row>
    <row r="417" spans="2:11" x14ac:dyDescent="0.3">
      <c r="B417" s="30">
        <v>42420</v>
      </c>
      <c r="C417" s="6" t="str">
        <f>VLOOKUP(B:B, _holidays!A:C, 2, FALSE)</f>
        <v>Y</v>
      </c>
      <c r="D417" s="6" t="str">
        <f>VLOOKUP(B:B, _holidays!A:C, 3, FALSE)</f>
        <v>N</v>
      </c>
      <c r="E417" s="10">
        <v>105911.71</v>
      </c>
      <c r="F417" s="6">
        <f>IF(Table16[[#This Row],[School Day]]="Y",Table16[[#This Row],[Demand]],NA())</f>
        <v>105911.71</v>
      </c>
      <c r="G417" s="6" t="e">
        <f>IF(Table16[[#This Row],[School Day]]="N",Table16[[#This Row],[Demand]],NA())</f>
        <v>#N/A</v>
      </c>
      <c r="H417" s="6" t="e">
        <f>IF(Table16[[#This Row],[Holiday]]="Y",Table16[[#This Row],[Demand]],NA())</f>
        <v>#N/A</v>
      </c>
      <c r="I417" s="6">
        <f>IF(Table16[[#This Row],[Holiday]]="N",Table16[[#This Row],[Demand]],NA())</f>
        <v>105911.71</v>
      </c>
      <c r="J417" s="6">
        <v>20.8</v>
      </c>
      <c r="K417" s="6"/>
    </row>
    <row r="418" spans="2:11" x14ac:dyDescent="0.3">
      <c r="B418" s="30">
        <v>42421</v>
      </c>
      <c r="C418" s="6" t="str">
        <f>VLOOKUP(B:B, _holidays!A:C, 2, FALSE)</f>
        <v>Y</v>
      </c>
      <c r="D418" s="6" t="str">
        <f>VLOOKUP(B:B, _holidays!A:C, 3, FALSE)</f>
        <v>N</v>
      </c>
      <c r="E418" s="10">
        <v>107884.355</v>
      </c>
      <c r="F418" s="6">
        <f>IF(Table16[[#This Row],[School Day]]="Y",Table16[[#This Row],[Demand]],NA())</f>
        <v>107884.355</v>
      </c>
      <c r="G418" s="6" t="e">
        <f>IF(Table16[[#This Row],[School Day]]="N",Table16[[#This Row],[Demand]],NA())</f>
        <v>#N/A</v>
      </c>
      <c r="H418" s="6" t="e">
        <f>IF(Table16[[#This Row],[Holiday]]="Y",Table16[[#This Row],[Demand]],NA())</f>
        <v>#N/A</v>
      </c>
      <c r="I418" s="6">
        <f>IF(Table16[[#This Row],[Holiday]]="N",Table16[[#This Row],[Demand]],NA())</f>
        <v>107884.355</v>
      </c>
      <c r="J418" s="6">
        <v>24.7</v>
      </c>
      <c r="K418" s="6"/>
    </row>
    <row r="419" spans="2:11" x14ac:dyDescent="0.3">
      <c r="B419" s="30">
        <v>42422</v>
      </c>
      <c r="C419" s="6" t="str">
        <f>VLOOKUP(B:B, _holidays!A:C, 2, FALSE)</f>
        <v>Y</v>
      </c>
      <c r="D419" s="6" t="str">
        <f>VLOOKUP(B:B, _holidays!A:C, 3, FALSE)</f>
        <v>N</v>
      </c>
      <c r="E419" s="10">
        <v>130527.325</v>
      </c>
      <c r="F419" s="6">
        <f>IF(Table16[[#This Row],[School Day]]="Y",Table16[[#This Row],[Demand]],NA())</f>
        <v>130527.325</v>
      </c>
      <c r="G419" s="6" t="e">
        <f>IF(Table16[[#This Row],[School Day]]="N",Table16[[#This Row],[Demand]],NA())</f>
        <v>#N/A</v>
      </c>
      <c r="H419" s="6" t="e">
        <f>IF(Table16[[#This Row],[Holiday]]="Y",Table16[[#This Row],[Demand]],NA())</f>
        <v>#N/A</v>
      </c>
      <c r="I419" s="6">
        <f>IF(Table16[[#This Row],[Holiday]]="N",Table16[[#This Row],[Demand]],NA())</f>
        <v>130527.325</v>
      </c>
      <c r="J419" s="6">
        <v>29.5</v>
      </c>
      <c r="K419" s="6"/>
    </row>
    <row r="420" spans="2:11" x14ac:dyDescent="0.3">
      <c r="B420" s="30">
        <v>42423</v>
      </c>
      <c r="C420" s="6" t="str">
        <f>VLOOKUP(B:B, _holidays!A:C, 2, FALSE)</f>
        <v>Y</v>
      </c>
      <c r="D420" s="6" t="str">
        <f>VLOOKUP(B:B, _holidays!A:C, 3, FALSE)</f>
        <v>N</v>
      </c>
      <c r="E420" s="10">
        <v>156924.82999999999</v>
      </c>
      <c r="F420" s="6">
        <f>IF(Table16[[#This Row],[School Day]]="Y",Table16[[#This Row],[Demand]],NA())</f>
        <v>156924.82999999999</v>
      </c>
      <c r="G420" s="6" t="e">
        <f>IF(Table16[[#This Row],[School Day]]="N",Table16[[#This Row],[Demand]],NA())</f>
        <v>#N/A</v>
      </c>
      <c r="H420" s="6" t="e">
        <f>IF(Table16[[#This Row],[Holiday]]="Y",Table16[[#This Row],[Demand]],NA())</f>
        <v>#N/A</v>
      </c>
      <c r="I420" s="6">
        <f>IF(Table16[[#This Row],[Holiday]]="N",Table16[[#This Row],[Demand]],NA())</f>
        <v>156924.82999999999</v>
      </c>
      <c r="J420" s="6">
        <v>39.4</v>
      </c>
      <c r="K420" s="6"/>
    </row>
    <row r="421" spans="2:11" x14ac:dyDescent="0.3">
      <c r="B421" s="30">
        <v>42424</v>
      </c>
      <c r="C421" s="6" t="str">
        <f>VLOOKUP(B:B, _holidays!A:C, 2, FALSE)</f>
        <v>Y</v>
      </c>
      <c r="D421" s="6" t="str">
        <f>VLOOKUP(B:B, _holidays!A:C, 3, FALSE)</f>
        <v>N</v>
      </c>
      <c r="E421" s="10">
        <v>152419.41500000001</v>
      </c>
      <c r="F421" s="6">
        <f>IF(Table16[[#This Row],[School Day]]="Y",Table16[[#This Row],[Demand]],NA())</f>
        <v>152419.41500000001</v>
      </c>
      <c r="G421" s="6" t="e">
        <f>IF(Table16[[#This Row],[School Day]]="N",Table16[[#This Row],[Demand]],NA())</f>
        <v>#N/A</v>
      </c>
      <c r="H421" s="6" t="e">
        <f>IF(Table16[[#This Row],[Holiday]]="Y",Table16[[#This Row],[Demand]],NA())</f>
        <v>#N/A</v>
      </c>
      <c r="I421" s="6">
        <f>IF(Table16[[#This Row],[Holiday]]="N",Table16[[#This Row],[Demand]],NA())</f>
        <v>152419.41500000001</v>
      </c>
      <c r="J421" s="6">
        <v>25.6</v>
      </c>
      <c r="K421" s="6"/>
    </row>
    <row r="422" spans="2:11" x14ac:dyDescent="0.3">
      <c r="B422" s="30">
        <v>42425</v>
      </c>
      <c r="C422" s="6" t="str">
        <f>VLOOKUP(B:B, _holidays!A:C, 2, FALSE)</f>
        <v>Y</v>
      </c>
      <c r="D422" s="6" t="str">
        <f>VLOOKUP(B:B, _holidays!A:C, 3, FALSE)</f>
        <v>N</v>
      </c>
      <c r="E422" s="10">
        <v>138064.85500000001</v>
      </c>
      <c r="F422" s="6">
        <f>IF(Table16[[#This Row],[School Day]]="Y",Table16[[#This Row],[Demand]],NA())</f>
        <v>138064.85500000001</v>
      </c>
      <c r="G422" s="6" t="e">
        <f>IF(Table16[[#This Row],[School Day]]="N",Table16[[#This Row],[Demand]],NA())</f>
        <v>#N/A</v>
      </c>
      <c r="H422" s="6" t="e">
        <f>IF(Table16[[#This Row],[Holiday]]="Y",Table16[[#This Row],[Demand]],NA())</f>
        <v>#N/A</v>
      </c>
      <c r="I422" s="6">
        <f>IF(Table16[[#This Row],[Holiday]]="N",Table16[[#This Row],[Demand]],NA())</f>
        <v>138064.85500000001</v>
      </c>
      <c r="J422" s="6">
        <v>26.4</v>
      </c>
      <c r="K422" s="6"/>
    </row>
    <row r="423" spans="2:11" x14ac:dyDescent="0.3">
      <c r="B423" s="30">
        <v>42426</v>
      </c>
      <c r="C423" s="6" t="str">
        <f>VLOOKUP(B:B, _holidays!A:C, 2, FALSE)</f>
        <v>Y</v>
      </c>
      <c r="D423" s="6" t="str">
        <f>VLOOKUP(B:B, _holidays!A:C, 3, FALSE)</f>
        <v>N</v>
      </c>
      <c r="E423" s="10">
        <v>122575.935</v>
      </c>
      <c r="F423" s="6">
        <f>IF(Table16[[#This Row],[School Day]]="Y",Table16[[#This Row],[Demand]],NA())</f>
        <v>122575.935</v>
      </c>
      <c r="G423" s="6" t="e">
        <f>IF(Table16[[#This Row],[School Day]]="N",Table16[[#This Row],[Demand]],NA())</f>
        <v>#N/A</v>
      </c>
      <c r="H423" s="6" t="e">
        <f>IF(Table16[[#This Row],[Holiday]]="Y",Table16[[#This Row],[Demand]],NA())</f>
        <v>#N/A</v>
      </c>
      <c r="I423" s="6">
        <f>IF(Table16[[#This Row],[Holiday]]="N",Table16[[#This Row],[Demand]],NA())</f>
        <v>122575.935</v>
      </c>
      <c r="J423" s="6">
        <v>23.5</v>
      </c>
      <c r="K423" s="6"/>
    </row>
    <row r="424" spans="2:11" x14ac:dyDescent="0.3">
      <c r="B424" s="30">
        <v>42427</v>
      </c>
      <c r="C424" s="6" t="str">
        <f>VLOOKUP(B:B, _holidays!A:C, 2, FALSE)</f>
        <v>Y</v>
      </c>
      <c r="D424" s="6" t="str">
        <f>VLOOKUP(B:B, _holidays!A:C, 3, FALSE)</f>
        <v>N</v>
      </c>
      <c r="E424" s="10">
        <v>110545.84</v>
      </c>
      <c r="F424" s="6">
        <f>IF(Table16[[#This Row],[School Day]]="Y",Table16[[#This Row],[Demand]],NA())</f>
        <v>110545.84</v>
      </c>
      <c r="G424" s="6" t="e">
        <f>IF(Table16[[#This Row],[School Day]]="N",Table16[[#This Row],[Demand]],NA())</f>
        <v>#N/A</v>
      </c>
      <c r="H424" s="6" t="e">
        <f>IF(Table16[[#This Row],[Holiday]]="Y",Table16[[#This Row],[Demand]],NA())</f>
        <v>#N/A</v>
      </c>
      <c r="I424" s="6">
        <f>IF(Table16[[#This Row],[Holiday]]="N",Table16[[#This Row],[Demand]],NA())</f>
        <v>110545.84</v>
      </c>
      <c r="J424" s="6">
        <v>22.2</v>
      </c>
      <c r="K424" s="6"/>
    </row>
    <row r="425" spans="2:11" x14ac:dyDescent="0.3">
      <c r="B425" s="30">
        <v>42428</v>
      </c>
      <c r="C425" s="6" t="str">
        <f>VLOOKUP(B:B, _holidays!A:C, 2, FALSE)</f>
        <v>Y</v>
      </c>
      <c r="D425" s="6" t="str">
        <f>VLOOKUP(B:B, _holidays!A:C, 3, FALSE)</f>
        <v>N</v>
      </c>
      <c r="E425" s="10">
        <v>105781.985</v>
      </c>
      <c r="F425" s="6">
        <f>IF(Table16[[#This Row],[School Day]]="Y",Table16[[#This Row],[Demand]],NA())</f>
        <v>105781.985</v>
      </c>
      <c r="G425" s="6" t="e">
        <f>IF(Table16[[#This Row],[School Day]]="N",Table16[[#This Row],[Demand]],NA())</f>
        <v>#N/A</v>
      </c>
      <c r="H425" s="6" t="e">
        <f>IF(Table16[[#This Row],[Holiday]]="Y",Table16[[#This Row],[Demand]],NA())</f>
        <v>#N/A</v>
      </c>
      <c r="I425" s="6">
        <f>IF(Table16[[#This Row],[Holiday]]="N",Table16[[#This Row],[Demand]],NA())</f>
        <v>105781.985</v>
      </c>
      <c r="J425" s="6">
        <v>22.7</v>
      </c>
      <c r="K425" s="6"/>
    </row>
    <row r="426" spans="2:11" x14ac:dyDescent="0.3">
      <c r="B426" s="30">
        <v>42429</v>
      </c>
      <c r="C426" s="6" t="str">
        <f>VLOOKUP(B:B, _holidays!A:C, 2, FALSE)</f>
        <v>Y</v>
      </c>
      <c r="D426" s="6" t="str">
        <f>VLOOKUP(B:B, _holidays!A:C, 3, FALSE)</f>
        <v>N</v>
      </c>
      <c r="E426" s="10">
        <v>125400.08</v>
      </c>
      <c r="F426" s="6">
        <f>IF(Table16[[#This Row],[School Day]]="Y",Table16[[#This Row],[Demand]],NA())</f>
        <v>125400.08</v>
      </c>
      <c r="G426" s="6" t="e">
        <f>IF(Table16[[#This Row],[School Day]]="N",Table16[[#This Row],[Demand]],NA())</f>
        <v>#N/A</v>
      </c>
      <c r="H426" s="6" t="e">
        <f>IF(Table16[[#This Row],[Holiday]]="Y",Table16[[#This Row],[Demand]],NA())</f>
        <v>#N/A</v>
      </c>
      <c r="I426" s="6">
        <f>IF(Table16[[#This Row],[Holiday]]="N",Table16[[#This Row],[Demand]],NA())</f>
        <v>125400.08</v>
      </c>
      <c r="J426" s="6">
        <v>23.7</v>
      </c>
      <c r="K426" s="6"/>
    </row>
    <row r="427" spans="2:11" x14ac:dyDescent="0.3">
      <c r="B427" s="30">
        <v>42430</v>
      </c>
      <c r="C427" s="6" t="str">
        <f>VLOOKUP(B:B, _holidays!A:C, 2, FALSE)</f>
        <v>Y</v>
      </c>
      <c r="D427" s="6" t="str">
        <f>VLOOKUP(B:B, _holidays!A:C, 3, FALSE)</f>
        <v>N</v>
      </c>
      <c r="E427" s="10">
        <v>142242.595</v>
      </c>
      <c r="F427" s="6">
        <f>IF(Table16[[#This Row],[School Day]]="Y",Table16[[#This Row],[Demand]],NA())</f>
        <v>142242.595</v>
      </c>
      <c r="G427" s="6" t="e">
        <f>IF(Table16[[#This Row],[School Day]]="N",Table16[[#This Row],[Demand]],NA())</f>
        <v>#N/A</v>
      </c>
      <c r="H427" s="6" t="e">
        <f>IF(Table16[[#This Row],[Holiday]]="Y",Table16[[#This Row],[Demand]],NA())</f>
        <v>#N/A</v>
      </c>
      <c r="I427" s="6">
        <f>IF(Table16[[#This Row],[Holiday]]="N",Table16[[#This Row],[Demand]],NA())</f>
        <v>142242.595</v>
      </c>
      <c r="J427" s="6">
        <v>33.700000000000003</v>
      </c>
      <c r="K427" s="6"/>
    </row>
    <row r="428" spans="2:11" x14ac:dyDescent="0.3">
      <c r="B428" s="30">
        <v>42431</v>
      </c>
      <c r="C428" s="6" t="str">
        <f>VLOOKUP(B:B, _holidays!A:C, 2, FALSE)</f>
        <v>Y</v>
      </c>
      <c r="D428" s="6" t="str">
        <f>VLOOKUP(B:B, _holidays!A:C, 3, FALSE)</f>
        <v>N</v>
      </c>
      <c r="E428" s="10">
        <v>145182.98000000001</v>
      </c>
      <c r="F428" s="6">
        <f>IF(Table16[[#This Row],[School Day]]="Y",Table16[[#This Row],[Demand]],NA())</f>
        <v>145182.98000000001</v>
      </c>
      <c r="G428" s="6" t="e">
        <f>IF(Table16[[#This Row],[School Day]]="N",Table16[[#This Row],[Demand]],NA())</f>
        <v>#N/A</v>
      </c>
      <c r="H428" s="6" t="e">
        <f>IF(Table16[[#This Row],[Holiday]]="Y",Table16[[#This Row],[Demand]],NA())</f>
        <v>#N/A</v>
      </c>
      <c r="I428" s="6">
        <f>IF(Table16[[#This Row],[Holiday]]="N",Table16[[#This Row],[Demand]],NA())</f>
        <v>145182.98000000001</v>
      </c>
      <c r="J428" s="6">
        <v>34.700000000000003</v>
      </c>
      <c r="K428" s="6"/>
    </row>
    <row r="429" spans="2:11" x14ac:dyDescent="0.3">
      <c r="B429" s="30">
        <v>42432</v>
      </c>
      <c r="C429" s="6" t="str">
        <f>VLOOKUP(B:B, _holidays!A:C, 2, FALSE)</f>
        <v>Y</v>
      </c>
      <c r="D429" s="6" t="str">
        <f>VLOOKUP(B:B, _holidays!A:C, 3, FALSE)</f>
        <v>N</v>
      </c>
      <c r="E429" s="10">
        <v>136226.12</v>
      </c>
      <c r="F429" s="6">
        <f>IF(Table16[[#This Row],[School Day]]="Y",Table16[[#This Row],[Demand]],NA())</f>
        <v>136226.12</v>
      </c>
      <c r="G429" s="6" t="e">
        <f>IF(Table16[[#This Row],[School Day]]="N",Table16[[#This Row],[Demand]],NA())</f>
        <v>#N/A</v>
      </c>
      <c r="H429" s="6" t="e">
        <f>IF(Table16[[#This Row],[Holiday]]="Y",Table16[[#This Row],[Demand]],NA())</f>
        <v>#N/A</v>
      </c>
      <c r="I429" s="6">
        <f>IF(Table16[[#This Row],[Holiday]]="N",Table16[[#This Row],[Demand]],NA())</f>
        <v>136226.12</v>
      </c>
      <c r="J429" s="6">
        <v>23.9</v>
      </c>
      <c r="K429" s="6"/>
    </row>
    <row r="430" spans="2:11" x14ac:dyDescent="0.3">
      <c r="B430" s="30">
        <v>42433</v>
      </c>
      <c r="C430" s="6" t="str">
        <f>VLOOKUP(B:B, _holidays!A:C, 2, FALSE)</f>
        <v>Y</v>
      </c>
      <c r="D430" s="6" t="str">
        <f>VLOOKUP(B:B, _holidays!A:C, 3, FALSE)</f>
        <v>N</v>
      </c>
      <c r="E430" s="10">
        <v>149376.57</v>
      </c>
      <c r="F430" s="6">
        <f>IF(Table16[[#This Row],[School Day]]="Y",Table16[[#This Row],[Demand]],NA())</f>
        <v>149376.57</v>
      </c>
      <c r="G430" s="6" t="e">
        <f>IF(Table16[[#This Row],[School Day]]="N",Table16[[#This Row],[Demand]],NA())</f>
        <v>#N/A</v>
      </c>
      <c r="H430" s="6" t="e">
        <f>IF(Table16[[#This Row],[Holiday]]="Y",Table16[[#This Row],[Demand]],NA())</f>
        <v>#N/A</v>
      </c>
      <c r="I430" s="6">
        <f>IF(Table16[[#This Row],[Holiday]]="N",Table16[[#This Row],[Demand]],NA())</f>
        <v>149376.57</v>
      </c>
      <c r="J430" s="6">
        <v>33</v>
      </c>
      <c r="K430" s="6"/>
    </row>
    <row r="431" spans="2:11" x14ac:dyDescent="0.3">
      <c r="B431" s="30">
        <v>42434</v>
      </c>
      <c r="C431" s="6" t="str">
        <f>VLOOKUP(B:B, _holidays!A:C, 2, FALSE)</f>
        <v>Y</v>
      </c>
      <c r="D431" s="6" t="str">
        <f>VLOOKUP(B:B, _holidays!A:C, 3, FALSE)</f>
        <v>N</v>
      </c>
      <c r="E431" s="10">
        <v>124692.315</v>
      </c>
      <c r="F431" s="6">
        <f>IF(Table16[[#This Row],[School Day]]="Y",Table16[[#This Row],[Demand]],NA())</f>
        <v>124692.315</v>
      </c>
      <c r="G431" s="6" t="e">
        <f>IF(Table16[[#This Row],[School Day]]="N",Table16[[#This Row],[Demand]],NA())</f>
        <v>#N/A</v>
      </c>
      <c r="H431" s="6" t="e">
        <f>IF(Table16[[#This Row],[Holiday]]="Y",Table16[[#This Row],[Demand]],NA())</f>
        <v>#N/A</v>
      </c>
      <c r="I431" s="6">
        <f>IF(Table16[[#This Row],[Holiday]]="N",Table16[[#This Row],[Demand]],NA())</f>
        <v>124692.315</v>
      </c>
      <c r="J431" s="6">
        <v>23.7</v>
      </c>
      <c r="K431" s="6"/>
    </row>
    <row r="432" spans="2:11" x14ac:dyDescent="0.3">
      <c r="B432" s="30">
        <v>42435</v>
      </c>
      <c r="C432" s="6" t="str">
        <f>VLOOKUP(B:B, _holidays!A:C, 2, FALSE)</f>
        <v>Y</v>
      </c>
      <c r="D432" s="6" t="str">
        <f>VLOOKUP(B:B, _holidays!A:C, 3, FALSE)</f>
        <v>N</v>
      </c>
      <c r="E432" s="10">
        <v>117707.95</v>
      </c>
      <c r="F432" s="6">
        <f>IF(Table16[[#This Row],[School Day]]="Y",Table16[[#This Row],[Demand]],NA())</f>
        <v>117707.95</v>
      </c>
      <c r="G432" s="6" t="e">
        <f>IF(Table16[[#This Row],[School Day]]="N",Table16[[#This Row],[Demand]],NA())</f>
        <v>#N/A</v>
      </c>
      <c r="H432" s="6" t="e">
        <f>IF(Table16[[#This Row],[Holiday]]="Y",Table16[[#This Row],[Demand]],NA())</f>
        <v>#N/A</v>
      </c>
      <c r="I432" s="6">
        <f>IF(Table16[[#This Row],[Holiday]]="N",Table16[[#This Row],[Demand]],NA())</f>
        <v>117707.95</v>
      </c>
      <c r="J432" s="6">
        <v>25.2</v>
      </c>
      <c r="K432" s="6"/>
    </row>
    <row r="433" spans="2:11" x14ac:dyDescent="0.3">
      <c r="B433" s="30">
        <v>42436</v>
      </c>
      <c r="C433" s="6" t="str">
        <f>VLOOKUP(B:B, _holidays!A:C, 2, FALSE)</f>
        <v>Y</v>
      </c>
      <c r="D433" s="6" t="str">
        <f>VLOOKUP(B:B, _holidays!A:C, 3, FALSE)</f>
        <v>N</v>
      </c>
      <c r="E433" s="10">
        <v>131465.82500000001</v>
      </c>
      <c r="F433" s="6">
        <f>IF(Table16[[#This Row],[School Day]]="Y",Table16[[#This Row],[Demand]],NA())</f>
        <v>131465.82500000001</v>
      </c>
      <c r="G433" s="6" t="e">
        <f>IF(Table16[[#This Row],[School Day]]="N",Table16[[#This Row],[Demand]],NA())</f>
        <v>#N/A</v>
      </c>
      <c r="H433" s="6" t="e">
        <f>IF(Table16[[#This Row],[Holiday]]="Y",Table16[[#This Row],[Demand]],NA())</f>
        <v>#N/A</v>
      </c>
      <c r="I433" s="6">
        <f>IF(Table16[[#This Row],[Holiday]]="N",Table16[[#This Row],[Demand]],NA())</f>
        <v>131465.82500000001</v>
      </c>
      <c r="J433" s="6">
        <v>24.9</v>
      </c>
      <c r="K433" s="6"/>
    </row>
    <row r="434" spans="2:11" x14ac:dyDescent="0.3">
      <c r="B434" s="30">
        <v>42437</v>
      </c>
      <c r="C434" s="6" t="str">
        <f>VLOOKUP(B:B, _holidays!A:C, 2, FALSE)</f>
        <v>Y</v>
      </c>
      <c r="D434" s="6" t="str">
        <f>VLOOKUP(B:B, _holidays!A:C, 3, FALSE)</f>
        <v>N</v>
      </c>
      <c r="E434" s="10">
        <v>160285.01500000001</v>
      </c>
      <c r="F434" s="6">
        <f>IF(Table16[[#This Row],[School Day]]="Y",Table16[[#This Row],[Demand]],NA())</f>
        <v>160285.01500000001</v>
      </c>
      <c r="G434" s="6" t="e">
        <f>IF(Table16[[#This Row],[School Day]]="N",Table16[[#This Row],[Demand]],NA())</f>
        <v>#N/A</v>
      </c>
      <c r="H434" s="6" t="e">
        <f>IF(Table16[[#This Row],[Holiday]]="Y",Table16[[#This Row],[Demand]],NA())</f>
        <v>#N/A</v>
      </c>
      <c r="I434" s="6">
        <f>IF(Table16[[#This Row],[Holiday]]="N",Table16[[#This Row],[Demand]],NA())</f>
        <v>160285.01500000001</v>
      </c>
      <c r="J434" s="6">
        <v>38.9</v>
      </c>
      <c r="K434" s="6"/>
    </row>
    <row r="435" spans="2:11" x14ac:dyDescent="0.3">
      <c r="B435" s="30">
        <v>42438</v>
      </c>
      <c r="C435" s="6" t="str">
        <f>VLOOKUP(B:B, _holidays!A:C, 2, FALSE)</f>
        <v>Y</v>
      </c>
      <c r="D435" s="6" t="str">
        <f>VLOOKUP(B:B, _holidays!A:C, 3, FALSE)</f>
        <v>N</v>
      </c>
      <c r="E435" s="10">
        <v>152599.125</v>
      </c>
      <c r="F435" s="6">
        <f>IF(Table16[[#This Row],[School Day]]="Y",Table16[[#This Row],[Demand]],NA())</f>
        <v>152599.125</v>
      </c>
      <c r="G435" s="6" t="e">
        <f>IF(Table16[[#This Row],[School Day]]="N",Table16[[#This Row],[Demand]],NA())</f>
        <v>#N/A</v>
      </c>
      <c r="H435" s="6" t="e">
        <f>IF(Table16[[#This Row],[Holiday]]="Y",Table16[[#This Row],[Demand]],NA())</f>
        <v>#N/A</v>
      </c>
      <c r="I435" s="6">
        <f>IF(Table16[[#This Row],[Holiday]]="N",Table16[[#This Row],[Demand]],NA())</f>
        <v>152599.125</v>
      </c>
      <c r="J435" s="6">
        <v>28.5</v>
      </c>
      <c r="K435" s="6"/>
    </row>
    <row r="436" spans="2:11" x14ac:dyDescent="0.3">
      <c r="B436" s="30">
        <v>42439</v>
      </c>
      <c r="C436" s="6" t="str">
        <f>VLOOKUP(B:B, _holidays!A:C, 2, FALSE)</f>
        <v>Y</v>
      </c>
      <c r="D436" s="6" t="str">
        <f>VLOOKUP(B:B, _holidays!A:C, 3, FALSE)</f>
        <v>N</v>
      </c>
      <c r="E436" s="10">
        <v>135635.70499999999</v>
      </c>
      <c r="F436" s="6">
        <f>IF(Table16[[#This Row],[School Day]]="Y",Table16[[#This Row],[Demand]],NA())</f>
        <v>135635.70499999999</v>
      </c>
      <c r="G436" s="6" t="e">
        <f>IF(Table16[[#This Row],[School Day]]="N",Table16[[#This Row],[Demand]],NA())</f>
        <v>#N/A</v>
      </c>
      <c r="H436" s="6" t="e">
        <f>IF(Table16[[#This Row],[Holiday]]="Y",Table16[[#This Row],[Demand]],NA())</f>
        <v>#N/A</v>
      </c>
      <c r="I436" s="6">
        <f>IF(Table16[[#This Row],[Holiday]]="N",Table16[[#This Row],[Demand]],NA())</f>
        <v>135635.70499999999</v>
      </c>
      <c r="J436" s="6">
        <v>22.1</v>
      </c>
      <c r="K436" s="6"/>
    </row>
    <row r="437" spans="2:11" x14ac:dyDescent="0.3">
      <c r="B437" s="30">
        <v>42440</v>
      </c>
      <c r="C437" s="6" t="str">
        <f>VLOOKUP(B:B, _holidays!A:C, 2, FALSE)</f>
        <v>Y</v>
      </c>
      <c r="D437" s="6" t="str">
        <f>VLOOKUP(B:B, _holidays!A:C, 3, FALSE)</f>
        <v>N</v>
      </c>
      <c r="E437" s="10">
        <v>141414.35</v>
      </c>
      <c r="F437" s="6">
        <f>IF(Table16[[#This Row],[School Day]]="Y",Table16[[#This Row],[Demand]],NA())</f>
        <v>141414.35</v>
      </c>
      <c r="G437" s="6" t="e">
        <f>IF(Table16[[#This Row],[School Day]]="N",Table16[[#This Row],[Demand]],NA())</f>
        <v>#N/A</v>
      </c>
      <c r="H437" s="6" t="e">
        <f>IF(Table16[[#This Row],[Holiday]]="Y",Table16[[#This Row],[Demand]],NA())</f>
        <v>#N/A</v>
      </c>
      <c r="I437" s="6">
        <f>IF(Table16[[#This Row],[Holiday]]="N",Table16[[#This Row],[Demand]],NA())</f>
        <v>141414.35</v>
      </c>
      <c r="J437" s="6">
        <v>26.1</v>
      </c>
      <c r="K437" s="6"/>
    </row>
    <row r="438" spans="2:11" x14ac:dyDescent="0.3">
      <c r="B438" s="30">
        <v>42441</v>
      </c>
      <c r="C438" s="6" t="str">
        <f>VLOOKUP(B:B, _holidays!A:C, 2, FALSE)</f>
        <v>Y</v>
      </c>
      <c r="D438" s="6" t="str">
        <f>VLOOKUP(B:B, _holidays!A:C, 3, FALSE)</f>
        <v>N</v>
      </c>
      <c r="E438" s="10">
        <v>119690.755</v>
      </c>
      <c r="F438" s="6">
        <f>IF(Table16[[#This Row],[School Day]]="Y",Table16[[#This Row],[Demand]],NA())</f>
        <v>119690.755</v>
      </c>
      <c r="G438" s="6" t="e">
        <f>IF(Table16[[#This Row],[School Day]]="N",Table16[[#This Row],[Demand]],NA())</f>
        <v>#N/A</v>
      </c>
      <c r="H438" s="6" t="e">
        <f>IF(Table16[[#This Row],[Holiday]]="Y",Table16[[#This Row],[Demand]],NA())</f>
        <v>#N/A</v>
      </c>
      <c r="I438" s="6">
        <f>IF(Table16[[#This Row],[Holiday]]="N",Table16[[#This Row],[Demand]],NA())</f>
        <v>119690.755</v>
      </c>
      <c r="J438" s="6">
        <v>22.3</v>
      </c>
      <c r="K438" s="6"/>
    </row>
    <row r="439" spans="2:11" x14ac:dyDescent="0.3">
      <c r="B439" s="30">
        <v>42442</v>
      </c>
      <c r="C439" s="6" t="str">
        <f>VLOOKUP(B:B, _holidays!A:C, 2, FALSE)</f>
        <v>Y</v>
      </c>
      <c r="D439" s="6" t="str">
        <f>VLOOKUP(B:B, _holidays!A:C, 3, FALSE)</f>
        <v>N</v>
      </c>
      <c r="E439" s="10">
        <v>111329.62</v>
      </c>
      <c r="F439" s="6">
        <f>IF(Table16[[#This Row],[School Day]]="Y",Table16[[#This Row],[Demand]],NA())</f>
        <v>111329.62</v>
      </c>
      <c r="G439" s="6" t="e">
        <f>IF(Table16[[#This Row],[School Day]]="N",Table16[[#This Row],[Demand]],NA())</f>
        <v>#N/A</v>
      </c>
      <c r="H439" s="6" t="e">
        <f>IF(Table16[[#This Row],[Holiday]]="Y",Table16[[#This Row],[Demand]],NA())</f>
        <v>#N/A</v>
      </c>
      <c r="I439" s="6">
        <f>IF(Table16[[#This Row],[Holiday]]="N",Table16[[#This Row],[Demand]],NA())</f>
        <v>111329.62</v>
      </c>
      <c r="J439" s="6">
        <v>23.2</v>
      </c>
      <c r="K439" s="6"/>
    </row>
    <row r="440" spans="2:11" x14ac:dyDescent="0.3">
      <c r="B440" s="30">
        <v>42443</v>
      </c>
      <c r="C440" s="6" t="str">
        <f>VLOOKUP(B:B, _holidays!A:C, 2, FALSE)</f>
        <v>Y</v>
      </c>
      <c r="D440" s="6" t="str">
        <f>VLOOKUP(B:B, _holidays!A:C, 3, FALSE)</f>
        <v>Y</v>
      </c>
      <c r="E440" s="10">
        <v>105388.57</v>
      </c>
      <c r="F440" s="6">
        <f>IF(Table16[[#This Row],[School Day]]="Y",Table16[[#This Row],[Demand]],NA())</f>
        <v>105388.57</v>
      </c>
      <c r="G440" s="6" t="e">
        <f>IF(Table16[[#This Row],[School Day]]="N",Table16[[#This Row],[Demand]],NA())</f>
        <v>#N/A</v>
      </c>
      <c r="H440" s="6">
        <f>IF(Table16[[#This Row],[Holiday]]="Y",Table16[[#This Row],[Demand]],NA())</f>
        <v>105388.57</v>
      </c>
      <c r="I440" s="6" t="e">
        <f>IF(Table16[[#This Row],[Holiday]]="N",Table16[[#This Row],[Demand]],NA())</f>
        <v>#N/A</v>
      </c>
      <c r="J440" s="6">
        <v>21.3</v>
      </c>
      <c r="K440" s="6"/>
    </row>
    <row r="441" spans="2:11" x14ac:dyDescent="0.3">
      <c r="B441" s="30">
        <v>42444</v>
      </c>
      <c r="C441" s="6" t="str">
        <f>VLOOKUP(B:B, _holidays!A:C, 2, FALSE)</f>
        <v>Y</v>
      </c>
      <c r="D441" s="6" t="str">
        <f>VLOOKUP(B:B, _holidays!A:C, 3, FALSE)</f>
        <v>N</v>
      </c>
      <c r="E441" s="10">
        <v>123073.98</v>
      </c>
      <c r="F441" s="6">
        <f>IF(Table16[[#This Row],[School Day]]="Y",Table16[[#This Row],[Demand]],NA())</f>
        <v>123073.98</v>
      </c>
      <c r="G441" s="6" t="e">
        <f>IF(Table16[[#This Row],[School Day]]="N",Table16[[#This Row],[Demand]],NA())</f>
        <v>#N/A</v>
      </c>
      <c r="H441" s="6" t="e">
        <f>IF(Table16[[#This Row],[Holiday]]="Y",Table16[[#This Row],[Demand]],NA())</f>
        <v>#N/A</v>
      </c>
      <c r="I441" s="6">
        <f>IF(Table16[[#This Row],[Holiday]]="N",Table16[[#This Row],[Demand]],NA())</f>
        <v>123073.98</v>
      </c>
      <c r="J441" s="6">
        <v>26.8</v>
      </c>
      <c r="K441" s="6"/>
    </row>
    <row r="442" spans="2:11" x14ac:dyDescent="0.3">
      <c r="B442" s="30">
        <v>42445</v>
      </c>
      <c r="C442" s="6" t="str">
        <f>VLOOKUP(B:B, _holidays!A:C, 2, FALSE)</f>
        <v>Y</v>
      </c>
      <c r="D442" s="6" t="str">
        <f>VLOOKUP(B:B, _holidays!A:C, 3, FALSE)</f>
        <v>N</v>
      </c>
      <c r="E442" s="10">
        <v>135047.625</v>
      </c>
      <c r="F442" s="6">
        <f>IF(Table16[[#This Row],[School Day]]="Y",Table16[[#This Row],[Demand]],NA())</f>
        <v>135047.625</v>
      </c>
      <c r="G442" s="6" t="e">
        <f>IF(Table16[[#This Row],[School Day]]="N",Table16[[#This Row],[Demand]],NA())</f>
        <v>#N/A</v>
      </c>
      <c r="H442" s="6" t="e">
        <f>IF(Table16[[#This Row],[Holiday]]="Y",Table16[[#This Row],[Demand]],NA())</f>
        <v>#N/A</v>
      </c>
      <c r="I442" s="6">
        <f>IF(Table16[[#This Row],[Holiday]]="N",Table16[[#This Row],[Demand]],NA())</f>
        <v>135047.625</v>
      </c>
      <c r="J442" s="6">
        <v>31.4</v>
      </c>
      <c r="K442" s="6"/>
    </row>
    <row r="443" spans="2:11" x14ac:dyDescent="0.3">
      <c r="B443" s="30">
        <v>42446</v>
      </c>
      <c r="C443" s="6" t="str">
        <f>VLOOKUP(B:B, _holidays!A:C, 2, FALSE)</f>
        <v>Y</v>
      </c>
      <c r="D443" s="6" t="str">
        <f>VLOOKUP(B:B, _holidays!A:C, 3, FALSE)</f>
        <v>N</v>
      </c>
      <c r="E443" s="10">
        <v>143184.80499999999</v>
      </c>
      <c r="F443" s="6">
        <f>IF(Table16[[#This Row],[School Day]]="Y",Table16[[#This Row],[Demand]],NA())</f>
        <v>143184.80499999999</v>
      </c>
      <c r="G443" s="6" t="e">
        <f>IF(Table16[[#This Row],[School Day]]="N",Table16[[#This Row],[Demand]],NA())</f>
        <v>#N/A</v>
      </c>
      <c r="H443" s="6" t="e">
        <f>IF(Table16[[#This Row],[Holiday]]="Y",Table16[[#This Row],[Demand]],NA())</f>
        <v>#N/A</v>
      </c>
      <c r="I443" s="6">
        <f>IF(Table16[[#This Row],[Holiday]]="N",Table16[[#This Row],[Demand]],NA())</f>
        <v>143184.80499999999</v>
      </c>
      <c r="J443" s="6">
        <v>32.5</v>
      </c>
      <c r="K443" s="6"/>
    </row>
    <row r="444" spans="2:11" x14ac:dyDescent="0.3">
      <c r="B444" s="30">
        <v>42447</v>
      </c>
      <c r="C444" s="6" t="str">
        <f>VLOOKUP(B:B, _holidays!A:C, 2, FALSE)</f>
        <v>Y</v>
      </c>
      <c r="D444" s="6" t="str">
        <f>VLOOKUP(B:B, _holidays!A:C, 3, FALSE)</f>
        <v>N</v>
      </c>
      <c r="E444" s="10">
        <v>118189.72</v>
      </c>
      <c r="F444" s="6">
        <f>IF(Table16[[#This Row],[School Day]]="Y",Table16[[#This Row],[Demand]],NA())</f>
        <v>118189.72</v>
      </c>
      <c r="G444" s="6" t="e">
        <f>IF(Table16[[#This Row],[School Day]]="N",Table16[[#This Row],[Demand]],NA())</f>
        <v>#N/A</v>
      </c>
      <c r="H444" s="6" t="e">
        <f>IF(Table16[[#This Row],[Holiday]]="Y",Table16[[#This Row],[Demand]],NA())</f>
        <v>#N/A</v>
      </c>
      <c r="I444" s="6">
        <f>IF(Table16[[#This Row],[Holiday]]="N",Table16[[#This Row],[Demand]],NA())</f>
        <v>118189.72</v>
      </c>
      <c r="J444" s="6">
        <v>19.5</v>
      </c>
      <c r="K444" s="6"/>
    </row>
    <row r="445" spans="2:11" x14ac:dyDescent="0.3">
      <c r="B445" s="30">
        <v>42448</v>
      </c>
      <c r="C445" s="6" t="str">
        <f>VLOOKUP(B:B, _holidays!A:C, 2, FALSE)</f>
        <v>Y</v>
      </c>
      <c r="D445" s="6" t="str">
        <f>VLOOKUP(B:B, _holidays!A:C, 3, FALSE)</f>
        <v>N</v>
      </c>
      <c r="E445" s="10">
        <v>105484.1</v>
      </c>
      <c r="F445" s="6">
        <f>IF(Table16[[#This Row],[School Day]]="Y",Table16[[#This Row],[Demand]],NA())</f>
        <v>105484.1</v>
      </c>
      <c r="G445" s="6" t="e">
        <f>IF(Table16[[#This Row],[School Day]]="N",Table16[[#This Row],[Demand]],NA())</f>
        <v>#N/A</v>
      </c>
      <c r="H445" s="6" t="e">
        <f>IF(Table16[[#This Row],[Holiday]]="Y",Table16[[#This Row],[Demand]],NA())</f>
        <v>#N/A</v>
      </c>
      <c r="I445" s="6">
        <f>IF(Table16[[#This Row],[Holiday]]="N",Table16[[#This Row],[Demand]],NA())</f>
        <v>105484.1</v>
      </c>
      <c r="J445" s="6">
        <v>18.8</v>
      </c>
      <c r="K445" s="6"/>
    </row>
    <row r="446" spans="2:11" x14ac:dyDescent="0.3">
      <c r="B446" s="30">
        <v>42449</v>
      </c>
      <c r="C446" s="6" t="str">
        <f>VLOOKUP(B:B, _holidays!A:C, 2, FALSE)</f>
        <v>Y</v>
      </c>
      <c r="D446" s="6" t="str">
        <f>VLOOKUP(B:B, _holidays!A:C, 3, FALSE)</f>
        <v>N</v>
      </c>
      <c r="E446" s="10">
        <v>100394.06</v>
      </c>
      <c r="F446" s="6">
        <f>IF(Table16[[#This Row],[School Day]]="Y",Table16[[#This Row],[Demand]],NA())</f>
        <v>100394.06</v>
      </c>
      <c r="G446" s="6" t="e">
        <f>IF(Table16[[#This Row],[School Day]]="N",Table16[[#This Row],[Demand]],NA())</f>
        <v>#N/A</v>
      </c>
      <c r="H446" s="6" t="e">
        <f>IF(Table16[[#This Row],[Holiday]]="Y",Table16[[#This Row],[Demand]],NA())</f>
        <v>#N/A</v>
      </c>
      <c r="I446" s="6">
        <f>IF(Table16[[#This Row],[Holiday]]="N",Table16[[#This Row],[Demand]],NA())</f>
        <v>100394.06</v>
      </c>
      <c r="J446" s="6">
        <v>23.3</v>
      </c>
      <c r="K446" s="6"/>
    </row>
    <row r="447" spans="2:11" x14ac:dyDescent="0.3">
      <c r="B447" s="30">
        <v>42450</v>
      </c>
      <c r="C447" s="6" t="str">
        <f>VLOOKUP(B:B, _holidays!A:C, 2, FALSE)</f>
        <v>Y</v>
      </c>
      <c r="D447" s="6" t="str">
        <f>VLOOKUP(B:B, _holidays!A:C, 3, FALSE)</f>
        <v>N</v>
      </c>
      <c r="E447" s="10">
        <v>117796.715</v>
      </c>
      <c r="F447" s="6">
        <f>IF(Table16[[#This Row],[School Day]]="Y",Table16[[#This Row],[Demand]],NA())</f>
        <v>117796.715</v>
      </c>
      <c r="G447" s="6" t="e">
        <f>IF(Table16[[#This Row],[School Day]]="N",Table16[[#This Row],[Demand]],NA())</f>
        <v>#N/A</v>
      </c>
      <c r="H447" s="6" t="e">
        <f>IF(Table16[[#This Row],[Holiday]]="Y",Table16[[#This Row],[Demand]],NA())</f>
        <v>#N/A</v>
      </c>
      <c r="I447" s="6">
        <f>IF(Table16[[#This Row],[Holiday]]="N",Table16[[#This Row],[Demand]],NA())</f>
        <v>117796.715</v>
      </c>
      <c r="J447" s="6">
        <v>23.5</v>
      </c>
      <c r="K447" s="6"/>
    </row>
    <row r="448" spans="2:11" x14ac:dyDescent="0.3">
      <c r="B448" s="30">
        <v>42451</v>
      </c>
      <c r="C448" s="6" t="str">
        <f>VLOOKUP(B:B, _holidays!A:C, 2, FALSE)</f>
        <v>Y</v>
      </c>
      <c r="D448" s="6" t="str">
        <f>VLOOKUP(B:B, _holidays!A:C, 3, FALSE)</f>
        <v>N</v>
      </c>
      <c r="E448" s="10">
        <v>124081.46</v>
      </c>
      <c r="F448" s="6">
        <f>IF(Table16[[#This Row],[School Day]]="Y",Table16[[#This Row],[Demand]],NA())</f>
        <v>124081.46</v>
      </c>
      <c r="G448" s="6" t="e">
        <f>IF(Table16[[#This Row],[School Day]]="N",Table16[[#This Row],[Demand]],NA())</f>
        <v>#N/A</v>
      </c>
      <c r="H448" s="6" t="e">
        <f>IF(Table16[[#This Row],[Holiday]]="Y",Table16[[#This Row],[Demand]],NA())</f>
        <v>#N/A</v>
      </c>
      <c r="I448" s="6">
        <f>IF(Table16[[#This Row],[Holiday]]="N",Table16[[#This Row],[Demand]],NA())</f>
        <v>124081.46</v>
      </c>
      <c r="J448" s="6">
        <v>24.3</v>
      </c>
      <c r="K448" s="6"/>
    </row>
    <row r="449" spans="2:11" x14ac:dyDescent="0.3">
      <c r="B449" s="30">
        <v>42452</v>
      </c>
      <c r="C449" s="6" t="str">
        <f>VLOOKUP(B:B, _holidays!A:C, 2, FALSE)</f>
        <v>Y</v>
      </c>
      <c r="D449" s="6" t="str">
        <f>VLOOKUP(B:B, _holidays!A:C, 3, FALSE)</f>
        <v>N</v>
      </c>
      <c r="E449" s="10">
        <v>126074.895</v>
      </c>
      <c r="F449" s="6">
        <f>IF(Table16[[#This Row],[School Day]]="Y",Table16[[#This Row],[Demand]],NA())</f>
        <v>126074.895</v>
      </c>
      <c r="G449" s="6" t="e">
        <f>IF(Table16[[#This Row],[School Day]]="N",Table16[[#This Row],[Demand]],NA())</f>
        <v>#N/A</v>
      </c>
      <c r="H449" s="6" t="e">
        <f>IF(Table16[[#This Row],[Holiday]]="Y",Table16[[#This Row],[Demand]],NA())</f>
        <v>#N/A</v>
      </c>
      <c r="I449" s="6">
        <f>IF(Table16[[#This Row],[Holiday]]="N",Table16[[#This Row],[Demand]],NA())</f>
        <v>126074.895</v>
      </c>
      <c r="J449" s="6">
        <v>28.8</v>
      </c>
      <c r="K449" s="6"/>
    </row>
    <row r="450" spans="2:11" x14ac:dyDescent="0.3">
      <c r="B450" s="30">
        <v>42453</v>
      </c>
      <c r="C450" s="6" t="str">
        <f>VLOOKUP(B:B, _holidays!A:C, 2, FALSE)</f>
        <v>N</v>
      </c>
      <c r="D450" s="6" t="str">
        <f>VLOOKUP(B:B, _holidays!A:C, 3, FALSE)</f>
        <v>N</v>
      </c>
      <c r="E450" s="10">
        <v>125072.73</v>
      </c>
      <c r="F450" s="6" t="e">
        <f>IF(Table16[[#This Row],[School Day]]="Y",Table16[[#This Row],[Demand]],NA())</f>
        <v>#N/A</v>
      </c>
      <c r="G450" s="6">
        <f>IF(Table16[[#This Row],[School Day]]="N",Table16[[#This Row],[Demand]],NA())</f>
        <v>125072.73</v>
      </c>
      <c r="H450" s="6" t="e">
        <f>IF(Table16[[#This Row],[Holiday]]="Y",Table16[[#This Row],[Demand]],NA())</f>
        <v>#N/A</v>
      </c>
      <c r="I450" s="6">
        <f>IF(Table16[[#This Row],[Holiday]]="N",Table16[[#This Row],[Demand]],NA())</f>
        <v>125072.73</v>
      </c>
      <c r="J450" s="6">
        <v>21.2</v>
      </c>
      <c r="K450" s="6"/>
    </row>
    <row r="451" spans="2:11" x14ac:dyDescent="0.3">
      <c r="B451" s="30">
        <v>42454</v>
      </c>
      <c r="C451" s="6" t="str">
        <f>VLOOKUP(B:B, _holidays!A:C, 2, FALSE)</f>
        <v>N</v>
      </c>
      <c r="D451" s="6" t="str">
        <f>VLOOKUP(B:B, _holidays!A:C, 3, FALSE)</f>
        <v>Y</v>
      </c>
      <c r="E451" s="10">
        <v>101740.89</v>
      </c>
      <c r="F451" s="6" t="e">
        <f>IF(Table16[[#This Row],[School Day]]="Y",Table16[[#This Row],[Demand]],NA())</f>
        <v>#N/A</v>
      </c>
      <c r="G451" s="6">
        <f>IF(Table16[[#This Row],[School Day]]="N",Table16[[#This Row],[Demand]],NA())</f>
        <v>101740.89</v>
      </c>
      <c r="H451" s="6">
        <f>IF(Table16[[#This Row],[Holiday]]="Y",Table16[[#This Row],[Demand]],NA())</f>
        <v>101740.89</v>
      </c>
      <c r="I451" s="6" t="e">
        <f>IF(Table16[[#This Row],[Holiday]]="N",Table16[[#This Row],[Demand]],NA())</f>
        <v>#N/A</v>
      </c>
      <c r="J451" s="6">
        <v>20.399999999999999</v>
      </c>
      <c r="K451" s="6"/>
    </row>
    <row r="452" spans="2:11" x14ac:dyDescent="0.3">
      <c r="B452" s="30">
        <v>42455</v>
      </c>
      <c r="C452" s="6" t="str">
        <f>VLOOKUP(B:B, _holidays!A:C, 2, FALSE)</f>
        <v>N</v>
      </c>
      <c r="D452" s="6" t="str">
        <f>VLOOKUP(B:B, _holidays!A:C, 3, FALSE)</f>
        <v>Y</v>
      </c>
      <c r="E452" s="10">
        <v>102726.745</v>
      </c>
      <c r="F452" s="6" t="e">
        <f>IF(Table16[[#This Row],[School Day]]="Y",Table16[[#This Row],[Demand]],NA())</f>
        <v>#N/A</v>
      </c>
      <c r="G452" s="6">
        <f>IF(Table16[[#This Row],[School Day]]="N",Table16[[#This Row],[Demand]],NA())</f>
        <v>102726.745</v>
      </c>
      <c r="H452" s="6">
        <f>IF(Table16[[#This Row],[Holiday]]="Y",Table16[[#This Row],[Demand]],NA())</f>
        <v>102726.745</v>
      </c>
      <c r="I452" s="6" t="e">
        <f>IF(Table16[[#This Row],[Holiday]]="N",Table16[[#This Row],[Demand]],NA())</f>
        <v>#N/A</v>
      </c>
      <c r="J452" s="6">
        <v>20.2</v>
      </c>
      <c r="K452" s="6"/>
    </row>
    <row r="453" spans="2:11" x14ac:dyDescent="0.3">
      <c r="B453" s="30">
        <v>42456</v>
      </c>
      <c r="C453" s="6" t="str">
        <f>VLOOKUP(B:B, _holidays!A:C, 2, FALSE)</f>
        <v>N</v>
      </c>
      <c r="D453" s="6" t="str">
        <f>VLOOKUP(B:B, _holidays!A:C, 3, FALSE)</f>
        <v>Y</v>
      </c>
      <c r="E453" s="10">
        <v>98324.645000000004</v>
      </c>
      <c r="F453" s="6" t="e">
        <f>IF(Table16[[#This Row],[School Day]]="Y",Table16[[#This Row],[Demand]],NA())</f>
        <v>#N/A</v>
      </c>
      <c r="G453" s="6">
        <f>IF(Table16[[#This Row],[School Day]]="N",Table16[[#This Row],[Demand]],NA())</f>
        <v>98324.645000000004</v>
      </c>
      <c r="H453" s="6">
        <f>IF(Table16[[#This Row],[Holiday]]="Y",Table16[[#This Row],[Demand]],NA())</f>
        <v>98324.645000000004</v>
      </c>
      <c r="I453" s="6" t="e">
        <f>IF(Table16[[#This Row],[Holiday]]="N",Table16[[#This Row],[Demand]],NA())</f>
        <v>#N/A</v>
      </c>
      <c r="J453" s="6">
        <v>19.899999999999999</v>
      </c>
      <c r="K453" s="6"/>
    </row>
    <row r="454" spans="2:11" x14ac:dyDescent="0.3">
      <c r="B454" s="30">
        <v>42457</v>
      </c>
      <c r="C454" s="6" t="str">
        <f>VLOOKUP(B:B, _holidays!A:C, 2, FALSE)</f>
        <v>N</v>
      </c>
      <c r="D454" s="6" t="str">
        <f>VLOOKUP(B:B, _holidays!A:C, 3, FALSE)</f>
        <v>Y</v>
      </c>
      <c r="E454" s="10">
        <v>102746.6</v>
      </c>
      <c r="F454" s="6" t="e">
        <f>IF(Table16[[#This Row],[School Day]]="Y",Table16[[#This Row],[Demand]],NA())</f>
        <v>#N/A</v>
      </c>
      <c r="G454" s="6">
        <f>IF(Table16[[#This Row],[School Day]]="N",Table16[[#This Row],[Demand]],NA())</f>
        <v>102746.6</v>
      </c>
      <c r="H454" s="6">
        <f>IF(Table16[[#This Row],[Holiday]]="Y",Table16[[#This Row],[Demand]],NA())</f>
        <v>102746.6</v>
      </c>
      <c r="I454" s="6" t="e">
        <f>IF(Table16[[#This Row],[Holiday]]="N",Table16[[#This Row],[Demand]],NA())</f>
        <v>#N/A</v>
      </c>
      <c r="J454" s="6">
        <v>19.2</v>
      </c>
      <c r="K454" s="6"/>
    </row>
    <row r="455" spans="2:11" x14ac:dyDescent="0.3">
      <c r="B455" s="30">
        <v>42458</v>
      </c>
      <c r="C455" s="6" t="str">
        <f>VLOOKUP(B:B, _holidays!A:C, 2, FALSE)</f>
        <v>N</v>
      </c>
      <c r="D455" s="6" t="str">
        <f>VLOOKUP(B:B, _holidays!A:C, 3, FALSE)</f>
        <v>N</v>
      </c>
      <c r="E455" s="10">
        <v>118281.13</v>
      </c>
      <c r="F455" s="6" t="e">
        <f>IF(Table16[[#This Row],[School Day]]="Y",Table16[[#This Row],[Demand]],NA())</f>
        <v>#N/A</v>
      </c>
      <c r="G455" s="6">
        <f>IF(Table16[[#This Row],[School Day]]="N",Table16[[#This Row],[Demand]],NA())</f>
        <v>118281.13</v>
      </c>
      <c r="H455" s="6" t="e">
        <f>IF(Table16[[#This Row],[Holiday]]="Y",Table16[[#This Row],[Demand]],NA())</f>
        <v>#N/A</v>
      </c>
      <c r="I455" s="6">
        <f>IF(Table16[[#This Row],[Holiday]]="N",Table16[[#This Row],[Demand]],NA())</f>
        <v>118281.13</v>
      </c>
      <c r="J455" s="6">
        <v>17.899999999999999</v>
      </c>
      <c r="K455" s="6"/>
    </row>
    <row r="456" spans="2:11" x14ac:dyDescent="0.3">
      <c r="B456" s="30">
        <v>42459</v>
      </c>
      <c r="C456" s="6" t="str">
        <f>VLOOKUP(B:B, _holidays!A:C, 2, FALSE)</f>
        <v>N</v>
      </c>
      <c r="D456" s="6" t="str">
        <f>VLOOKUP(B:B, _holidays!A:C, 3, FALSE)</f>
        <v>N</v>
      </c>
      <c r="E456" s="10">
        <v>122625.21</v>
      </c>
      <c r="F456" s="6" t="e">
        <f>IF(Table16[[#This Row],[School Day]]="Y",Table16[[#This Row],[Demand]],NA())</f>
        <v>#N/A</v>
      </c>
      <c r="G456" s="6">
        <f>IF(Table16[[#This Row],[School Day]]="N",Table16[[#This Row],[Demand]],NA())</f>
        <v>122625.21</v>
      </c>
      <c r="H456" s="6" t="e">
        <f>IF(Table16[[#This Row],[Holiday]]="Y",Table16[[#This Row],[Demand]],NA())</f>
        <v>#N/A</v>
      </c>
      <c r="I456" s="6">
        <f>IF(Table16[[#This Row],[Holiday]]="N",Table16[[#This Row],[Demand]],NA())</f>
        <v>122625.21</v>
      </c>
      <c r="J456" s="6">
        <v>18.7</v>
      </c>
      <c r="K456" s="6"/>
    </row>
    <row r="457" spans="2:11" x14ac:dyDescent="0.3">
      <c r="B457" s="30">
        <v>42460</v>
      </c>
      <c r="C457" s="6" t="str">
        <f>VLOOKUP(B:B, _holidays!A:C, 2, FALSE)</f>
        <v>N</v>
      </c>
      <c r="D457" s="6" t="str">
        <f>VLOOKUP(B:B, _holidays!A:C, 3, FALSE)</f>
        <v>N</v>
      </c>
      <c r="E457" s="10">
        <v>122964.715</v>
      </c>
      <c r="F457" s="6" t="e">
        <f>IF(Table16[[#This Row],[School Day]]="Y",Table16[[#This Row],[Demand]],NA())</f>
        <v>#N/A</v>
      </c>
      <c r="G457" s="6">
        <f>IF(Table16[[#This Row],[School Day]]="N",Table16[[#This Row],[Demand]],NA())</f>
        <v>122964.715</v>
      </c>
      <c r="H457" s="6" t="e">
        <f>IF(Table16[[#This Row],[Holiday]]="Y",Table16[[#This Row],[Demand]],NA())</f>
        <v>#N/A</v>
      </c>
      <c r="I457" s="6">
        <f>IF(Table16[[#This Row],[Holiday]]="N",Table16[[#This Row],[Demand]],NA())</f>
        <v>122964.715</v>
      </c>
      <c r="J457" s="6">
        <v>22.7</v>
      </c>
      <c r="K457" s="6"/>
    </row>
    <row r="458" spans="2:11" x14ac:dyDescent="0.3">
      <c r="B458" s="30">
        <v>42461</v>
      </c>
      <c r="C458" s="6" t="str">
        <f>VLOOKUP(B:B, _holidays!A:C, 2, FALSE)</f>
        <v>N</v>
      </c>
      <c r="D458" s="6" t="str">
        <f>VLOOKUP(B:B, _holidays!A:C, 3, FALSE)</f>
        <v>N</v>
      </c>
      <c r="E458" s="10">
        <v>116321.60000000001</v>
      </c>
      <c r="F458" s="6" t="e">
        <f>IF(Table16[[#This Row],[School Day]]="Y",Table16[[#This Row],[Demand]],NA())</f>
        <v>#N/A</v>
      </c>
      <c r="G458" s="6">
        <f>IF(Table16[[#This Row],[School Day]]="N",Table16[[#This Row],[Demand]],NA())</f>
        <v>116321.60000000001</v>
      </c>
      <c r="H458" s="6" t="e">
        <f>IF(Table16[[#This Row],[Holiday]]="Y",Table16[[#This Row],[Demand]],NA())</f>
        <v>#N/A</v>
      </c>
      <c r="I458" s="6">
        <f>IF(Table16[[#This Row],[Holiday]]="N",Table16[[#This Row],[Demand]],NA())</f>
        <v>116321.60000000001</v>
      </c>
      <c r="J458" s="6">
        <v>26.5</v>
      </c>
      <c r="K458" s="6"/>
    </row>
    <row r="459" spans="2:11" x14ac:dyDescent="0.3">
      <c r="B459" s="30">
        <v>42462</v>
      </c>
      <c r="C459" s="6" t="str">
        <f>VLOOKUP(B:B, _holidays!A:C, 2, FALSE)</f>
        <v>N</v>
      </c>
      <c r="D459" s="6" t="str">
        <f>VLOOKUP(B:B, _holidays!A:C, 3, FALSE)</f>
        <v>N</v>
      </c>
      <c r="E459" s="10">
        <v>102832.72</v>
      </c>
      <c r="F459" s="6" t="e">
        <f>IF(Table16[[#This Row],[School Day]]="Y",Table16[[#This Row],[Demand]],NA())</f>
        <v>#N/A</v>
      </c>
      <c r="G459" s="6">
        <f>IF(Table16[[#This Row],[School Day]]="N",Table16[[#This Row],[Demand]],NA())</f>
        <v>102832.72</v>
      </c>
      <c r="H459" s="6" t="e">
        <f>IF(Table16[[#This Row],[Holiday]]="Y",Table16[[#This Row],[Demand]],NA())</f>
        <v>#N/A</v>
      </c>
      <c r="I459" s="6">
        <f>IF(Table16[[#This Row],[Holiday]]="N",Table16[[#This Row],[Demand]],NA())</f>
        <v>102832.72</v>
      </c>
      <c r="J459" s="6">
        <v>19.5</v>
      </c>
      <c r="K459" s="6"/>
    </row>
    <row r="460" spans="2:11" x14ac:dyDescent="0.3">
      <c r="B460" s="30">
        <v>42463</v>
      </c>
      <c r="C460" s="6" t="str">
        <f>VLOOKUP(B:B, _holidays!A:C, 2, FALSE)</f>
        <v>N</v>
      </c>
      <c r="D460" s="6" t="str">
        <f>VLOOKUP(B:B, _holidays!A:C, 3, FALSE)</f>
        <v>N</v>
      </c>
      <c r="E460" s="10">
        <v>102084</v>
      </c>
      <c r="F460" s="6" t="e">
        <f>IF(Table16[[#This Row],[School Day]]="Y",Table16[[#This Row],[Demand]],NA())</f>
        <v>#N/A</v>
      </c>
      <c r="G460" s="6">
        <f>IF(Table16[[#This Row],[School Day]]="N",Table16[[#This Row],[Demand]],NA())</f>
        <v>102084</v>
      </c>
      <c r="H460" s="6" t="e">
        <f>IF(Table16[[#This Row],[Holiday]]="Y",Table16[[#This Row],[Demand]],NA())</f>
        <v>#N/A</v>
      </c>
      <c r="I460" s="6">
        <f>IF(Table16[[#This Row],[Holiday]]="N",Table16[[#This Row],[Demand]],NA())</f>
        <v>102084</v>
      </c>
      <c r="J460" s="6">
        <v>18.8</v>
      </c>
      <c r="K460" s="6"/>
    </row>
    <row r="461" spans="2:11" x14ac:dyDescent="0.3">
      <c r="B461" s="30">
        <v>42464</v>
      </c>
      <c r="C461" s="6" t="str">
        <f>VLOOKUP(B:B, _holidays!A:C, 2, FALSE)</f>
        <v>N</v>
      </c>
      <c r="D461" s="6" t="str">
        <f>VLOOKUP(B:B, _holidays!A:C, 3, FALSE)</f>
        <v>N</v>
      </c>
      <c r="E461" s="10">
        <v>120445.735</v>
      </c>
      <c r="F461" s="6" t="e">
        <f>IF(Table16[[#This Row],[School Day]]="Y",Table16[[#This Row],[Demand]],NA())</f>
        <v>#N/A</v>
      </c>
      <c r="G461" s="6">
        <f>IF(Table16[[#This Row],[School Day]]="N",Table16[[#This Row],[Demand]],NA())</f>
        <v>120445.735</v>
      </c>
      <c r="H461" s="6" t="e">
        <f>IF(Table16[[#This Row],[Holiday]]="Y",Table16[[#This Row],[Demand]],NA())</f>
        <v>#N/A</v>
      </c>
      <c r="I461" s="6">
        <f>IF(Table16[[#This Row],[Holiday]]="N",Table16[[#This Row],[Demand]],NA())</f>
        <v>120445.735</v>
      </c>
      <c r="J461" s="6">
        <v>21.2</v>
      </c>
      <c r="K461" s="6"/>
    </row>
    <row r="462" spans="2:11" x14ac:dyDescent="0.3">
      <c r="B462" s="30">
        <v>42465</v>
      </c>
      <c r="C462" s="6" t="str">
        <f>VLOOKUP(B:B, _holidays!A:C, 2, FALSE)</f>
        <v>N</v>
      </c>
      <c r="D462" s="6" t="str">
        <f>VLOOKUP(B:B, _holidays!A:C, 3, FALSE)</f>
        <v>N</v>
      </c>
      <c r="E462" s="10">
        <v>120371.235</v>
      </c>
      <c r="F462" s="6" t="e">
        <f>IF(Table16[[#This Row],[School Day]]="Y",Table16[[#This Row],[Demand]],NA())</f>
        <v>#N/A</v>
      </c>
      <c r="G462" s="6">
        <f>IF(Table16[[#This Row],[School Day]]="N",Table16[[#This Row],[Demand]],NA())</f>
        <v>120371.235</v>
      </c>
      <c r="H462" s="6" t="e">
        <f>IF(Table16[[#This Row],[Holiday]]="Y",Table16[[#This Row],[Demand]],NA())</f>
        <v>#N/A</v>
      </c>
      <c r="I462" s="6">
        <f>IF(Table16[[#This Row],[Holiday]]="N",Table16[[#This Row],[Demand]],NA())</f>
        <v>120371.235</v>
      </c>
      <c r="J462" s="6">
        <v>29</v>
      </c>
      <c r="K462" s="6"/>
    </row>
    <row r="463" spans="2:11" x14ac:dyDescent="0.3">
      <c r="B463" s="30">
        <v>42466</v>
      </c>
      <c r="C463" s="6" t="str">
        <f>VLOOKUP(B:B, _holidays!A:C, 2, FALSE)</f>
        <v>N</v>
      </c>
      <c r="D463" s="6" t="str">
        <f>VLOOKUP(B:B, _holidays!A:C, 3, FALSE)</f>
        <v>N</v>
      </c>
      <c r="E463" s="10">
        <v>125657.125</v>
      </c>
      <c r="F463" s="6" t="e">
        <f>IF(Table16[[#This Row],[School Day]]="Y",Table16[[#This Row],[Demand]],NA())</f>
        <v>#N/A</v>
      </c>
      <c r="G463" s="6">
        <f>IF(Table16[[#This Row],[School Day]]="N",Table16[[#This Row],[Demand]],NA())</f>
        <v>125657.125</v>
      </c>
      <c r="H463" s="6" t="e">
        <f>IF(Table16[[#This Row],[Holiday]]="Y",Table16[[#This Row],[Demand]],NA())</f>
        <v>#N/A</v>
      </c>
      <c r="I463" s="6">
        <f>IF(Table16[[#This Row],[Holiday]]="N",Table16[[#This Row],[Demand]],NA())</f>
        <v>125657.125</v>
      </c>
      <c r="J463" s="6">
        <v>15.6</v>
      </c>
      <c r="K463" s="6"/>
    </row>
    <row r="464" spans="2:11" x14ac:dyDescent="0.3">
      <c r="B464" s="30">
        <v>42467</v>
      </c>
      <c r="C464" s="6" t="str">
        <f>VLOOKUP(B:B, _holidays!A:C, 2, FALSE)</f>
        <v>N</v>
      </c>
      <c r="D464" s="6" t="str">
        <f>VLOOKUP(B:B, _holidays!A:C, 3, FALSE)</f>
        <v>N</v>
      </c>
      <c r="E464" s="10">
        <v>125663.33</v>
      </c>
      <c r="F464" s="6" t="e">
        <f>IF(Table16[[#This Row],[School Day]]="Y",Table16[[#This Row],[Demand]],NA())</f>
        <v>#N/A</v>
      </c>
      <c r="G464" s="6">
        <f>IF(Table16[[#This Row],[School Day]]="N",Table16[[#This Row],[Demand]],NA())</f>
        <v>125663.33</v>
      </c>
      <c r="H464" s="6" t="e">
        <f>IF(Table16[[#This Row],[Holiday]]="Y",Table16[[#This Row],[Demand]],NA())</f>
        <v>#N/A</v>
      </c>
      <c r="I464" s="6">
        <f>IF(Table16[[#This Row],[Holiday]]="N",Table16[[#This Row],[Demand]],NA())</f>
        <v>125663.33</v>
      </c>
      <c r="J464" s="6">
        <v>18.399999999999999</v>
      </c>
      <c r="K464" s="6"/>
    </row>
    <row r="465" spans="2:11" x14ac:dyDescent="0.3">
      <c r="B465" s="30">
        <v>42468</v>
      </c>
      <c r="C465" s="6" t="str">
        <f>VLOOKUP(B:B, _holidays!A:C, 2, FALSE)</f>
        <v>N</v>
      </c>
      <c r="D465" s="6" t="str">
        <f>VLOOKUP(B:B, _holidays!A:C, 3, FALSE)</f>
        <v>N</v>
      </c>
      <c r="E465" s="10">
        <v>124266.88499999999</v>
      </c>
      <c r="F465" s="6" t="e">
        <f>IF(Table16[[#This Row],[School Day]]="Y",Table16[[#This Row],[Demand]],NA())</f>
        <v>#N/A</v>
      </c>
      <c r="G465" s="6">
        <f>IF(Table16[[#This Row],[School Day]]="N",Table16[[#This Row],[Demand]],NA())</f>
        <v>124266.88499999999</v>
      </c>
      <c r="H465" s="6" t="e">
        <f>IF(Table16[[#This Row],[Holiday]]="Y",Table16[[#This Row],[Demand]],NA())</f>
        <v>#N/A</v>
      </c>
      <c r="I465" s="6">
        <f>IF(Table16[[#This Row],[Holiday]]="N",Table16[[#This Row],[Demand]],NA())</f>
        <v>124266.88499999999</v>
      </c>
      <c r="J465" s="6">
        <v>20</v>
      </c>
      <c r="K465" s="6"/>
    </row>
    <row r="466" spans="2:11" x14ac:dyDescent="0.3">
      <c r="B466" s="30">
        <v>42469</v>
      </c>
      <c r="C466" s="6" t="str">
        <f>VLOOKUP(B:B, _holidays!A:C, 2, FALSE)</f>
        <v>N</v>
      </c>
      <c r="D466" s="6" t="str">
        <f>VLOOKUP(B:B, _holidays!A:C, 3, FALSE)</f>
        <v>N</v>
      </c>
      <c r="E466" s="10">
        <v>109044.9</v>
      </c>
      <c r="F466" s="6" t="e">
        <f>IF(Table16[[#This Row],[School Day]]="Y",Table16[[#This Row],[Demand]],NA())</f>
        <v>#N/A</v>
      </c>
      <c r="G466" s="6">
        <f>IF(Table16[[#This Row],[School Day]]="N",Table16[[#This Row],[Demand]],NA())</f>
        <v>109044.9</v>
      </c>
      <c r="H466" s="6" t="e">
        <f>IF(Table16[[#This Row],[Holiday]]="Y",Table16[[#This Row],[Demand]],NA())</f>
        <v>#N/A</v>
      </c>
      <c r="I466" s="6">
        <f>IF(Table16[[#This Row],[Holiday]]="N",Table16[[#This Row],[Demand]],NA())</f>
        <v>109044.9</v>
      </c>
      <c r="J466" s="6">
        <v>22.3</v>
      </c>
      <c r="K466" s="6"/>
    </row>
    <row r="467" spans="2:11" x14ac:dyDescent="0.3">
      <c r="B467" s="30">
        <v>42470</v>
      </c>
      <c r="C467" s="6" t="str">
        <f>VLOOKUP(B:B, _holidays!A:C, 2, FALSE)</f>
        <v>N</v>
      </c>
      <c r="D467" s="6" t="str">
        <f>VLOOKUP(B:B, _holidays!A:C, 3, FALSE)</f>
        <v>N</v>
      </c>
      <c r="E467" s="10">
        <v>99845.345000000001</v>
      </c>
      <c r="F467" s="6" t="e">
        <f>IF(Table16[[#This Row],[School Day]]="Y",Table16[[#This Row],[Demand]],NA())</f>
        <v>#N/A</v>
      </c>
      <c r="G467" s="6">
        <f>IF(Table16[[#This Row],[School Day]]="N",Table16[[#This Row],[Demand]],NA())</f>
        <v>99845.345000000001</v>
      </c>
      <c r="H467" s="6" t="e">
        <f>IF(Table16[[#This Row],[Holiday]]="Y",Table16[[#This Row],[Demand]],NA())</f>
        <v>#N/A</v>
      </c>
      <c r="I467" s="6">
        <f>IF(Table16[[#This Row],[Holiday]]="N",Table16[[#This Row],[Demand]],NA())</f>
        <v>99845.345000000001</v>
      </c>
      <c r="J467" s="6">
        <v>23.5</v>
      </c>
      <c r="K467" s="6"/>
    </row>
    <row r="468" spans="2:11" x14ac:dyDescent="0.3">
      <c r="B468" s="30">
        <v>42471</v>
      </c>
      <c r="C468" s="6" t="str">
        <f>VLOOKUP(B:B, _holidays!A:C, 2, FALSE)</f>
        <v>N</v>
      </c>
      <c r="D468" s="6" t="str">
        <f>VLOOKUP(B:B, _holidays!A:C, 3, FALSE)</f>
        <v>N</v>
      </c>
      <c r="E468" s="10">
        <v>118614.005</v>
      </c>
      <c r="F468" s="6" t="e">
        <f>IF(Table16[[#This Row],[School Day]]="Y",Table16[[#This Row],[Demand]],NA())</f>
        <v>#N/A</v>
      </c>
      <c r="G468" s="6">
        <f>IF(Table16[[#This Row],[School Day]]="N",Table16[[#This Row],[Demand]],NA())</f>
        <v>118614.005</v>
      </c>
      <c r="H468" s="6" t="e">
        <f>IF(Table16[[#This Row],[Holiday]]="Y",Table16[[#This Row],[Demand]],NA())</f>
        <v>#N/A</v>
      </c>
      <c r="I468" s="6">
        <f>IF(Table16[[#This Row],[Holiday]]="N",Table16[[#This Row],[Demand]],NA())</f>
        <v>118614.005</v>
      </c>
      <c r="J468" s="6">
        <v>20.100000000000001</v>
      </c>
      <c r="K468" s="6"/>
    </row>
    <row r="469" spans="2:11" x14ac:dyDescent="0.3">
      <c r="B469" s="30">
        <v>42472</v>
      </c>
      <c r="C469" s="6" t="str">
        <f>VLOOKUP(B:B, _holidays!A:C, 2, FALSE)</f>
        <v>Y</v>
      </c>
      <c r="D469" s="6" t="str">
        <f>VLOOKUP(B:B, _holidays!A:C, 3, FALSE)</f>
        <v>N</v>
      </c>
      <c r="E469" s="10">
        <v>123808.76</v>
      </c>
      <c r="F469" s="6">
        <f>IF(Table16[[#This Row],[School Day]]="Y",Table16[[#This Row],[Demand]],NA())</f>
        <v>123808.76</v>
      </c>
      <c r="G469" s="6" t="e">
        <f>IF(Table16[[#This Row],[School Day]]="N",Table16[[#This Row],[Demand]],NA())</f>
        <v>#N/A</v>
      </c>
      <c r="H469" s="6" t="e">
        <f>IF(Table16[[#This Row],[Holiday]]="Y",Table16[[#This Row],[Demand]],NA())</f>
        <v>#N/A</v>
      </c>
      <c r="I469" s="6">
        <f>IF(Table16[[#This Row],[Holiday]]="N",Table16[[#This Row],[Demand]],NA())</f>
        <v>123808.76</v>
      </c>
      <c r="J469" s="6">
        <v>18.7</v>
      </c>
      <c r="K469" s="6"/>
    </row>
    <row r="470" spans="2:11" x14ac:dyDescent="0.3">
      <c r="B470" s="30">
        <v>42473</v>
      </c>
      <c r="C470" s="6" t="str">
        <f>VLOOKUP(B:B, _holidays!A:C, 2, FALSE)</f>
        <v>Y</v>
      </c>
      <c r="D470" s="6" t="str">
        <f>VLOOKUP(B:B, _holidays!A:C, 3, FALSE)</f>
        <v>N</v>
      </c>
      <c r="E470" s="10">
        <v>124686.63</v>
      </c>
      <c r="F470" s="6">
        <f>IF(Table16[[#This Row],[School Day]]="Y",Table16[[#This Row],[Demand]],NA())</f>
        <v>124686.63</v>
      </c>
      <c r="G470" s="6" t="e">
        <f>IF(Table16[[#This Row],[School Day]]="N",Table16[[#This Row],[Demand]],NA())</f>
        <v>#N/A</v>
      </c>
      <c r="H470" s="6" t="e">
        <f>IF(Table16[[#This Row],[Holiday]]="Y",Table16[[#This Row],[Demand]],NA())</f>
        <v>#N/A</v>
      </c>
      <c r="I470" s="6">
        <f>IF(Table16[[#This Row],[Holiday]]="N",Table16[[#This Row],[Demand]],NA())</f>
        <v>124686.63</v>
      </c>
      <c r="J470" s="6">
        <v>20</v>
      </c>
      <c r="K470" s="6"/>
    </row>
    <row r="471" spans="2:11" x14ac:dyDescent="0.3">
      <c r="B471" s="30">
        <v>42474</v>
      </c>
      <c r="C471" s="6" t="str">
        <f>VLOOKUP(B:B, _holidays!A:C, 2, FALSE)</f>
        <v>Y</v>
      </c>
      <c r="D471" s="6" t="str">
        <f>VLOOKUP(B:B, _holidays!A:C, 3, FALSE)</f>
        <v>N</v>
      </c>
      <c r="E471" s="10">
        <v>126519.065</v>
      </c>
      <c r="F471" s="6">
        <f>IF(Table16[[#This Row],[School Day]]="Y",Table16[[#This Row],[Demand]],NA())</f>
        <v>126519.065</v>
      </c>
      <c r="G471" s="6" t="e">
        <f>IF(Table16[[#This Row],[School Day]]="N",Table16[[#This Row],[Demand]],NA())</f>
        <v>#N/A</v>
      </c>
      <c r="H471" s="6" t="e">
        <f>IF(Table16[[#This Row],[Holiday]]="Y",Table16[[#This Row],[Demand]],NA())</f>
        <v>#N/A</v>
      </c>
      <c r="I471" s="6">
        <f>IF(Table16[[#This Row],[Holiday]]="N",Table16[[#This Row],[Demand]],NA())</f>
        <v>126519.065</v>
      </c>
      <c r="J471" s="6">
        <v>27</v>
      </c>
      <c r="K471" s="6"/>
    </row>
    <row r="472" spans="2:11" x14ac:dyDescent="0.3">
      <c r="B472" s="30">
        <v>42475</v>
      </c>
      <c r="C472" s="6" t="str">
        <f>VLOOKUP(B:B, _holidays!A:C, 2, FALSE)</f>
        <v>Y</v>
      </c>
      <c r="D472" s="6" t="str">
        <f>VLOOKUP(B:B, _holidays!A:C, 3, FALSE)</f>
        <v>N</v>
      </c>
      <c r="E472" s="10">
        <v>124721.485</v>
      </c>
      <c r="F472" s="6">
        <f>IF(Table16[[#This Row],[School Day]]="Y",Table16[[#This Row],[Demand]],NA())</f>
        <v>124721.485</v>
      </c>
      <c r="G472" s="6" t="e">
        <f>IF(Table16[[#This Row],[School Day]]="N",Table16[[#This Row],[Demand]],NA())</f>
        <v>#N/A</v>
      </c>
      <c r="H472" s="6" t="e">
        <f>IF(Table16[[#This Row],[Holiday]]="Y",Table16[[#This Row],[Demand]],NA())</f>
        <v>#N/A</v>
      </c>
      <c r="I472" s="6">
        <f>IF(Table16[[#This Row],[Holiday]]="N",Table16[[#This Row],[Demand]],NA())</f>
        <v>124721.485</v>
      </c>
      <c r="J472" s="6">
        <v>27</v>
      </c>
      <c r="K472" s="6"/>
    </row>
    <row r="473" spans="2:11" x14ac:dyDescent="0.3">
      <c r="B473" s="30">
        <v>42476</v>
      </c>
      <c r="C473" s="6" t="str">
        <f>VLOOKUP(B:B, _holidays!A:C, 2, FALSE)</f>
        <v>Y</v>
      </c>
      <c r="D473" s="6" t="str">
        <f>VLOOKUP(B:B, _holidays!A:C, 3, FALSE)</f>
        <v>N</v>
      </c>
      <c r="E473" s="10">
        <v>108525.965</v>
      </c>
      <c r="F473" s="6">
        <f>IF(Table16[[#This Row],[School Day]]="Y",Table16[[#This Row],[Demand]],NA())</f>
        <v>108525.965</v>
      </c>
      <c r="G473" s="6" t="e">
        <f>IF(Table16[[#This Row],[School Day]]="N",Table16[[#This Row],[Demand]],NA())</f>
        <v>#N/A</v>
      </c>
      <c r="H473" s="6" t="e">
        <f>IF(Table16[[#This Row],[Holiday]]="Y",Table16[[#This Row],[Demand]],NA())</f>
        <v>#N/A</v>
      </c>
      <c r="I473" s="6">
        <f>IF(Table16[[#This Row],[Holiday]]="N",Table16[[#This Row],[Demand]],NA())</f>
        <v>108525.965</v>
      </c>
      <c r="J473" s="6">
        <v>20.3</v>
      </c>
      <c r="K473" s="6"/>
    </row>
    <row r="474" spans="2:11" x14ac:dyDescent="0.3">
      <c r="B474" s="30">
        <v>42477</v>
      </c>
      <c r="C474" s="6" t="str">
        <f>VLOOKUP(B:B, _holidays!A:C, 2, FALSE)</f>
        <v>Y</v>
      </c>
      <c r="D474" s="6" t="str">
        <f>VLOOKUP(B:B, _holidays!A:C, 3, FALSE)</f>
        <v>N</v>
      </c>
      <c r="E474" s="10">
        <v>100526.30499999999</v>
      </c>
      <c r="F474" s="6">
        <f>IF(Table16[[#This Row],[School Day]]="Y",Table16[[#This Row],[Demand]],NA())</f>
        <v>100526.30499999999</v>
      </c>
      <c r="G474" s="6" t="e">
        <f>IF(Table16[[#This Row],[School Day]]="N",Table16[[#This Row],[Demand]],NA())</f>
        <v>#N/A</v>
      </c>
      <c r="H474" s="6" t="e">
        <f>IF(Table16[[#This Row],[Holiday]]="Y",Table16[[#This Row],[Demand]],NA())</f>
        <v>#N/A</v>
      </c>
      <c r="I474" s="6">
        <f>IF(Table16[[#This Row],[Holiday]]="N",Table16[[#This Row],[Demand]],NA())</f>
        <v>100526.30499999999</v>
      </c>
      <c r="J474" s="6">
        <v>19.8</v>
      </c>
      <c r="K474" s="6"/>
    </row>
    <row r="475" spans="2:11" x14ac:dyDescent="0.3">
      <c r="B475" s="30">
        <v>42478</v>
      </c>
      <c r="C475" s="6" t="str">
        <f>VLOOKUP(B:B, _holidays!A:C, 2, FALSE)</f>
        <v>Y</v>
      </c>
      <c r="D475" s="6" t="str">
        <f>VLOOKUP(B:B, _holidays!A:C, 3, FALSE)</f>
        <v>N</v>
      </c>
      <c r="E475" s="10">
        <v>123441.82</v>
      </c>
      <c r="F475" s="6">
        <f>IF(Table16[[#This Row],[School Day]]="Y",Table16[[#This Row],[Demand]],NA())</f>
        <v>123441.82</v>
      </c>
      <c r="G475" s="6" t="e">
        <f>IF(Table16[[#This Row],[School Day]]="N",Table16[[#This Row],[Demand]],NA())</f>
        <v>#N/A</v>
      </c>
      <c r="H475" s="6" t="e">
        <f>IF(Table16[[#This Row],[Holiday]]="Y",Table16[[#This Row],[Demand]],NA())</f>
        <v>#N/A</v>
      </c>
      <c r="I475" s="6">
        <f>IF(Table16[[#This Row],[Holiday]]="N",Table16[[#This Row],[Demand]],NA())</f>
        <v>123441.82</v>
      </c>
      <c r="J475" s="6">
        <v>25</v>
      </c>
      <c r="K475" s="6"/>
    </row>
    <row r="476" spans="2:11" x14ac:dyDescent="0.3">
      <c r="B476" s="30">
        <v>42479</v>
      </c>
      <c r="C476" s="6" t="str">
        <f>VLOOKUP(B:B, _holidays!A:C, 2, FALSE)</f>
        <v>Y</v>
      </c>
      <c r="D476" s="6" t="str">
        <f>VLOOKUP(B:B, _holidays!A:C, 3, FALSE)</f>
        <v>N</v>
      </c>
      <c r="E476" s="10">
        <v>126846.44500000001</v>
      </c>
      <c r="F476" s="6">
        <f>IF(Table16[[#This Row],[School Day]]="Y",Table16[[#This Row],[Demand]],NA())</f>
        <v>126846.44500000001</v>
      </c>
      <c r="G476" s="6" t="e">
        <f>IF(Table16[[#This Row],[School Day]]="N",Table16[[#This Row],[Demand]],NA())</f>
        <v>#N/A</v>
      </c>
      <c r="H476" s="6" t="e">
        <f>IF(Table16[[#This Row],[Holiday]]="Y",Table16[[#This Row],[Demand]],NA())</f>
        <v>#N/A</v>
      </c>
      <c r="I476" s="6">
        <f>IF(Table16[[#This Row],[Holiday]]="N",Table16[[#This Row],[Demand]],NA())</f>
        <v>126846.44500000001</v>
      </c>
      <c r="J476" s="6">
        <v>27.4</v>
      </c>
      <c r="K476" s="6"/>
    </row>
    <row r="477" spans="2:11" x14ac:dyDescent="0.3">
      <c r="B477" s="30">
        <v>42480</v>
      </c>
      <c r="C477" s="6" t="str">
        <f>VLOOKUP(B:B, _holidays!A:C, 2, FALSE)</f>
        <v>Y</v>
      </c>
      <c r="D477" s="6" t="str">
        <f>VLOOKUP(B:B, _holidays!A:C, 3, FALSE)</f>
        <v>N</v>
      </c>
      <c r="E477" s="10">
        <v>125204.785</v>
      </c>
      <c r="F477" s="6">
        <f>IF(Table16[[#This Row],[School Day]]="Y",Table16[[#This Row],[Demand]],NA())</f>
        <v>125204.785</v>
      </c>
      <c r="G477" s="6" t="e">
        <f>IF(Table16[[#This Row],[School Day]]="N",Table16[[#This Row],[Demand]],NA())</f>
        <v>#N/A</v>
      </c>
      <c r="H477" s="6" t="e">
        <f>IF(Table16[[#This Row],[Holiday]]="Y",Table16[[#This Row],[Demand]],NA())</f>
        <v>#N/A</v>
      </c>
      <c r="I477" s="6">
        <f>IF(Table16[[#This Row],[Holiday]]="N",Table16[[#This Row],[Demand]],NA())</f>
        <v>125204.785</v>
      </c>
      <c r="J477" s="6">
        <v>28</v>
      </c>
      <c r="K477" s="6"/>
    </row>
    <row r="478" spans="2:11" x14ac:dyDescent="0.3">
      <c r="B478" s="30">
        <v>42481</v>
      </c>
      <c r="C478" s="6" t="str">
        <f>VLOOKUP(B:B, _holidays!A:C, 2, FALSE)</f>
        <v>Y</v>
      </c>
      <c r="D478" s="6" t="str">
        <f>VLOOKUP(B:B, _holidays!A:C, 3, FALSE)</f>
        <v>N</v>
      </c>
      <c r="E478" s="10">
        <v>125514.14</v>
      </c>
      <c r="F478" s="6">
        <f>IF(Table16[[#This Row],[School Day]]="Y",Table16[[#This Row],[Demand]],NA())</f>
        <v>125514.14</v>
      </c>
      <c r="G478" s="6" t="e">
        <f>IF(Table16[[#This Row],[School Day]]="N",Table16[[#This Row],[Demand]],NA())</f>
        <v>#N/A</v>
      </c>
      <c r="H478" s="6" t="e">
        <f>IF(Table16[[#This Row],[Holiday]]="Y",Table16[[#This Row],[Demand]],NA())</f>
        <v>#N/A</v>
      </c>
      <c r="I478" s="6">
        <f>IF(Table16[[#This Row],[Holiday]]="N",Table16[[#This Row],[Demand]],NA())</f>
        <v>125514.14</v>
      </c>
      <c r="J478" s="6">
        <v>24.2</v>
      </c>
      <c r="K478" s="6"/>
    </row>
    <row r="479" spans="2:11" x14ac:dyDescent="0.3">
      <c r="B479" s="30">
        <v>42482</v>
      </c>
      <c r="C479" s="6" t="str">
        <f>VLOOKUP(B:B, _holidays!A:C, 2, FALSE)</f>
        <v>Y</v>
      </c>
      <c r="D479" s="6" t="str">
        <f>VLOOKUP(B:B, _holidays!A:C, 3, FALSE)</f>
        <v>N</v>
      </c>
      <c r="E479" s="10">
        <v>120124.30499999999</v>
      </c>
      <c r="F479" s="6">
        <f>IF(Table16[[#This Row],[School Day]]="Y",Table16[[#This Row],[Demand]],NA())</f>
        <v>120124.30499999999</v>
      </c>
      <c r="G479" s="6" t="e">
        <f>IF(Table16[[#This Row],[School Day]]="N",Table16[[#This Row],[Demand]],NA())</f>
        <v>#N/A</v>
      </c>
      <c r="H479" s="6" t="e">
        <f>IF(Table16[[#This Row],[Holiday]]="Y",Table16[[#This Row],[Demand]],NA())</f>
        <v>#N/A</v>
      </c>
      <c r="I479" s="6">
        <f>IF(Table16[[#This Row],[Holiday]]="N",Table16[[#This Row],[Demand]],NA())</f>
        <v>120124.30499999999</v>
      </c>
      <c r="J479" s="6">
        <v>16.7</v>
      </c>
      <c r="K479" s="6"/>
    </row>
    <row r="480" spans="2:11" x14ac:dyDescent="0.3">
      <c r="B480" s="30">
        <v>42483</v>
      </c>
      <c r="C480" s="6" t="str">
        <f>VLOOKUP(B:B, _holidays!A:C, 2, FALSE)</f>
        <v>Y</v>
      </c>
      <c r="D480" s="6" t="str">
        <f>VLOOKUP(B:B, _holidays!A:C, 3, FALSE)</f>
        <v>N</v>
      </c>
      <c r="E480" s="10">
        <v>108773.745</v>
      </c>
      <c r="F480" s="6">
        <f>IF(Table16[[#This Row],[School Day]]="Y",Table16[[#This Row],[Demand]],NA())</f>
        <v>108773.745</v>
      </c>
      <c r="G480" s="6" t="e">
        <f>IF(Table16[[#This Row],[School Day]]="N",Table16[[#This Row],[Demand]],NA())</f>
        <v>#N/A</v>
      </c>
      <c r="H480" s="6" t="e">
        <f>IF(Table16[[#This Row],[Holiday]]="Y",Table16[[#This Row],[Demand]],NA())</f>
        <v>#N/A</v>
      </c>
      <c r="I480" s="6">
        <f>IF(Table16[[#This Row],[Holiday]]="N",Table16[[#This Row],[Demand]],NA())</f>
        <v>108773.745</v>
      </c>
      <c r="J480" s="6">
        <v>18.600000000000001</v>
      </c>
      <c r="K480" s="6"/>
    </row>
    <row r="481" spans="2:11" x14ac:dyDescent="0.3">
      <c r="B481" s="30">
        <v>42484</v>
      </c>
      <c r="C481" s="6" t="str">
        <f>VLOOKUP(B:B, _holidays!A:C, 2, FALSE)</f>
        <v>Y</v>
      </c>
      <c r="D481" s="6" t="str">
        <f>VLOOKUP(B:B, _holidays!A:C, 3, FALSE)</f>
        <v>N</v>
      </c>
      <c r="E481" s="10">
        <v>105642.28</v>
      </c>
      <c r="F481" s="6">
        <f>IF(Table16[[#This Row],[School Day]]="Y",Table16[[#This Row],[Demand]],NA())</f>
        <v>105642.28</v>
      </c>
      <c r="G481" s="6" t="e">
        <f>IF(Table16[[#This Row],[School Day]]="N",Table16[[#This Row],[Demand]],NA())</f>
        <v>#N/A</v>
      </c>
      <c r="H481" s="6" t="e">
        <f>IF(Table16[[#This Row],[Holiday]]="Y",Table16[[#This Row],[Demand]],NA())</f>
        <v>#N/A</v>
      </c>
      <c r="I481" s="6">
        <f>IF(Table16[[#This Row],[Holiday]]="N",Table16[[#This Row],[Demand]],NA())</f>
        <v>105642.28</v>
      </c>
      <c r="J481" s="6">
        <v>20</v>
      </c>
      <c r="K481" s="6"/>
    </row>
    <row r="482" spans="2:11" x14ac:dyDescent="0.3">
      <c r="B482" s="30">
        <v>42485</v>
      </c>
      <c r="C482" s="6" t="str">
        <f>VLOOKUP(B:B, _holidays!A:C, 2, FALSE)</f>
        <v>Y</v>
      </c>
      <c r="D482" s="6" t="str">
        <f>VLOOKUP(B:B, _holidays!A:C, 3, FALSE)</f>
        <v>Y</v>
      </c>
      <c r="E482" s="10">
        <v>104072.435</v>
      </c>
      <c r="F482" s="6">
        <f>IF(Table16[[#This Row],[School Day]]="Y",Table16[[#This Row],[Demand]],NA())</f>
        <v>104072.435</v>
      </c>
      <c r="G482" s="6" t="e">
        <f>IF(Table16[[#This Row],[School Day]]="N",Table16[[#This Row],[Demand]],NA())</f>
        <v>#N/A</v>
      </c>
      <c r="H482" s="6">
        <f>IF(Table16[[#This Row],[Holiday]]="Y",Table16[[#This Row],[Demand]],NA())</f>
        <v>104072.435</v>
      </c>
      <c r="I482" s="6" t="e">
        <f>IF(Table16[[#This Row],[Holiday]]="N",Table16[[#This Row],[Demand]],NA())</f>
        <v>#N/A</v>
      </c>
      <c r="J482" s="6">
        <v>25</v>
      </c>
      <c r="K482" s="6"/>
    </row>
    <row r="483" spans="2:11" x14ac:dyDescent="0.3">
      <c r="B483" s="30">
        <v>42486</v>
      </c>
      <c r="C483" s="6" t="str">
        <f>VLOOKUP(B:B, _holidays!A:C, 2, FALSE)</f>
        <v>Y</v>
      </c>
      <c r="D483" s="6" t="str">
        <f>VLOOKUP(B:B, _holidays!A:C, 3, FALSE)</f>
        <v>N</v>
      </c>
      <c r="E483" s="10">
        <v>117437.66499999999</v>
      </c>
      <c r="F483" s="6">
        <f>IF(Table16[[#This Row],[School Day]]="Y",Table16[[#This Row],[Demand]],NA())</f>
        <v>117437.66499999999</v>
      </c>
      <c r="G483" s="6" t="e">
        <f>IF(Table16[[#This Row],[School Day]]="N",Table16[[#This Row],[Demand]],NA())</f>
        <v>#N/A</v>
      </c>
      <c r="H483" s="6" t="e">
        <f>IF(Table16[[#This Row],[Holiday]]="Y",Table16[[#This Row],[Demand]],NA())</f>
        <v>#N/A</v>
      </c>
      <c r="I483" s="6">
        <f>IF(Table16[[#This Row],[Holiday]]="N",Table16[[#This Row],[Demand]],NA())</f>
        <v>117437.66499999999</v>
      </c>
      <c r="J483" s="6">
        <v>25.6</v>
      </c>
      <c r="K483" s="6"/>
    </row>
    <row r="484" spans="2:11" x14ac:dyDescent="0.3">
      <c r="B484" s="30">
        <v>42487</v>
      </c>
      <c r="C484" s="6" t="str">
        <f>VLOOKUP(B:B, _holidays!A:C, 2, FALSE)</f>
        <v>Y</v>
      </c>
      <c r="D484" s="6" t="str">
        <f>VLOOKUP(B:B, _holidays!A:C, 3, FALSE)</f>
        <v>N</v>
      </c>
      <c r="E484" s="10">
        <v>118531.5</v>
      </c>
      <c r="F484" s="6">
        <f>IF(Table16[[#This Row],[School Day]]="Y",Table16[[#This Row],[Demand]],NA())</f>
        <v>118531.5</v>
      </c>
      <c r="G484" s="6" t="e">
        <f>IF(Table16[[#This Row],[School Day]]="N",Table16[[#This Row],[Demand]],NA())</f>
        <v>#N/A</v>
      </c>
      <c r="H484" s="6" t="e">
        <f>IF(Table16[[#This Row],[Holiday]]="Y",Table16[[#This Row],[Demand]],NA())</f>
        <v>#N/A</v>
      </c>
      <c r="I484" s="6">
        <f>IF(Table16[[#This Row],[Holiday]]="N",Table16[[#This Row],[Demand]],NA())</f>
        <v>118531.5</v>
      </c>
      <c r="J484" s="6">
        <v>25.4</v>
      </c>
      <c r="K484" s="6"/>
    </row>
    <row r="485" spans="2:11" x14ac:dyDescent="0.3">
      <c r="B485" s="30">
        <v>42488</v>
      </c>
      <c r="C485" s="6" t="str">
        <f>VLOOKUP(B:B, _holidays!A:C, 2, FALSE)</f>
        <v>Y</v>
      </c>
      <c r="D485" s="6" t="str">
        <f>VLOOKUP(B:B, _holidays!A:C, 3, FALSE)</f>
        <v>N</v>
      </c>
      <c r="E485" s="10">
        <v>126847.02</v>
      </c>
      <c r="F485" s="6">
        <f>IF(Table16[[#This Row],[School Day]]="Y",Table16[[#This Row],[Demand]],NA())</f>
        <v>126847.02</v>
      </c>
      <c r="G485" s="6" t="e">
        <f>IF(Table16[[#This Row],[School Day]]="N",Table16[[#This Row],[Demand]],NA())</f>
        <v>#N/A</v>
      </c>
      <c r="H485" s="6" t="e">
        <f>IF(Table16[[#This Row],[Holiday]]="Y",Table16[[#This Row],[Demand]],NA())</f>
        <v>#N/A</v>
      </c>
      <c r="I485" s="6">
        <f>IF(Table16[[#This Row],[Holiday]]="N",Table16[[#This Row],[Demand]],NA())</f>
        <v>126847.02</v>
      </c>
      <c r="J485" s="6">
        <v>24.9</v>
      </c>
      <c r="K485" s="6"/>
    </row>
    <row r="486" spans="2:11" x14ac:dyDescent="0.3">
      <c r="B486" s="30">
        <v>42489</v>
      </c>
      <c r="C486" s="6" t="str">
        <f>VLOOKUP(B:B, _holidays!A:C, 2, FALSE)</f>
        <v>Y</v>
      </c>
      <c r="D486" s="6" t="str">
        <f>VLOOKUP(B:B, _holidays!A:C, 3, FALSE)</f>
        <v>N</v>
      </c>
      <c r="E486" s="10">
        <v>122054.13</v>
      </c>
      <c r="F486" s="6">
        <f>IF(Table16[[#This Row],[School Day]]="Y",Table16[[#This Row],[Demand]],NA())</f>
        <v>122054.13</v>
      </c>
      <c r="G486" s="6" t="e">
        <f>IF(Table16[[#This Row],[School Day]]="N",Table16[[#This Row],[Demand]],NA())</f>
        <v>#N/A</v>
      </c>
      <c r="H486" s="6" t="e">
        <f>IF(Table16[[#This Row],[Holiday]]="Y",Table16[[#This Row],[Demand]],NA())</f>
        <v>#N/A</v>
      </c>
      <c r="I486" s="6">
        <f>IF(Table16[[#This Row],[Holiday]]="N",Table16[[#This Row],[Demand]],NA())</f>
        <v>122054.13</v>
      </c>
      <c r="J486" s="6">
        <v>20.6</v>
      </c>
      <c r="K486" s="6"/>
    </row>
    <row r="487" spans="2:11" x14ac:dyDescent="0.3">
      <c r="B487" s="30">
        <v>42490</v>
      </c>
      <c r="C487" s="6" t="str">
        <f>VLOOKUP(B:B, _holidays!A:C, 2, FALSE)</f>
        <v>Y</v>
      </c>
      <c r="D487" s="6" t="str">
        <f>VLOOKUP(B:B, _holidays!A:C, 3, FALSE)</f>
        <v>N</v>
      </c>
      <c r="E487" s="10">
        <v>103505.19500000001</v>
      </c>
      <c r="F487" s="6">
        <f>IF(Table16[[#This Row],[School Day]]="Y",Table16[[#This Row],[Demand]],NA())</f>
        <v>103505.19500000001</v>
      </c>
      <c r="G487" s="6" t="e">
        <f>IF(Table16[[#This Row],[School Day]]="N",Table16[[#This Row],[Demand]],NA())</f>
        <v>#N/A</v>
      </c>
      <c r="H487" s="6" t="e">
        <f>IF(Table16[[#This Row],[Holiday]]="Y",Table16[[#This Row],[Demand]],NA())</f>
        <v>#N/A</v>
      </c>
      <c r="I487" s="6">
        <f>IF(Table16[[#This Row],[Holiday]]="N",Table16[[#This Row],[Demand]],NA())</f>
        <v>103505.19500000001</v>
      </c>
      <c r="J487" s="6">
        <v>24.1</v>
      </c>
      <c r="K487" s="6"/>
    </row>
    <row r="488" spans="2:11" x14ac:dyDescent="0.3">
      <c r="B488" s="30">
        <v>42491</v>
      </c>
      <c r="C488" s="6" t="str">
        <f>VLOOKUP(B:B, _holidays!A:C, 2, FALSE)</f>
        <v>Y</v>
      </c>
      <c r="D488" s="6" t="str">
        <f>VLOOKUP(B:B, _holidays!A:C, 3, FALSE)</f>
        <v>N</v>
      </c>
      <c r="E488" s="10">
        <v>98873.535000000003</v>
      </c>
      <c r="F488" s="6">
        <f>IF(Table16[[#This Row],[School Day]]="Y",Table16[[#This Row],[Demand]],NA())</f>
        <v>98873.535000000003</v>
      </c>
      <c r="G488" s="6" t="e">
        <f>IF(Table16[[#This Row],[School Day]]="N",Table16[[#This Row],[Demand]],NA())</f>
        <v>#N/A</v>
      </c>
      <c r="H488" s="6" t="e">
        <f>IF(Table16[[#This Row],[Holiday]]="Y",Table16[[#This Row],[Demand]],NA())</f>
        <v>#N/A</v>
      </c>
      <c r="I488" s="6">
        <f>IF(Table16[[#This Row],[Holiday]]="N",Table16[[#This Row],[Demand]],NA())</f>
        <v>98873.535000000003</v>
      </c>
      <c r="J488" s="6">
        <v>17</v>
      </c>
      <c r="K488" s="6"/>
    </row>
    <row r="489" spans="2:11" x14ac:dyDescent="0.3">
      <c r="B489" s="30">
        <v>42492</v>
      </c>
      <c r="C489" s="6" t="str">
        <f>VLOOKUP(B:B, _holidays!A:C, 2, FALSE)</f>
        <v>Y</v>
      </c>
      <c r="D489" s="6" t="str">
        <f>VLOOKUP(B:B, _holidays!A:C, 3, FALSE)</f>
        <v>N</v>
      </c>
      <c r="E489" s="10">
        <v>116969.63</v>
      </c>
      <c r="F489" s="6">
        <f>IF(Table16[[#This Row],[School Day]]="Y",Table16[[#This Row],[Demand]],NA())</f>
        <v>116969.63</v>
      </c>
      <c r="G489" s="6" t="e">
        <f>IF(Table16[[#This Row],[School Day]]="N",Table16[[#This Row],[Demand]],NA())</f>
        <v>#N/A</v>
      </c>
      <c r="H489" s="6" t="e">
        <f>IF(Table16[[#This Row],[Holiday]]="Y",Table16[[#This Row],[Demand]],NA())</f>
        <v>#N/A</v>
      </c>
      <c r="I489" s="6">
        <f>IF(Table16[[#This Row],[Holiday]]="N",Table16[[#This Row],[Demand]],NA())</f>
        <v>116969.63</v>
      </c>
      <c r="J489" s="6">
        <v>18.399999999999999</v>
      </c>
      <c r="K489" s="6"/>
    </row>
    <row r="490" spans="2:11" x14ac:dyDescent="0.3">
      <c r="B490" s="30">
        <v>42493</v>
      </c>
      <c r="C490" s="6" t="str">
        <f>VLOOKUP(B:B, _holidays!A:C, 2, FALSE)</f>
        <v>Y</v>
      </c>
      <c r="D490" s="6" t="str">
        <f>VLOOKUP(B:B, _holidays!A:C, 3, FALSE)</f>
        <v>N</v>
      </c>
      <c r="E490" s="10">
        <v>119014.44500000001</v>
      </c>
      <c r="F490" s="6">
        <f>IF(Table16[[#This Row],[School Day]]="Y",Table16[[#This Row],[Demand]],NA())</f>
        <v>119014.44500000001</v>
      </c>
      <c r="G490" s="6" t="e">
        <f>IF(Table16[[#This Row],[School Day]]="N",Table16[[#This Row],[Demand]],NA())</f>
        <v>#N/A</v>
      </c>
      <c r="H490" s="6" t="e">
        <f>IF(Table16[[#This Row],[Holiday]]="Y",Table16[[#This Row],[Demand]],NA())</f>
        <v>#N/A</v>
      </c>
      <c r="I490" s="6">
        <f>IF(Table16[[#This Row],[Holiday]]="N",Table16[[#This Row],[Demand]],NA())</f>
        <v>119014.44500000001</v>
      </c>
      <c r="J490" s="6">
        <v>20.100000000000001</v>
      </c>
      <c r="K490" s="6"/>
    </row>
    <row r="491" spans="2:11" x14ac:dyDescent="0.3">
      <c r="B491" s="30">
        <v>42494</v>
      </c>
      <c r="C491" s="6" t="str">
        <f>VLOOKUP(B:B, _holidays!A:C, 2, FALSE)</f>
        <v>Y</v>
      </c>
      <c r="D491" s="6" t="str">
        <f>VLOOKUP(B:B, _holidays!A:C, 3, FALSE)</f>
        <v>N</v>
      </c>
      <c r="E491" s="10">
        <v>124525.185</v>
      </c>
      <c r="F491" s="6">
        <f>IF(Table16[[#This Row],[School Day]]="Y",Table16[[#This Row],[Demand]],NA())</f>
        <v>124525.185</v>
      </c>
      <c r="G491" s="6" t="e">
        <f>IF(Table16[[#This Row],[School Day]]="N",Table16[[#This Row],[Demand]],NA())</f>
        <v>#N/A</v>
      </c>
      <c r="H491" s="6" t="e">
        <f>IF(Table16[[#This Row],[Holiday]]="Y",Table16[[#This Row],[Demand]],NA())</f>
        <v>#N/A</v>
      </c>
      <c r="I491" s="6">
        <f>IF(Table16[[#This Row],[Holiday]]="N",Table16[[#This Row],[Demand]],NA())</f>
        <v>124525.185</v>
      </c>
      <c r="J491" s="6">
        <v>18.2</v>
      </c>
      <c r="K491" s="6"/>
    </row>
    <row r="492" spans="2:11" x14ac:dyDescent="0.3">
      <c r="B492" s="30">
        <v>42495</v>
      </c>
      <c r="C492" s="6" t="str">
        <f>VLOOKUP(B:B, _holidays!A:C, 2, FALSE)</f>
        <v>Y</v>
      </c>
      <c r="D492" s="6" t="str">
        <f>VLOOKUP(B:B, _holidays!A:C, 3, FALSE)</f>
        <v>N</v>
      </c>
      <c r="E492" s="10">
        <v>118192.05499999999</v>
      </c>
      <c r="F492" s="6">
        <f>IF(Table16[[#This Row],[School Day]]="Y",Table16[[#This Row],[Demand]],NA())</f>
        <v>118192.05499999999</v>
      </c>
      <c r="G492" s="6" t="e">
        <f>IF(Table16[[#This Row],[School Day]]="N",Table16[[#This Row],[Demand]],NA())</f>
        <v>#N/A</v>
      </c>
      <c r="H492" s="6" t="e">
        <f>IF(Table16[[#This Row],[Holiday]]="Y",Table16[[#This Row],[Demand]],NA())</f>
        <v>#N/A</v>
      </c>
      <c r="I492" s="6">
        <f>IF(Table16[[#This Row],[Holiday]]="N",Table16[[#This Row],[Demand]],NA())</f>
        <v>118192.05499999999</v>
      </c>
      <c r="J492" s="6">
        <v>20.5</v>
      </c>
      <c r="K492" s="6"/>
    </row>
    <row r="493" spans="2:11" x14ac:dyDescent="0.3">
      <c r="B493" s="30">
        <v>42496</v>
      </c>
      <c r="C493" s="6" t="str">
        <f>VLOOKUP(B:B, _holidays!A:C, 2, FALSE)</f>
        <v>Y</v>
      </c>
      <c r="D493" s="6" t="str">
        <f>VLOOKUP(B:B, _holidays!A:C, 3, FALSE)</f>
        <v>N</v>
      </c>
      <c r="E493" s="10">
        <v>120421.32</v>
      </c>
      <c r="F493" s="6">
        <f>IF(Table16[[#This Row],[School Day]]="Y",Table16[[#This Row],[Demand]],NA())</f>
        <v>120421.32</v>
      </c>
      <c r="G493" s="6" t="e">
        <f>IF(Table16[[#This Row],[School Day]]="N",Table16[[#This Row],[Demand]],NA())</f>
        <v>#N/A</v>
      </c>
      <c r="H493" s="6" t="e">
        <f>IF(Table16[[#This Row],[Holiday]]="Y",Table16[[#This Row],[Demand]],NA())</f>
        <v>#N/A</v>
      </c>
      <c r="I493" s="6">
        <f>IF(Table16[[#This Row],[Holiday]]="N",Table16[[#This Row],[Demand]],NA())</f>
        <v>120421.32</v>
      </c>
      <c r="J493" s="6">
        <v>24.7</v>
      </c>
      <c r="K493" s="6"/>
    </row>
    <row r="494" spans="2:11" x14ac:dyDescent="0.3">
      <c r="B494" s="30">
        <v>42497</v>
      </c>
      <c r="C494" s="6" t="str">
        <f>VLOOKUP(B:B, _holidays!A:C, 2, FALSE)</f>
        <v>Y</v>
      </c>
      <c r="D494" s="6" t="str">
        <f>VLOOKUP(B:B, _holidays!A:C, 3, FALSE)</f>
        <v>N</v>
      </c>
      <c r="E494" s="10">
        <v>106052.64</v>
      </c>
      <c r="F494" s="6">
        <f>IF(Table16[[#This Row],[School Day]]="Y",Table16[[#This Row],[Demand]],NA())</f>
        <v>106052.64</v>
      </c>
      <c r="G494" s="6" t="e">
        <f>IF(Table16[[#This Row],[School Day]]="N",Table16[[#This Row],[Demand]],NA())</f>
        <v>#N/A</v>
      </c>
      <c r="H494" s="6" t="e">
        <f>IF(Table16[[#This Row],[Holiday]]="Y",Table16[[#This Row],[Demand]],NA())</f>
        <v>#N/A</v>
      </c>
      <c r="I494" s="6">
        <f>IF(Table16[[#This Row],[Holiday]]="N",Table16[[#This Row],[Demand]],NA())</f>
        <v>106052.64</v>
      </c>
      <c r="J494" s="6">
        <v>25.7</v>
      </c>
      <c r="K494" s="6"/>
    </row>
    <row r="495" spans="2:11" x14ac:dyDescent="0.3">
      <c r="B495" s="30">
        <v>42498</v>
      </c>
      <c r="C495" s="6" t="str">
        <f>VLOOKUP(B:B, _holidays!A:C, 2, FALSE)</f>
        <v>Y</v>
      </c>
      <c r="D495" s="6" t="str">
        <f>VLOOKUP(B:B, _holidays!A:C, 3, FALSE)</f>
        <v>N</v>
      </c>
      <c r="E495" s="10">
        <v>103487.28</v>
      </c>
      <c r="F495" s="6">
        <f>IF(Table16[[#This Row],[School Day]]="Y",Table16[[#This Row],[Demand]],NA())</f>
        <v>103487.28</v>
      </c>
      <c r="G495" s="6" t="e">
        <f>IF(Table16[[#This Row],[School Day]]="N",Table16[[#This Row],[Demand]],NA())</f>
        <v>#N/A</v>
      </c>
      <c r="H495" s="6" t="e">
        <f>IF(Table16[[#This Row],[Holiday]]="Y",Table16[[#This Row],[Demand]],NA())</f>
        <v>#N/A</v>
      </c>
      <c r="I495" s="6">
        <f>IF(Table16[[#This Row],[Holiday]]="N",Table16[[#This Row],[Demand]],NA())</f>
        <v>103487.28</v>
      </c>
      <c r="J495" s="6">
        <v>20.399999999999999</v>
      </c>
      <c r="K495" s="6"/>
    </row>
    <row r="496" spans="2:11" x14ac:dyDescent="0.3">
      <c r="B496" s="30">
        <v>42499</v>
      </c>
      <c r="C496" s="6" t="str">
        <f>VLOOKUP(B:B, _holidays!A:C, 2, FALSE)</f>
        <v>Y</v>
      </c>
      <c r="D496" s="6" t="str">
        <f>VLOOKUP(B:B, _holidays!A:C, 3, FALSE)</f>
        <v>N</v>
      </c>
      <c r="E496" s="10">
        <v>119781.13499999999</v>
      </c>
      <c r="F496" s="6">
        <f>IF(Table16[[#This Row],[School Day]]="Y",Table16[[#This Row],[Demand]],NA())</f>
        <v>119781.13499999999</v>
      </c>
      <c r="G496" s="6" t="e">
        <f>IF(Table16[[#This Row],[School Day]]="N",Table16[[#This Row],[Demand]],NA())</f>
        <v>#N/A</v>
      </c>
      <c r="H496" s="6" t="e">
        <f>IF(Table16[[#This Row],[Holiday]]="Y",Table16[[#This Row],[Demand]],NA())</f>
        <v>#N/A</v>
      </c>
      <c r="I496" s="6">
        <f>IF(Table16[[#This Row],[Holiday]]="N",Table16[[#This Row],[Demand]],NA())</f>
        <v>119781.13499999999</v>
      </c>
      <c r="J496" s="6">
        <v>22.2</v>
      </c>
      <c r="K496" s="6"/>
    </row>
    <row r="497" spans="2:11" x14ac:dyDescent="0.3">
      <c r="B497" s="30">
        <v>42500</v>
      </c>
      <c r="C497" s="6" t="str">
        <f>VLOOKUP(B:B, _holidays!A:C, 2, FALSE)</f>
        <v>Y</v>
      </c>
      <c r="D497" s="6" t="str">
        <f>VLOOKUP(B:B, _holidays!A:C, 3, FALSE)</f>
        <v>N</v>
      </c>
      <c r="E497" s="10">
        <v>119611.88</v>
      </c>
      <c r="F497" s="6">
        <f>IF(Table16[[#This Row],[School Day]]="Y",Table16[[#This Row],[Demand]],NA())</f>
        <v>119611.88</v>
      </c>
      <c r="G497" s="6" t="e">
        <f>IF(Table16[[#This Row],[School Day]]="N",Table16[[#This Row],[Demand]],NA())</f>
        <v>#N/A</v>
      </c>
      <c r="H497" s="6" t="e">
        <f>IF(Table16[[#This Row],[Holiday]]="Y",Table16[[#This Row],[Demand]],NA())</f>
        <v>#N/A</v>
      </c>
      <c r="I497" s="6">
        <f>IF(Table16[[#This Row],[Holiday]]="N",Table16[[#This Row],[Demand]],NA())</f>
        <v>119611.88</v>
      </c>
      <c r="J497" s="6">
        <v>17.2</v>
      </c>
      <c r="K497" s="6"/>
    </row>
    <row r="498" spans="2:11" x14ac:dyDescent="0.3">
      <c r="B498" s="30">
        <v>42501</v>
      </c>
      <c r="C498" s="6" t="str">
        <f>VLOOKUP(B:B, _holidays!A:C, 2, FALSE)</f>
        <v>Y</v>
      </c>
      <c r="D498" s="6" t="str">
        <f>VLOOKUP(B:B, _holidays!A:C, 3, FALSE)</f>
        <v>N</v>
      </c>
      <c r="E498" s="10">
        <v>123616.28</v>
      </c>
      <c r="F498" s="6">
        <f>IF(Table16[[#This Row],[School Day]]="Y",Table16[[#This Row],[Demand]],NA())</f>
        <v>123616.28</v>
      </c>
      <c r="G498" s="6" t="e">
        <f>IF(Table16[[#This Row],[School Day]]="N",Table16[[#This Row],[Demand]],NA())</f>
        <v>#N/A</v>
      </c>
      <c r="H498" s="6" t="e">
        <f>IF(Table16[[#This Row],[Holiday]]="Y",Table16[[#This Row],[Demand]],NA())</f>
        <v>#N/A</v>
      </c>
      <c r="I498" s="6">
        <f>IF(Table16[[#This Row],[Holiday]]="N",Table16[[#This Row],[Demand]],NA())</f>
        <v>123616.28</v>
      </c>
      <c r="J498" s="6">
        <v>17.399999999999999</v>
      </c>
      <c r="K498" s="6"/>
    </row>
    <row r="499" spans="2:11" x14ac:dyDescent="0.3">
      <c r="B499" s="30">
        <v>42502</v>
      </c>
      <c r="C499" s="6" t="str">
        <f>VLOOKUP(B:B, _holidays!A:C, 2, FALSE)</f>
        <v>Y</v>
      </c>
      <c r="D499" s="6" t="str">
        <f>VLOOKUP(B:B, _holidays!A:C, 3, FALSE)</f>
        <v>N</v>
      </c>
      <c r="E499" s="10">
        <v>120693.53</v>
      </c>
      <c r="F499" s="6">
        <f>IF(Table16[[#This Row],[School Day]]="Y",Table16[[#This Row],[Demand]],NA())</f>
        <v>120693.53</v>
      </c>
      <c r="G499" s="6" t="e">
        <f>IF(Table16[[#This Row],[School Day]]="N",Table16[[#This Row],[Demand]],NA())</f>
        <v>#N/A</v>
      </c>
      <c r="H499" s="6" t="e">
        <f>IF(Table16[[#This Row],[Holiday]]="Y",Table16[[#This Row],[Demand]],NA())</f>
        <v>#N/A</v>
      </c>
      <c r="I499" s="6">
        <f>IF(Table16[[#This Row],[Holiday]]="N",Table16[[#This Row],[Demand]],NA())</f>
        <v>120693.53</v>
      </c>
      <c r="J499" s="6">
        <v>21.4</v>
      </c>
      <c r="K499" s="6"/>
    </row>
    <row r="500" spans="2:11" x14ac:dyDescent="0.3">
      <c r="B500" s="30">
        <v>42503</v>
      </c>
      <c r="C500" s="6" t="str">
        <f>VLOOKUP(B:B, _holidays!A:C, 2, FALSE)</f>
        <v>Y</v>
      </c>
      <c r="D500" s="6" t="str">
        <f>VLOOKUP(B:B, _holidays!A:C, 3, FALSE)</f>
        <v>N</v>
      </c>
      <c r="E500" s="10">
        <v>118800.07</v>
      </c>
      <c r="F500" s="6">
        <f>IF(Table16[[#This Row],[School Day]]="Y",Table16[[#This Row],[Demand]],NA())</f>
        <v>118800.07</v>
      </c>
      <c r="G500" s="6" t="e">
        <f>IF(Table16[[#This Row],[School Day]]="N",Table16[[#This Row],[Demand]],NA())</f>
        <v>#N/A</v>
      </c>
      <c r="H500" s="6" t="e">
        <f>IF(Table16[[#This Row],[Holiday]]="Y",Table16[[#This Row],[Demand]],NA())</f>
        <v>#N/A</v>
      </c>
      <c r="I500" s="6">
        <f>IF(Table16[[#This Row],[Holiday]]="N",Table16[[#This Row],[Demand]],NA())</f>
        <v>118800.07</v>
      </c>
      <c r="J500" s="6">
        <v>21.6</v>
      </c>
      <c r="K500" s="6"/>
    </row>
    <row r="501" spans="2:11" x14ac:dyDescent="0.3">
      <c r="B501" s="30">
        <v>42504</v>
      </c>
      <c r="C501" s="6" t="str">
        <f>VLOOKUP(B:B, _holidays!A:C, 2, FALSE)</f>
        <v>Y</v>
      </c>
      <c r="D501" s="6" t="str">
        <f>VLOOKUP(B:B, _holidays!A:C, 3, FALSE)</f>
        <v>N</v>
      </c>
      <c r="E501" s="10">
        <v>101945.995</v>
      </c>
      <c r="F501" s="6">
        <f>IF(Table16[[#This Row],[School Day]]="Y",Table16[[#This Row],[Demand]],NA())</f>
        <v>101945.995</v>
      </c>
      <c r="G501" s="6" t="e">
        <f>IF(Table16[[#This Row],[School Day]]="N",Table16[[#This Row],[Demand]],NA())</f>
        <v>#N/A</v>
      </c>
      <c r="H501" s="6" t="e">
        <f>IF(Table16[[#This Row],[Holiday]]="Y",Table16[[#This Row],[Demand]],NA())</f>
        <v>#N/A</v>
      </c>
      <c r="I501" s="6">
        <f>IF(Table16[[#This Row],[Holiday]]="N",Table16[[#This Row],[Demand]],NA())</f>
        <v>101945.995</v>
      </c>
      <c r="J501" s="6">
        <v>21.7</v>
      </c>
      <c r="K501" s="6"/>
    </row>
    <row r="502" spans="2:11" x14ac:dyDescent="0.3">
      <c r="B502" s="30">
        <v>42505</v>
      </c>
      <c r="C502" s="6" t="str">
        <f>VLOOKUP(B:B, _holidays!A:C, 2, FALSE)</f>
        <v>Y</v>
      </c>
      <c r="D502" s="6" t="str">
        <f>VLOOKUP(B:B, _holidays!A:C, 3, FALSE)</f>
        <v>N</v>
      </c>
      <c r="E502" s="10">
        <v>99697.62</v>
      </c>
      <c r="F502" s="6">
        <f>IF(Table16[[#This Row],[School Day]]="Y",Table16[[#This Row],[Demand]],NA())</f>
        <v>99697.62</v>
      </c>
      <c r="G502" s="6" t="e">
        <f>IF(Table16[[#This Row],[School Day]]="N",Table16[[#This Row],[Demand]],NA())</f>
        <v>#N/A</v>
      </c>
      <c r="H502" s="6" t="e">
        <f>IF(Table16[[#This Row],[Holiday]]="Y",Table16[[#This Row],[Demand]],NA())</f>
        <v>#N/A</v>
      </c>
      <c r="I502" s="6">
        <f>IF(Table16[[#This Row],[Holiday]]="N",Table16[[#This Row],[Demand]],NA())</f>
        <v>99697.62</v>
      </c>
      <c r="J502" s="6">
        <v>22</v>
      </c>
      <c r="K502" s="6"/>
    </row>
    <row r="503" spans="2:11" x14ac:dyDescent="0.3">
      <c r="B503" s="30">
        <v>42506</v>
      </c>
      <c r="C503" s="6" t="str">
        <f>VLOOKUP(B:B, _holidays!A:C, 2, FALSE)</f>
        <v>Y</v>
      </c>
      <c r="D503" s="6" t="str">
        <f>VLOOKUP(B:B, _holidays!A:C, 3, FALSE)</f>
        <v>N</v>
      </c>
      <c r="E503" s="10">
        <v>121182.69500000001</v>
      </c>
      <c r="F503" s="6">
        <f>IF(Table16[[#This Row],[School Day]]="Y",Table16[[#This Row],[Demand]],NA())</f>
        <v>121182.69500000001</v>
      </c>
      <c r="G503" s="6" t="e">
        <f>IF(Table16[[#This Row],[School Day]]="N",Table16[[#This Row],[Demand]],NA())</f>
        <v>#N/A</v>
      </c>
      <c r="H503" s="6" t="e">
        <f>IF(Table16[[#This Row],[Holiday]]="Y",Table16[[#This Row],[Demand]],NA())</f>
        <v>#N/A</v>
      </c>
      <c r="I503" s="6">
        <f>IF(Table16[[#This Row],[Holiday]]="N",Table16[[#This Row],[Demand]],NA())</f>
        <v>121182.69500000001</v>
      </c>
      <c r="J503" s="6">
        <v>19.600000000000001</v>
      </c>
      <c r="K503" s="6"/>
    </row>
    <row r="504" spans="2:11" x14ac:dyDescent="0.3">
      <c r="B504" s="30">
        <v>42507</v>
      </c>
      <c r="C504" s="6" t="str">
        <f>VLOOKUP(B:B, _holidays!A:C, 2, FALSE)</f>
        <v>Y</v>
      </c>
      <c r="D504" s="6" t="str">
        <f>VLOOKUP(B:B, _holidays!A:C, 3, FALSE)</f>
        <v>N</v>
      </c>
      <c r="E504" s="10">
        <v>124209.405</v>
      </c>
      <c r="F504" s="6">
        <f>IF(Table16[[#This Row],[School Day]]="Y",Table16[[#This Row],[Demand]],NA())</f>
        <v>124209.405</v>
      </c>
      <c r="G504" s="6" t="e">
        <f>IF(Table16[[#This Row],[School Day]]="N",Table16[[#This Row],[Demand]],NA())</f>
        <v>#N/A</v>
      </c>
      <c r="H504" s="6" t="e">
        <f>IF(Table16[[#This Row],[Holiday]]="Y",Table16[[#This Row],[Demand]],NA())</f>
        <v>#N/A</v>
      </c>
      <c r="I504" s="6">
        <f>IF(Table16[[#This Row],[Holiday]]="N",Table16[[#This Row],[Demand]],NA())</f>
        <v>124209.405</v>
      </c>
      <c r="J504" s="6">
        <v>17.100000000000001</v>
      </c>
      <c r="K504" s="6"/>
    </row>
    <row r="505" spans="2:11" x14ac:dyDescent="0.3">
      <c r="B505" s="30">
        <v>42508</v>
      </c>
      <c r="C505" s="6" t="str">
        <f>VLOOKUP(B:B, _holidays!A:C, 2, FALSE)</f>
        <v>Y</v>
      </c>
      <c r="D505" s="6" t="str">
        <f>VLOOKUP(B:B, _holidays!A:C, 3, FALSE)</f>
        <v>N</v>
      </c>
      <c r="E505" s="10">
        <v>124352.215</v>
      </c>
      <c r="F505" s="6">
        <f>IF(Table16[[#This Row],[School Day]]="Y",Table16[[#This Row],[Demand]],NA())</f>
        <v>124352.215</v>
      </c>
      <c r="G505" s="6" t="e">
        <f>IF(Table16[[#This Row],[School Day]]="N",Table16[[#This Row],[Demand]],NA())</f>
        <v>#N/A</v>
      </c>
      <c r="H505" s="6" t="e">
        <f>IF(Table16[[#This Row],[Holiday]]="Y",Table16[[#This Row],[Demand]],NA())</f>
        <v>#N/A</v>
      </c>
      <c r="I505" s="6">
        <f>IF(Table16[[#This Row],[Holiday]]="N",Table16[[#This Row],[Demand]],NA())</f>
        <v>124352.215</v>
      </c>
      <c r="J505" s="6">
        <v>19.3</v>
      </c>
      <c r="K505" s="6"/>
    </row>
    <row r="506" spans="2:11" x14ac:dyDescent="0.3">
      <c r="B506" s="30">
        <v>42509</v>
      </c>
      <c r="C506" s="6" t="str">
        <f>VLOOKUP(B:B, _holidays!A:C, 2, FALSE)</f>
        <v>Y</v>
      </c>
      <c r="D506" s="6" t="str">
        <f>VLOOKUP(B:B, _holidays!A:C, 3, FALSE)</f>
        <v>N</v>
      </c>
      <c r="E506" s="10">
        <v>124392.29</v>
      </c>
      <c r="F506" s="6">
        <f>IF(Table16[[#This Row],[School Day]]="Y",Table16[[#This Row],[Demand]],NA())</f>
        <v>124392.29</v>
      </c>
      <c r="G506" s="6" t="e">
        <f>IF(Table16[[#This Row],[School Day]]="N",Table16[[#This Row],[Demand]],NA())</f>
        <v>#N/A</v>
      </c>
      <c r="H506" s="6" t="e">
        <f>IF(Table16[[#This Row],[Holiday]]="Y",Table16[[#This Row],[Demand]],NA())</f>
        <v>#N/A</v>
      </c>
      <c r="I506" s="6">
        <f>IF(Table16[[#This Row],[Holiday]]="N",Table16[[#This Row],[Demand]],NA())</f>
        <v>124392.29</v>
      </c>
      <c r="J506" s="6">
        <v>18.399999999999999</v>
      </c>
      <c r="K506" s="6"/>
    </row>
    <row r="507" spans="2:11" x14ac:dyDescent="0.3">
      <c r="B507" s="30">
        <v>42510</v>
      </c>
      <c r="C507" s="6" t="str">
        <f>VLOOKUP(B:B, _holidays!A:C, 2, FALSE)</f>
        <v>Y</v>
      </c>
      <c r="D507" s="6" t="str">
        <f>VLOOKUP(B:B, _holidays!A:C, 3, FALSE)</f>
        <v>N</v>
      </c>
      <c r="E507" s="10">
        <v>127705.84</v>
      </c>
      <c r="F507" s="6">
        <f>IF(Table16[[#This Row],[School Day]]="Y",Table16[[#This Row],[Demand]],NA())</f>
        <v>127705.84</v>
      </c>
      <c r="G507" s="6" t="e">
        <f>IF(Table16[[#This Row],[School Day]]="N",Table16[[#This Row],[Demand]],NA())</f>
        <v>#N/A</v>
      </c>
      <c r="H507" s="6" t="e">
        <f>IF(Table16[[#This Row],[Holiday]]="Y",Table16[[#This Row],[Demand]],NA())</f>
        <v>#N/A</v>
      </c>
      <c r="I507" s="6">
        <f>IF(Table16[[#This Row],[Holiday]]="N",Table16[[#This Row],[Demand]],NA())</f>
        <v>127705.84</v>
      </c>
      <c r="J507" s="6">
        <v>17.399999999999999</v>
      </c>
      <c r="K507" s="6"/>
    </row>
    <row r="508" spans="2:11" x14ac:dyDescent="0.3">
      <c r="B508" s="30">
        <v>42511</v>
      </c>
      <c r="C508" s="6" t="str">
        <f>VLOOKUP(B:B, _holidays!A:C, 2, FALSE)</f>
        <v>Y</v>
      </c>
      <c r="D508" s="6" t="str">
        <f>VLOOKUP(B:B, _holidays!A:C, 3, FALSE)</f>
        <v>N</v>
      </c>
      <c r="E508" s="10">
        <v>112336.78</v>
      </c>
      <c r="F508" s="6">
        <f>IF(Table16[[#This Row],[School Day]]="Y",Table16[[#This Row],[Demand]],NA())</f>
        <v>112336.78</v>
      </c>
      <c r="G508" s="6" t="e">
        <f>IF(Table16[[#This Row],[School Day]]="N",Table16[[#This Row],[Demand]],NA())</f>
        <v>#N/A</v>
      </c>
      <c r="H508" s="6" t="e">
        <f>IF(Table16[[#This Row],[Holiday]]="Y",Table16[[#This Row],[Demand]],NA())</f>
        <v>#N/A</v>
      </c>
      <c r="I508" s="6">
        <f>IF(Table16[[#This Row],[Holiday]]="N",Table16[[#This Row],[Demand]],NA())</f>
        <v>112336.78</v>
      </c>
      <c r="J508" s="6">
        <v>18.5</v>
      </c>
      <c r="K508" s="6"/>
    </row>
    <row r="509" spans="2:11" x14ac:dyDescent="0.3">
      <c r="B509" s="30">
        <v>42512</v>
      </c>
      <c r="C509" s="6" t="str">
        <f>VLOOKUP(B:B, _holidays!A:C, 2, FALSE)</f>
        <v>Y</v>
      </c>
      <c r="D509" s="6" t="str">
        <f>VLOOKUP(B:B, _holidays!A:C, 3, FALSE)</f>
        <v>N</v>
      </c>
      <c r="E509" s="10">
        <v>101618.98</v>
      </c>
      <c r="F509" s="6">
        <f>IF(Table16[[#This Row],[School Day]]="Y",Table16[[#This Row],[Demand]],NA())</f>
        <v>101618.98</v>
      </c>
      <c r="G509" s="6" t="e">
        <f>IF(Table16[[#This Row],[School Day]]="N",Table16[[#This Row],[Demand]],NA())</f>
        <v>#N/A</v>
      </c>
      <c r="H509" s="6" t="e">
        <f>IF(Table16[[#This Row],[Holiday]]="Y",Table16[[#This Row],[Demand]],NA())</f>
        <v>#N/A</v>
      </c>
      <c r="I509" s="6">
        <f>IF(Table16[[#This Row],[Holiday]]="N",Table16[[#This Row],[Demand]],NA())</f>
        <v>101618.98</v>
      </c>
      <c r="J509" s="6">
        <v>22.2</v>
      </c>
      <c r="K509" s="6"/>
    </row>
    <row r="510" spans="2:11" x14ac:dyDescent="0.3">
      <c r="B510" s="30">
        <v>42513</v>
      </c>
      <c r="C510" s="6" t="str">
        <f>VLOOKUP(B:B, _holidays!A:C, 2, FALSE)</f>
        <v>Y</v>
      </c>
      <c r="D510" s="6" t="str">
        <f>VLOOKUP(B:B, _holidays!A:C, 3, FALSE)</f>
        <v>N</v>
      </c>
      <c r="E510" s="10">
        <v>121424.42</v>
      </c>
      <c r="F510" s="6">
        <f>IF(Table16[[#This Row],[School Day]]="Y",Table16[[#This Row],[Demand]],NA())</f>
        <v>121424.42</v>
      </c>
      <c r="G510" s="6" t="e">
        <f>IF(Table16[[#This Row],[School Day]]="N",Table16[[#This Row],[Demand]],NA())</f>
        <v>#N/A</v>
      </c>
      <c r="H510" s="6" t="e">
        <f>IF(Table16[[#This Row],[Holiday]]="Y",Table16[[#This Row],[Demand]],NA())</f>
        <v>#N/A</v>
      </c>
      <c r="I510" s="6">
        <f>IF(Table16[[#This Row],[Holiday]]="N",Table16[[#This Row],[Demand]],NA())</f>
        <v>121424.42</v>
      </c>
      <c r="J510" s="6">
        <v>17.2</v>
      </c>
      <c r="K510" s="6"/>
    </row>
    <row r="511" spans="2:11" x14ac:dyDescent="0.3">
      <c r="B511" s="30">
        <v>42514</v>
      </c>
      <c r="C511" s="6" t="str">
        <f>VLOOKUP(B:B, _holidays!A:C, 2, FALSE)</f>
        <v>Y</v>
      </c>
      <c r="D511" s="6" t="str">
        <f>VLOOKUP(B:B, _holidays!A:C, 3, FALSE)</f>
        <v>N</v>
      </c>
      <c r="E511" s="10">
        <v>131916.405</v>
      </c>
      <c r="F511" s="6">
        <f>IF(Table16[[#This Row],[School Day]]="Y",Table16[[#This Row],[Demand]],NA())</f>
        <v>131916.405</v>
      </c>
      <c r="G511" s="6" t="e">
        <f>IF(Table16[[#This Row],[School Day]]="N",Table16[[#This Row],[Demand]],NA())</f>
        <v>#N/A</v>
      </c>
      <c r="H511" s="6" t="e">
        <f>IF(Table16[[#This Row],[Holiday]]="Y",Table16[[#This Row],[Demand]],NA())</f>
        <v>#N/A</v>
      </c>
      <c r="I511" s="6">
        <f>IF(Table16[[#This Row],[Holiday]]="N",Table16[[#This Row],[Demand]],NA())</f>
        <v>131916.405</v>
      </c>
      <c r="J511" s="6">
        <v>15.8</v>
      </c>
      <c r="K511" s="6"/>
    </row>
    <row r="512" spans="2:11" x14ac:dyDescent="0.3">
      <c r="B512" s="30">
        <v>42515</v>
      </c>
      <c r="C512" s="6" t="str">
        <f>VLOOKUP(B:B, _holidays!A:C, 2, FALSE)</f>
        <v>Y</v>
      </c>
      <c r="D512" s="6" t="str">
        <f>VLOOKUP(B:B, _holidays!A:C, 3, FALSE)</f>
        <v>N</v>
      </c>
      <c r="E512" s="10">
        <v>132170.04999999999</v>
      </c>
      <c r="F512" s="6">
        <f>IF(Table16[[#This Row],[School Day]]="Y",Table16[[#This Row],[Demand]],NA())</f>
        <v>132170.04999999999</v>
      </c>
      <c r="G512" s="6" t="e">
        <f>IF(Table16[[#This Row],[School Day]]="N",Table16[[#This Row],[Demand]],NA())</f>
        <v>#N/A</v>
      </c>
      <c r="H512" s="6" t="e">
        <f>IF(Table16[[#This Row],[Holiday]]="Y",Table16[[#This Row],[Demand]],NA())</f>
        <v>#N/A</v>
      </c>
      <c r="I512" s="6">
        <f>IF(Table16[[#This Row],[Holiday]]="N",Table16[[#This Row],[Demand]],NA())</f>
        <v>132170.04999999999</v>
      </c>
      <c r="J512" s="6">
        <v>15.6</v>
      </c>
      <c r="K512" s="6"/>
    </row>
    <row r="513" spans="2:11" x14ac:dyDescent="0.3">
      <c r="B513" s="30">
        <v>42516</v>
      </c>
      <c r="C513" s="6" t="str">
        <f>VLOOKUP(B:B, _holidays!A:C, 2, FALSE)</f>
        <v>Y</v>
      </c>
      <c r="D513" s="6" t="str">
        <f>VLOOKUP(B:B, _holidays!A:C, 3, FALSE)</f>
        <v>N</v>
      </c>
      <c r="E513" s="10">
        <v>137080.875</v>
      </c>
      <c r="F513" s="6">
        <f>IF(Table16[[#This Row],[School Day]]="Y",Table16[[#This Row],[Demand]],NA())</f>
        <v>137080.875</v>
      </c>
      <c r="G513" s="6" t="e">
        <f>IF(Table16[[#This Row],[School Day]]="N",Table16[[#This Row],[Demand]],NA())</f>
        <v>#N/A</v>
      </c>
      <c r="H513" s="6" t="e">
        <f>IF(Table16[[#This Row],[Holiday]]="Y",Table16[[#This Row],[Demand]],NA())</f>
        <v>#N/A</v>
      </c>
      <c r="I513" s="6">
        <f>IF(Table16[[#This Row],[Holiday]]="N",Table16[[#This Row],[Demand]],NA())</f>
        <v>137080.875</v>
      </c>
      <c r="J513" s="6">
        <v>12.5</v>
      </c>
      <c r="K513" s="6"/>
    </row>
    <row r="514" spans="2:11" x14ac:dyDescent="0.3">
      <c r="B514" s="30">
        <v>42517</v>
      </c>
      <c r="C514" s="6" t="str">
        <f>VLOOKUP(B:B, _holidays!A:C, 2, FALSE)</f>
        <v>Y</v>
      </c>
      <c r="D514" s="6" t="str">
        <f>VLOOKUP(B:B, _holidays!A:C, 3, FALSE)</f>
        <v>N</v>
      </c>
      <c r="E514" s="10">
        <v>134317.62</v>
      </c>
      <c r="F514" s="6">
        <f>IF(Table16[[#This Row],[School Day]]="Y",Table16[[#This Row],[Demand]],NA())</f>
        <v>134317.62</v>
      </c>
      <c r="G514" s="6" t="e">
        <f>IF(Table16[[#This Row],[School Day]]="N",Table16[[#This Row],[Demand]],NA())</f>
        <v>#N/A</v>
      </c>
      <c r="H514" s="6" t="e">
        <f>IF(Table16[[#This Row],[Holiday]]="Y",Table16[[#This Row],[Demand]],NA())</f>
        <v>#N/A</v>
      </c>
      <c r="I514" s="6">
        <f>IF(Table16[[#This Row],[Holiday]]="N",Table16[[#This Row],[Demand]],NA())</f>
        <v>134317.62</v>
      </c>
      <c r="J514" s="6">
        <v>14.4</v>
      </c>
      <c r="K514" s="6"/>
    </row>
    <row r="515" spans="2:11" x14ac:dyDescent="0.3">
      <c r="B515" s="30">
        <v>42518</v>
      </c>
      <c r="C515" s="6" t="str">
        <f>VLOOKUP(B:B, _holidays!A:C, 2, FALSE)</f>
        <v>Y</v>
      </c>
      <c r="D515" s="6" t="str">
        <f>VLOOKUP(B:B, _holidays!A:C, 3, FALSE)</f>
        <v>N</v>
      </c>
      <c r="E515" s="10">
        <v>119938.795</v>
      </c>
      <c r="F515" s="6">
        <f>IF(Table16[[#This Row],[School Day]]="Y",Table16[[#This Row],[Demand]],NA())</f>
        <v>119938.795</v>
      </c>
      <c r="G515" s="6" t="e">
        <f>IF(Table16[[#This Row],[School Day]]="N",Table16[[#This Row],[Demand]],NA())</f>
        <v>#N/A</v>
      </c>
      <c r="H515" s="6" t="e">
        <f>IF(Table16[[#This Row],[Holiday]]="Y",Table16[[#This Row],[Demand]],NA())</f>
        <v>#N/A</v>
      </c>
      <c r="I515" s="6">
        <f>IF(Table16[[#This Row],[Holiday]]="N",Table16[[#This Row],[Demand]],NA())</f>
        <v>119938.795</v>
      </c>
      <c r="J515" s="6">
        <v>13.2</v>
      </c>
      <c r="K515" s="6"/>
    </row>
    <row r="516" spans="2:11" x14ac:dyDescent="0.3">
      <c r="B516" s="30">
        <v>42519</v>
      </c>
      <c r="C516" s="6" t="str">
        <f>VLOOKUP(B:B, _holidays!A:C, 2, FALSE)</f>
        <v>Y</v>
      </c>
      <c r="D516" s="6" t="str">
        <f>VLOOKUP(B:B, _holidays!A:C, 3, FALSE)</f>
        <v>N</v>
      </c>
      <c r="E516" s="10">
        <v>118751.965</v>
      </c>
      <c r="F516" s="6">
        <f>IF(Table16[[#This Row],[School Day]]="Y",Table16[[#This Row],[Demand]],NA())</f>
        <v>118751.965</v>
      </c>
      <c r="G516" s="6" t="e">
        <f>IF(Table16[[#This Row],[School Day]]="N",Table16[[#This Row],[Demand]],NA())</f>
        <v>#N/A</v>
      </c>
      <c r="H516" s="6" t="e">
        <f>IF(Table16[[#This Row],[Holiday]]="Y",Table16[[#This Row],[Demand]],NA())</f>
        <v>#N/A</v>
      </c>
      <c r="I516" s="6">
        <f>IF(Table16[[#This Row],[Holiday]]="N",Table16[[#This Row],[Demand]],NA())</f>
        <v>118751.965</v>
      </c>
      <c r="J516" s="6">
        <v>13.9</v>
      </c>
      <c r="K516" s="6"/>
    </row>
    <row r="517" spans="2:11" x14ac:dyDescent="0.3">
      <c r="B517" s="30">
        <v>42520</v>
      </c>
      <c r="C517" s="6" t="str">
        <f>VLOOKUP(B:B, _holidays!A:C, 2, FALSE)</f>
        <v>Y</v>
      </c>
      <c r="D517" s="6" t="str">
        <f>VLOOKUP(B:B, _holidays!A:C, 3, FALSE)</f>
        <v>N</v>
      </c>
      <c r="E517" s="10">
        <v>134983.95499999999</v>
      </c>
      <c r="F517" s="6">
        <f>IF(Table16[[#This Row],[School Day]]="Y",Table16[[#This Row],[Demand]],NA())</f>
        <v>134983.95499999999</v>
      </c>
      <c r="G517" s="6" t="e">
        <f>IF(Table16[[#This Row],[School Day]]="N",Table16[[#This Row],[Demand]],NA())</f>
        <v>#N/A</v>
      </c>
      <c r="H517" s="6" t="e">
        <f>IF(Table16[[#This Row],[Holiday]]="Y",Table16[[#This Row],[Demand]],NA())</f>
        <v>#N/A</v>
      </c>
      <c r="I517" s="6">
        <f>IF(Table16[[#This Row],[Holiday]]="N",Table16[[#This Row],[Demand]],NA())</f>
        <v>134983.95499999999</v>
      </c>
      <c r="J517" s="6">
        <v>15.4</v>
      </c>
      <c r="K517" s="6"/>
    </row>
    <row r="518" spans="2:11" x14ac:dyDescent="0.3">
      <c r="B518" s="30">
        <v>42521</v>
      </c>
      <c r="C518" s="6" t="str">
        <f>VLOOKUP(B:B, _holidays!A:C, 2, FALSE)</f>
        <v>Y</v>
      </c>
      <c r="D518" s="6" t="str">
        <f>VLOOKUP(B:B, _holidays!A:C, 3, FALSE)</f>
        <v>N</v>
      </c>
      <c r="E518" s="10">
        <v>140402.15</v>
      </c>
      <c r="F518" s="6">
        <f>IF(Table16[[#This Row],[School Day]]="Y",Table16[[#This Row],[Demand]],NA())</f>
        <v>140402.15</v>
      </c>
      <c r="G518" s="6" t="e">
        <f>IF(Table16[[#This Row],[School Day]]="N",Table16[[#This Row],[Demand]],NA())</f>
        <v>#N/A</v>
      </c>
      <c r="H518" s="6" t="e">
        <f>IF(Table16[[#This Row],[Holiday]]="Y",Table16[[#This Row],[Demand]],NA())</f>
        <v>#N/A</v>
      </c>
      <c r="I518" s="6">
        <f>IF(Table16[[#This Row],[Holiday]]="N",Table16[[#This Row],[Demand]],NA())</f>
        <v>140402.15</v>
      </c>
      <c r="J518" s="6">
        <v>17.399999999999999</v>
      </c>
      <c r="K518" s="6"/>
    </row>
    <row r="519" spans="2:11" x14ac:dyDescent="0.3">
      <c r="B519" s="30">
        <v>42522</v>
      </c>
      <c r="C519" s="6" t="str">
        <f>VLOOKUP(B:B, _holidays!A:C, 2, FALSE)</f>
        <v>Y</v>
      </c>
      <c r="D519" s="6" t="str">
        <f>VLOOKUP(B:B, _holidays!A:C, 3, FALSE)</f>
        <v>N</v>
      </c>
      <c r="E519" s="10">
        <v>141195.03</v>
      </c>
      <c r="F519" s="6">
        <f>IF(Table16[[#This Row],[School Day]]="Y",Table16[[#This Row],[Demand]],NA())</f>
        <v>141195.03</v>
      </c>
      <c r="G519" s="6" t="e">
        <f>IF(Table16[[#This Row],[School Day]]="N",Table16[[#This Row],[Demand]],NA())</f>
        <v>#N/A</v>
      </c>
      <c r="H519" s="6" t="e">
        <f>IF(Table16[[#This Row],[Holiday]]="Y",Table16[[#This Row],[Demand]],NA())</f>
        <v>#N/A</v>
      </c>
      <c r="I519" s="6">
        <f>IF(Table16[[#This Row],[Holiday]]="N",Table16[[#This Row],[Demand]],NA())</f>
        <v>141195.03</v>
      </c>
      <c r="J519" s="6">
        <v>17</v>
      </c>
      <c r="K519" s="6"/>
    </row>
    <row r="520" spans="2:11" x14ac:dyDescent="0.3">
      <c r="B520" s="30">
        <v>42523</v>
      </c>
      <c r="C520" s="6" t="str">
        <f>VLOOKUP(B:B, _holidays!A:C, 2, FALSE)</f>
        <v>Y</v>
      </c>
      <c r="D520" s="6" t="str">
        <f>VLOOKUP(B:B, _holidays!A:C, 3, FALSE)</f>
        <v>N</v>
      </c>
      <c r="E520" s="10">
        <v>141292.56</v>
      </c>
      <c r="F520" s="6">
        <f>IF(Table16[[#This Row],[School Day]]="Y",Table16[[#This Row],[Demand]],NA())</f>
        <v>141292.56</v>
      </c>
      <c r="G520" s="6" t="e">
        <f>IF(Table16[[#This Row],[School Day]]="N",Table16[[#This Row],[Demand]],NA())</f>
        <v>#N/A</v>
      </c>
      <c r="H520" s="6" t="e">
        <f>IF(Table16[[#This Row],[Holiday]]="Y",Table16[[#This Row],[Demand]],NA())</f>
        <v>#N/A</v>
      </c>
      <c r="I520" s="6">
        <f>IF(Table16[[#This Row],[Holiday]]="N",Table16[[#This Row],[Demand]],NA())</f>
        <v>141292.56</v>
      </c>
      <c r="J520" s="6">
        <v>12.8</v>
      </c>
      <c r="K520" s="6"/>
    </row>
    <row r="521" spans="2:11" x14ac:dyDescent="0.3">
      <c r="B521" s="30">
        <v>42524</v>
      </c>
      <c r="C521" s="6" t="str">
        <f>VLOOKUP(B:B, _holidays!A:C, 2, FALSE)</f>
        <v>Y</v>
      </c>
      <c r="D521" s="6" t="str">
        <f>VLOOKUP(B:B, _holidays!A:C, 3, FALSE)</f>
        <v>N</v>
      </c>
      <c r="E521" s="10">
        <v>137717.255</v>
      </c>
      <c r="F521" s="6">
        <f>IF(Table16[[#This Row],[School Day]]="Y",Table16[[#This Row],[Demand]],NA())</f>
        <v>137717.255</v>
      </c>
      <c r="G521" s="6" t="e">
        <f>IF(Table16[[#This Row],[School Day]]="N",Table16[[#This Row],[Demand]],NA())</f>
        <v>#N/A</v>
      </c>
      <c r="H521" s="6" t="e">
        <f>IF(Table16[[#This Row],[Holiday]]="Y",Table16[[#This Row],[Demand]],NA())</f>
        <v>#N/A</v>
      </c>
      <c r="I521" s="6">
        <f>IF(Table16[[#This Row],[Holiday]]="N",Table16[[#This Row],[Demand]],NA())</f>
        <v>137717.255</v>
      </c>
      <c r="J521" s="6">
        <v>14.1</v>
      </c>
      <c r="K521" s="6"/>
    </row>
    <row r="522" spans="2:11" x14ac:dyDescent="0.3">
      <c r="B522" s="30">
        <v>42525</v>
      </c>
      <c r="C522" s="6" t="str">
        <f>VLOOKUP(B:B, _holidays!A:C, 2, FALSE)</f>
        <v>Y</v>
      </c>
      <c r="D522" s="6" t="str">
        <f>VLOOKUP(B:B, _holidays!A:C, 3, FALSE)</f>
        <v>N</v>
      </c>
      <c r="E522" s="10">
        <v>122764.33</v>
      </c>
      <c r="F522" s="6">
        <f>IF(Table16[[#This Row],[School Day]]="Y",Table16[[#This Row],[Demand]],NA())</f>
        <v>122764.33</v>
      </c>
      <c r="G522" s="6" t="e">
        <f>IF(Table16[[#This Row],[School Day]]="N",Table16[[#This Row],[Demand]],NA())</f>
        <v>#N/A</v>
      </c>
      <c r="H522" s="6" t="e">
        <f>IF(Table16[[#This Row],[Holiday]]="Y",Table16[[#This Row],[Demand]],NA())</f>
        <v>#N/A</v>
      </c>
      <c r="I522" s="6">
        <f>IF(Table16[[#This Row],[Holiday]]="N",Table16[[#This Row],[Demand]],NA())</f>
        <v>122764.33</v>
      </c>
      <c r="J522" s="6">
        <v>13.4</v>
      </c>
      <c r="K522" s="6"/>
    </row>
    <row r="523" spans="2:11" x14ac:dyDescent="0.3">
      <c r="B523" s="30">
        <v>42526</v>
      </c>
      <c r="C523" s="6" t="str">
        <f>VLOOKUP(B:B, _holidays!A:C, 2, FALSE)</f>
        <v>Y</v>
      </c>
      <c r="D523" s="6" t="str">
        <f>VLOOKUP(B:B, _holidays!A:C, 3, FALSE)</f>
        <v>N</v>
      </c>
      <c r="E523" s="10">
        <v>116052.80499999999</v>
      </c>
      <c r="F523" s="6">
        <f>IF(Table16[[#This Row],[School Day]]="Y",Table16[[#This Row],[Demand]],NA())</f>
        <v>116052.80499999999</v>
      </c>
      <c r="G523" s="6" t="e">
        <f>IF(Table16[[#This Row],[School Day]]="N",Table16[[#This Row],[Demand]],NA())</f>
        <v>#N/A</v>
      </c>
      <c r="H523" s="6" t="e">
        <f>IF(Table16[[#This Row],[Holiday]]="Y",Table16[[#This Row],[Demand]],NA())</f>
        <v>#N/A</v>
      </c>
      <c r="I523" s="6">
        <f>IF(Table16[[#This Row],[Holiday]]="N",Table16[[#This Row],[Demand]],NA())</f>
        <v>116052.80499999999</v>
      </c>
      <c r="J523" s="6">
        <v>14.1</v>
      </c>
      <c r="K523" s="6"/>
    </row>
    <row r="524" spans="2:11" x14ac:dyDescent="0.3">
      <c r="B524" s="30">
        <v>42527</v>
      </c>
      <c r="C524" s="6" t="str">
        <f>VLOOKUP(B:B, _holidays!A:C, 2, FALSE)</f>
        <v>Y</v>
      </c>
      <c r="D524" s="6" t="str">
        <f>VLOOKUP(B:B, _holidays!A:C, 3, FALSE)</f>
        <v>N</v>
      </c>
      <c r="E524" s="10">
        <v>134829.755</v>
      </c>
      <c r="F524" s="6">
        <f>IF(Table16[[#This Row],[School Day]]="Y",Table16[[#This Row],[Demand]],NA())</f>
        <v>134829.755</v>
      </c>
      <c r="G524" s="6" t="e">
        <f>IF(Table16[[#This Row],[School Day]]="N",Table16[[#This Row],[Demand]],NA())</f>
        <v>#N/A</v>
      </c>
      <c r="H524" s="6" t="e">
        <f>IF(Table16[[#This Row],[Holiday]]="Y",Table16[[#This Row],[Demand]],NA())</f>
        <v>#N/A</v>
      </c>
      <c r="I524" s="6">
        <f>IF(Table16[[#This Row],[Holiday]]="N",Table16[[#This Row],[Demand]],NA())</f>
        <v>134829.755</v>
      </c>
      <c r="J524" s="6">
        <v>14.5</v>
      </c>
      <c r="K524" s="6"/>
    </row>
    <row r="525" spans="2:11" x14ac:dyDescent="0.3">
      <c r="B525" s="30">
        <v>42528</v>
      </c>
      <c r="C525" s="6" t="str">
        <f>VLOOKUP(B:B, _holidays!A:C, 2, FALSE)</f>
        <v>Y</v>
      </c>
      <c r="D525" s="6" t="str">
        <f>VLOOKUP(B:B, _holidays!A:C, 3, FALSE)</f>
        <v>N</v>
      </c>
      <c r="E525" s="10">
        <v>135306.005</v>
      </c>
      <c r="F525" s="6">
        <f>IF(Table16[[#This Row],[School Day]]="Y",Table16[[#This Row],[Demand]],NA())</f>
        <v>135306.005</v>
      </c>
      <c r="G525" s="6" t="e">
        <f>IF(Table16[[#This Row],[School Day]]="N",Table16[[#This Row],[Demand]],NA())</f>
        <v>#N/A</v>
      </c>
      <c r="H525" s="6" t="e">
        <f>IF(Table16[[#This Row],[Holiday]]="Y",Table16[[#This Row],[Demand]],NA())</f>
        <v>#N/A</v>
      </c>
      <c r="I525" s="6">
        <f>IF(Table16[[#This Row],[Holiday]]="N",Table16[[#This Row],[Demand]],NA())</f>
        <v>135306.005</v>
      </c>
      <c r="J525" s="6">
        <v>15.3</v>
      </c>
      <c r="K525" s="6"/>
    </row>
    <row r="526" spans="2:11" x14ac:dyDescent="0.3">
      <c r="B526" s="30">
        <v>42529</v>
      </c>
      <c r="C526" s="6" t="str">
        <f>VLOOKUP(B:B, _holidays!A:C, 2, FALSE)</f>
        <v>Y</v>
      </c>
      <c r="D526" s="6" t="str">
        <f>VLOOKUP(B:B, _holidays!A:C, 3, FALSE)</f>
        <v>N</v>
      </c>
      <c r="E526" s="10">
        <v>137305.35500000001</v>
      </c>
      <c r="F526" s="6">
        <f>IF(Table16[[#This Row],[School Day]]="Y",Table16[[#This Row],[Demand]],NA())</f>
        <v>137305.35500000001</v>
      </c>
      <c r="G526" s="6" t="e">
        <f>IF(Table16[[#This Row],[School Day]]="N",Table16[[#This Row],[Demand]],NA())</f>
        <v>#N/A</v>
      </c>
      <c r="H526" s="6" t="e">
        <f>IF(Table16[[#This Row],[Holiday]]="Y",Table16[[#This Row],[Demand]],NA())</f>
        <v>#N/A</v>
      </c>
      <c r="I526" s="6">
        <f>IF(Table16[[#This Row],[Holiday]]="N",Table16[[#This Row],[Demand]],NA())</f>
        <v>137305.35500000001</v>
      </c>
      <c r="J526" s="6">
        <v>14.7</v>
      </c>
      <c r="K526" s="6"/>
    </row>
    <row r="527" spans="2:11" x14ac:dyDescent="0.3">
      <c r="B527" s="30">
        <v>42530</v>
      </c>
      <c r="C527" s="6" t="str">
        <f>VLOOKUP(B:B, _holidays!A:C, 2, FALSE)</f>
        <v>Y</v>
      </c>
      <c r="D527" s="6" t="str">
        <f>VLOOKUP(B:B, _holidays!A:C, 3, FALSE)</f>
        <v>N</v>
      </c>
      <c r="E527" s="10">
        <v>132859.30499999999</v>
      </c>
      <c r="F527" s="6">
        <f>IF(Table16[[#This Row],[School Day]]="Y",Table16[[#This Row],[Demand]],NA())</f>
        <v>132859.30499999999</v>
      </c>
      <c r="G527" s="6" t="e">
        <f>IF(Table16[[#This Row],[School Day]]="N",Table16[[#This Row],[Demand]],NA())</f>
        <v>#N/A</v>
      </c>
      <c r="H527" s="6" t="e">
        <f>IF(Table16[[#This Row],[Holiday]]="Y",Table16[[#This Row],[Demand]],NA())</f>
        <v>#N/A</v>
      </c>
      <c r="I527" s="6">
        <f>IF(Table16[[#This Row],[Holiday]]="N",Table16[[#This Row],[Demand]],NA())</f>
        <v>132859.30499999999</v>
      </c>
      <c r="J527" s="6">
        <v>17.5</v>
      </c>
      <c r="K527" s="6"/>
    </row>
    <row r="528" spans="2:11" x14ac:dyDescent="0.3">
      <c r="B528" s="30">
        <v>42531</v>
      </c>
      <c r="C528" s="6" t="str">
        <f>VLOOKUP(B:B, _holidays!A:C, 2, FALSE)</f>
        <v>Y</v>
      </c>
      <c r="D528" s="6" t="str">
        <f>VLOOKUP(B:B, _holidays!A:C, 3, FALSE)</f>
        <v>N</v>
      </c>
      <c r="E528" s="10">
        <v>132209.51500000001</v>
      </c>
      <c r="F528" s="6">
        <f>IF(Table16[[#This Row],[School Day]]="Y",Table16[[#This Row],[Demand]],NA())</f>
        <v>132209.51500000001</v>
      </c>
      <c r="G528" s="6" t="e">
        <f>IF(Table16[[#This Row],[School Day]]="N",Table16[[#This Row],[Demand]],NA())</f>
        <v>#N/A</v>
      </c>
      <c r="H528" s="6" t="e">
        <f>IF(Table16[[#This Row],[Holiday]]="Y",Table16[[#This Row],[Demand]],NA())</f>
        <v>#N/A</v>
      </c>
      <c r="I528" s="6">
        <f>IF(Table16[[#This Row],[Holiday]]="N",Table16[[#This Row],[Demand]],NA())</f>
        <v>132209.51500000001</v>
      </c>
      <c r="J528" s="6">
        <v>15.8</v>
      </c>
      <c r="K528" s="6"/>
    </row>
    <row r="529" spans="2:11" x14ac:dyDescent="0.3">
      <c r="B529" s="30">
        <v>42532</v>
      </c>
      <c r="C529" s="6" t="str">
        <f>VLOOKUP(B:B, _holidays!A:C, 2, FALSE)</f>
        <v>Y</v>
      </c>
      <c r="D529" s="6" t="str">
        <f>VLOOKUP(B:B, _holidays!A:C, 3, FALSE)</f>
        <v>N</v>
      </c>
      <c r="E529" s="10">
        <v>120753.43</v>
      </c>
      <c r="F529" s="6">
        <f>IF(Table16[[#This Row],[School Day]]="Y",Table16[[#This Row],[Demand]],NA())</f>
        <v>120753.43</v>
      </c>
      <c r="G529" s="6" t="e">
        <f>IF(Table16[[#This Row],[School Day]]="N",Table16[[#This Row],[Demand]],NA())</f>
        <v>#N/A</v>
      </c>
      <c r="H529" s="6" t="e">
        <f>IF(Table16[[#This Row],[Holiday]]="Y",Table16[[#This Row],[Demand]],NA())</f>
        <v>#N/A</v>
      </c>
      <c r="I529" s="6">
        <f>IF(Table16[[#This Row],[Holiday]]="N",Table16[[#This Row],[Demand]],NA())</f>
        <v>120753.43</v>
      </c>
      <c r="J529" s="6">
        <v>13.5</v>
      </c>
      <c r="K529" s="6"/>
    </row>
    <row r="530" spans="2:11" x14ac:dyDescent="0.3">
      <c r="B530" s="30">
        <v>42533</v>
      </c>
      <c r="C530" s="6" t="str">
        <f>VLOOKUP(B:B, _holidays!A:C, 2, FALSE)</f>
        <v>Y</v>
      </c>
      <c r="D530" s="6" t="str">
        <f>VLOOKUP(B:B, _holidays!A:C, 3, FALSE)</f>
        <v>N</v>
      </c>
      <c r="E530" s="10">
        <v>122771.53</v>
      </c>
      <c r="F530" s="6">
        <f>IF(Table16[[#This Row],[School Day]]="Y",Table16[[#This Row],[Demand]],NA())</f>
        <v>122771.53</v>
      </c>
      <c r="G530" s="6" t="e">
        <f>IF(Table16[[#This Row],[School Day]]="N",Table16[[#This Row],[Demand]],NA())</f>
        <v>#N/A</v>
      </c>
      <c r="H530" s="6" t="e">
        <f>IF(Table16[[#This Row],[Holiday]]="Y",Table16[[#This Row],[Demand]],NA())</f>
        <v>#N/A</v>
      </c>
      <c r="I530" s="6">
        <f>IF(Table16[[#This Row],[Holiday]]="N",Table16[[#This Row],[Demand]],NA())</f>
        <v>122771.53</v>
      </c>
      <c r="J530" s="6">
        <v>13.8</v>
      </c>
      <c r="K530" s="6"/>
    </row>
    <row r="531" spans="2:11" x14ac:dyDescent="0.3">
      <c r="B531" s="30">
        <v>42534</v>
      </c>
      <c r="C531" s="6" t="str">
        <f>VLOOKUP(B:B, _holidays!A:C, 2, FALSE)</f>
        <v>Y</v>
      </c>
      <c r="D531" s="6" t="str">
        <f>VLOOKUP(B:B, _holidays!A:C, 3, FALSE)</f>
        <v>Y</v>
      </c>
      <c r="E531" s="10">
        <v>122106.95</v>
      </c>
      <c r="F531" s="6">
        <f>IF(Table16[[#This Row],[School Day]]="Y",Table16[[#This Row],[Demand]],NA())</f>
        <v>122106.95</v>
      </c>
      <c r="G531" s="6" t="e">
        <f>IF(Table16[[#This Row],[School Day]]="N",Table16[[#This Row],[Demand]],NA())</f>
        <v>#N/A</v>
      </c>
      <c r="H531" s="6">
        <f>IF(Table16[[#This Row],[Holiday]]="Y",Table16[[#This Row],[Demand]],NA())</f>
        <v>122106.95</v>
      </c>
      <c r="I531" s="6" t="e">
        <f>IF(Table16[[#This Row],[Holiday]]="N",Table16[[#This Row],[Demand]],NA())</f>
        <v>#N/A</v>
      </c>
      <c r="J531" s="6">
        <v>13.4</v>
      </c>
      <c r="K531" s="6"/>
    </row>
    <row r="532" spans="2:11" x14ac:dyDescent="0.3">
      <c r="B532" s="30">
        <v>42535</v>
      </c>
      <c r="C532" s="6" t="str">
        <f>VLOOKUP(B:B, _holidays!A:C, 2, FALSE)</f>
        <v>Y</v>
      </c>
      <c r="D532" s="6" t="str">
        <f>VLOOKUP(B:B, _holidays!A:C, 3, FALSE)</f>
        <v>N</v>
      </c>
      <c r="E532" s="10">
        <v>138466.56</v>
      </c>
      <c r="F532" s="6">
        <f>IF(Table16[[#This Row],[School Day]]="Y",Table16[[#This Row],[Demand]],NA())</f>
        <v>138466.56</v>
      </c>
      <c r="G532" s="6" t="e">
        <f>IF(Table16[[#This Row],[School Day]]="N",Table16[[#This Row],[Demand]],NA())</f>
        <v>#N/A</v>
      </c>
      <c r="H532" s="6" t="e">
        <f>IF(Table16[[#This Row],[Holiday]]="Y",Table16[[#This Row],[Demand]],NA())</f>
        <v>#N/A</v>
      </c>
      <c r="I532" s="6">
        <f>IF(Table16[[#This Row],[Holiday]]="N",Table16[[#This Row],[Demand]],NA())</f>
        <v>138466.56</v>
      </c>
      <c r="J532" s="6">
        <v>15.6</v>
      </c>
      <c r="K532" s="6"/>
    </row>
    <row r="533" spans="2:11" x14ac:dyDescent="0.3">
      <c r="B533" s="30">
        <v>42536</v>
      </c>
      <c r="C533" s="6" t="str">
        <f>VLOOKUP(B:B, _holidays!A:C, 2, FALSE)</f>
        <v>Y</v>
      </c>
      <c r="D533" s="6" t="str">
        <f>VLOOKUP(B:B, _holidays!A:C, 3, FALSE)</f>
        <v>N</v>
      </c>
      <c r="E533" s="10">
        <v>140904.59</v>
      </c>
      <c r="F533" s="6">
        <f>IF(Table16[[#This Row],[School Day]]="Y",Table16[[#This Row],[Demand]],NA())</f>
        <v>140904.59</v>
      </c>
      <c r="G533" s="6" t="e">
        <f>IF(Table16[[#This Row],[School Day]]="N",Table16[[#This Row],[Demand]],NA())</f>
        <v>#N/A</v>
      </c>
      <c r="H533" s="6" t="e">
        <f>IF(Table16[[#This Row],[Holiday]]="Y",Table16[[#This Row],[Demand]],NA())</f>
        <v>#N/A</v>
      </c>
      <c r="I533" s="6">
        <f>IF(Table16[[#This Row],[Holiday]]="N",Table16[[#This Row],[Demand]],NA())</f>
        <v>140904.59</v>
      </c>
      <c r="J533" s="6">
        <v>17.899999999999999</v>
      </c>
      <c r="K533" s="6"/>
    </row>
    <row r="534" spans="2:11" x14ac:dyDescent="0.3">
      <c r="B534" s="30">
        <v>42537</v>
      </c>
      <c r="C534" s="6" t="str">
        <f>VLOOKUP(B:B, _holidays!A:C, 2, FALSE)</f>
        <v>Y</v>
      </c>
      <c r="D534" s="6" t="str">
        <f>VLOOKUP(B:B, _holidays!A:C, 3, FALSE)</f>
        <v>N</v>
      </c>
      <c r="E534" s="10">
        <v>140741.16500000001</v>
      </c>
      <c r="F534" s="6">
        <f>IF(Table16[[#This Row],[School Day]]="Y",Table16[[#This Row],[Demand]],NA())</f>
        <v>140741.16500000001</v>
      </c>
      <c r="G534" s="6" t="e">
        <f>IF(Table16[[#This Row],[School Day]]="N",Table16[[#This Row],[Demand]],NA())</f>
        <v>#N/A</v>
      </c>
      <c r="H534" s="6" t="e">
        <f>IF(Table16[[#This Row],[Holiday]]="Y",Table16[[#This Row],[Demand]],NA())</f>
        <v>#N/A</v>
      </c>
      <c r="I534" s="6">
        <f>IF(Table16[[#This Row],[Holiday]]="N",Table16[[#This Row],[Demand]],NA())</f>
        <v>140741.16500000001</v>
      </c>
      <c r="J534" s="6">
        <v>14.3</v>
      </c>
      <c r="K534" s="6"/>
    </row>
    <row r="535" spans="2:11" x14ac:dyDescent="0.3">
      <c r="B535" s="30">
        <v>42538</v>
      </c>
      <c r="C535" s="6" t="str">
        <f>VLOOKUP(B:B, _holidays!A:C, 2, FALSE)</f>
        <v>Y</v>
      </c>
      <c r="D535" s="6" t="str">
        <f>VLOOKUP(B:B, _holidays!A:C, 3, FALSE)</f>
        <v>N</v>
      </c>
      <c r="E535" s="10">
        <v>138023.10999999999</v>
      </c>
      <c r="F535" s="6">
        <f>IF(Table16[[#This Row],[School Day]]="Y",Table16[[#This Row],[Demand]],NA())</f>
        <v>138023.10999999999</v>
      </c>
      <c r="G535" s="6" t="e">
        <f>IF(Table16[[#This Row],[School Day]]="N",Table16[[#This Row],[Demand]],NA())</f>
        <v>#N/A</v>
      </c>
      <c r="H535" s="6" t="e">
        <f>IF(Table16[[#This Row],[Holiday]]="Y",Table16[[#This Row],[Demand]],NA())</f>
        <v>#N/A</v>
      </c>
      <c r="I535" s="6">
        <f>IF(Table16[[#This Row],[Holiday]]="N",Table16[[#This Row],[Demand]],NA())</f>
        <v>138023.10999999999</v>
      </c>
      <c r="J535" s="6">
        <v>15.1</v>
      </c>
      <c r="K535" s="6"/>
    </row>
    <row r="536" spans="2:11" x14ac:dyDescent="0.3">
      <c r="B536" s="30">
        <v>42539</v>
      </c>
      <c r="C536" s="6" t="str">
        <f>VLOOKUP(B:B, _holidays!A:C, 2, FALSE)</f>
        <v>Y</v>
      </c>
      <c r="D536" s="6" t="str">
        <f>VLOOKUP(B:B, _holidays!A:C, 3, FALSE)</f>
        <v>N</v>
      </c>
      <c r="E536" s="10">
        <v>123162.185</v>
      </c>
      <c r="F536" s="6">
        <f>IF(Table16[[#This Row],[School Day]]="Y",Table16[[#This Row],[Demand]],NA())</f>
        <v>123162.185</v>
      </c>
      <c r="G536" s="6" t="e">
        <f>IF(Table16[[#This Row],[School Day]]="N",Table16[[#This Row],[Demand]],NA())</f>
        <v>#N/A</v>
      </c>
      <c r="H536" s="6" t="e">
        <f>IF(Table16[[#This Row],[Holiday]]="Y",Table16[[#This Row],[Demand]],NA())</f>
        <v>#N/A</v>
      </c>
      <c r="I536" s="6">
        <f>IF(Table16[[#This Row],[Holiday]]="N",Table16[[#This Row],[Demand]],NA())</f>
        <v>123162.185</v>
      </c>
      <c r="J536" s="6">
        <v>12.7</v>
      </c>
      <c r="K536" s="6"/>
    </row>
    <row r="537" spans="2:11" x14ac:dyDescent="0.3">
      <c r="B537" s="30">
        <v>42540</v>
      </c>
      <c r="C537" s="6" t="str">
        <f>VLOOKUP(B:B, _holidays!A:C, 2, FALSE)</f>
        <v>Y</v>
      </c>
      <c r="D537" s="6" t="str">
        <f>VLOOKUP(B:B, _holidays!A:C, 3, FALSE)</f>
        <v>N</v>
      </c>
      <c r="E537" s="10">
        <v>119662.16499999999</v>
      </c>
      <c r="F537" s="6">
        <f>IF(Table16[[#This Row],[School Day]]="Y",Table16[[#This Row],[Demand]],NA())</f>
        <v>119662.16499999999</v>
      </c>
      <c r="G537" s="6" t="e">
        <f>IF(Table16[[#This Row],[School Day]]="N",Table16[[#This Row],[Demand]],NA())</f>
        <v>#N/A</v>
      </c>
      <c r="H537" s="6" t="e">
        <f>IF(Table16[[#This Row],[Holiday]]="Y",Table16[[#This Row],[Demand]],NA())</f>
        <v>#N/A</v>
      </c>
      <c r="I537" s="6">
        <f>IF(Table16[[#This Row],[Holiday]]="N",Table16[[#This Row],[Demand]],NA())</f>
        <v>119662.16499999999</v>
      </c>
      <c r="J537" s="6">
        <v>13.5</v>
      </c>
      <c r="K537" s="6"/>
    </row>
    <row r="538" spans="2:11" x14ac:dyDescent="0.3">
      <c r="B538" s="30">
        <v>42541</v>
      </c>
      <c r="C538" s="6" t="str">
        <f>VLOOKUP(B:B, _holidays!A:C, 2, FALSE)</f>
        <v>Y</v>
      </c>
      <c r="D538" s="6" t="str">
        <f>VLOOKUP(B:B, _holidays!A:C, 3, FALSE)</f>
        <v>N</v>
      </c>
      <c r="E538" s="10">
        <v>134435.11499999999</v>
      </c>
      <c r="F538" s="6">
        <f>IF(Table16[[#This Row],[School Day]]="Y",Table16[[#This Row],[Demand]],NA())</f>
        <v>134435.11499999999</v>
      </c>
      <c r="G538" s="6" t="e">
        <f>IF(Table16[[#This Row],[School Day]]="N",Table16[[#This Row],[Demand]],NA())</f>
        <v>#N/A</v>
      </c>
      <c r="H538" s="6" t="e">
        <f>IF(Table16[[#This Row],[Holiday]]="Y",Table16[[#This Row],[Demand]],NA())</f>
        <v>#N/A</v>
      </c>
      <c r="I538" s="6">
        <f>IF(Table16[[#This Row],[Holiday]]="N",Table16[[#This Row],[Demand]],NA())</f>
        <v>134435.11499999999</v>
      </c>
      <c r="J538" s="6">
        <v>13.2</v>
      </c>
      <c r="K538" s="6"/>
    </row>
    <row r="539" spans="2:11" x14ac:dyDescent="0.3">
      <c r="B539" s="30">
        <v>42542</v>
      </c>
      <c r="C539" s="6" t="str">
        <f>VLOOKUP(B:B, _holidays!A:C, 2, FALSE)</f>
        <v>Y</v>
      </c>
      <c r="D539" s="6" t="str">
        <f>VLOOKUP(B:B, _holidays!A:C, 3, FALSE)</f>
        <v>N</v>
      </c>
      <c r="E539" s="10">
        <v>137511.315</v>
      </c>
      <c r="F539" s="6">
        <f>IF(Table16[[#This Row],[School Day]]="Y",Table16[[#This Row],[Demand]],NA())</f>
        <v>137511.315</v>
      </c>
      <c r="G539" s="6" t="e">
        <f>IF(Table16[[#This Row],[School Day]]="N",Table16[[#This Row],[Demand]],NA())</f>
        <v>#N/A</v>
      </c>
      <c r="H539" s="6" t="e">
        <f>IF(Table16[[#This Row],[Holiday]]="Y",Table16[[#This Row],[Demand]],NA())</f>
        <v>#N/A</v>
      </c>
      <c r="I539" s="6">
        <f>IF(Table16[[#This Row],[Holiday]]="N",Table16[[#This Row],[Demand]],NA())</f>
        <v>137511.315</v>
      </c>
      <c r="J539" s="6">
        <v>14.7</v>
      </c>
      <c r="K539" s="6"/>
    </row>
    <row r="540" spans="2:11" x14ac:dyDescent="0.3">
      <c r="B540" s="30">
        <v>42543</v>
      </c>
      <c r="C540" s="6" t="str">
        <f>VLOOKUP(B:B, _holidays!A:C, 2, FALSE)</f>
        <v>Y</v>
      </c>
      <c r="D540" s="6" t="str">
        <f>VLOOKUP(B:B, _holidays!A:C, 3, FALSE)</f>
        <v>N</v>
      </c>
      <c r="E540" s="10">
        <v>133813.285</v>
      </c>
      <c r="F540" s="6">
        <f>IF(Table16[[#This Row],[School Day]]="Y",Table16[[#This Row],[Demand]],NA())</f>
        <v>133813.285</v>
      </c>
      <c r="G540" s="6" t="e">
        <f>IF(Table16[[#This Row],[School Day]]="N",Table16[[#This Row],[Demand]],NA())</f>
        <v>#N/A</v>
      </c>
      <c r="H540" s="6" t="e">
        <f>IF(Table16[[#This Row],[Holiday]]="Y",Table16[[#This Row],[Demand]],NA())</f>
        <v>#N/A</v>
      </c>
      <c r="I540" s="6">
        <f>IF(Table16[[#This Row],[Holiday]]="N",Table16[[#This Row],[Demand]],NA())</f>
        <v>133813.285</v>
      </c>
      <c r="J540" s="6">
        <v>15.4</v>
      </c>
      <c r="K540" s="6"/>
    </row>
    <row r="541" spans="2:11" x14ac:dyDescent="0.3">
      <c r="B541" s="30">
        <v>42544</v>
      </c>
      <c r="C541" s="6" t="str">
        <f>VLOOKUP(B:B, _holidays!A:C, 2, FALSE)</f>
        <v>Y</v>
      </c>
      <c r="D541" s="6" t="str">
        <f>VLOOKUP(B:B, _holidays!A:C, 3, FALSE)</f>
        <v>N</v>
      </c>
      <c r="E541" s="10">
        <v>136740.005</v>
      </c>
      <c r="F541" s="6">
        <f>IF(Table16[[#This Row],[School Day]]="Y",Table16[[#This Row],[Demand]],NA())</f>
        <v>136740.005</v>
      </c>
      <c r="G541" s="6" t="e">
        <f>IF(Table16[[#This Row],[School Day]]="N",Table16[[#This Row],[Demand]],NA())</f>
        <v>#N/A</v>
      </c>
      <c r="H541" s="6" t="e">
        <f>IF(Table16[[#This Row],[Holiday]]="Y",Table16[[#This Row],[Demand]],NA())</f>
        <v>#N/A</v>
      </c>
      <c r="I541" s="6">
        <f>IF(Table16[[#This Row],[Holiday]]="N",Table16[[#This Row],[Demand]],NA())</f>
        <v>136740.005</v>
      </c>
      <c r="J541" s="6">
        <v>14.8</v>
      </c>
      <c r="K541" s="6"/>
    </row>
    <row r="542" spans="2:11" x14ac:dyDescent="0.3">
      <c r="B542" s="30">
        <v>42545</v>
      </c>
      <c r="C542" s="6" t="str">
        <f>VLOOKUP(B:B, _holidays!A:C, 2, FALSE)</f>
        <v>N</v>
      </c>
      <c r="D542" s="6" t="str">
        <f>VLOOKUP(B:B, _holidays!A:C, 3, FALSE)</f>
        <v>N</v>
      </c>
      <c r="E542" s="10">
        <v>144658.38</v>
      </c>
      <c r="F542" s="6" t="e">
        <f>IF(Table16[[#This Row],[School Day]]="Y",Table16[[#This Row],[Demand]],NA())</f>
        <v>#N/A</v>
      </c>
      <c r="G542" s="6">
        <f>IF(Table16[[#This Row],[School Day]]="N",Table16[[#This Row],[Demand]],NA())</f>
        <v>144658.38</v>
      </c>
      <c r="H542" s="6" t="e">
        <f>IF(Table16[[#This Row],[Holiday]]="Y",Table16[[#This Row],[Demand]],NA())</f>
        <v>#N/A</v>
      </c>
      <c r="I542" s="6">
        <f>IF(Table16[[#This Row],[Holiday]]="N",Table16[[#This Row],[Demand]],NA())</f>
        <v>144658.38</v>
      </c>
      <c r="J542" s="6">
        <v>10.7</v>
      </c>
      <c r="K542" s="6"/>
    </row>
    <row r="543" spans="2:11" x14ac:dyDescent="0.3">
      <c r="B543" s="30">
        <v>42546</v>
      </c>
      <c r="C543" s="6" t="str">
        <f>VLOOKUP(B:B, _holidays!A:C, 2, FALSE)</f>
        <v>N</v>
      </c>
      <c r="D543" s="6" t="str">
        <f>VLOOKUP(B:B, _holidays!A:C, 3, FALSE)</f>
        <v>N</v>
      </c>
      <c r="E543" s="10">
        <v>131730.83499999999</v>
      </c>
      <c r="F543" s="6" t="e">
        <f>IF(Table16[[#This Row],[School Day]]="Y",Table16[[#This Row],[Demand]],NA())</f>
        <v>#N/A</v>
      </c>
      <c r="G543" s="6">
        <f>IF(Table16[[#This Row],[School Day]]="N",Table16[[#This Row],[Demand]],NA())</f>
        <v>131730.83499999999</v>
      </c>
      <c r="H543" s="6" t="e">
        <f>IF(Table16[[#This Row],[Holiday]]="Y",Table16[[#This Row],[Demand]],NA())</f>
        <v>#N/A</v>
      </c>
      <c r="I543" s="6">
        <f>IF(Table16[[#This Row],[Holiday]]="N",Table16[[#This Row],[Demand]],NA())</f>
        <v>131730.83499999999</v>
      </c>
      <c r="J543" s="6">
        <v>12.7</v>
      </c>
      <c r="K543" s="6"/>
    </row>
    <row r="544" spans="2:11" x14ac:dyDescent="0.3">
      <c r="B544" s="30">
        <v>42547</v>
      </c>
      <c r="C544" s="6" t="str">
        <f>VLOOKUP(B:B, _holidays!A:C, 2, FALSE)</f>
        <v>N</v>
      </c>
      <c r="D544" s="6" t="str">
        <f>VLOOKUP(B:B, _holidays!A:C, 3, FALSE)</f>
        <v>N</v>
      </c>
      <c r="E544" s="10">
        <v>126455.935</v>
      </c>
      <c r="F544" s="6" t="e">
        <f>IF(Table16[[#This Row],[School Day]]="Y",Table16[[#This Row],[Demand]],NA())</f>
        <v>#N/A</v>
      </c>
      <c r="G544" s="6">
        <f>IF(Table16[[#This Row],[School Day]]="N",Table16[[#This Row],[Demand]],NA())</f>
        <v>126455.935</v>
      </c>
      <c r="H544" s="6" t="e">
        <f>IF(Table16[[#This Row],[Holiday]]="Y",Table16[[#This Row],[Demand]],NA())</f>
        <v>#N/A</v>
      </c>
      <c r="I544" s="6">
        <f>IF(Table16[[#This Row],[Holiday]]="N",Table16[[#This Row],[Demand]],NA())</f>
        <v>126455.935</v>
      </c>
      <c r="J544" s="6">
        <v>11.1</v>
      </c>
      <c r="K544" s="6"/>
    </row>
    <row r="545" spans="2:11" x14ac:dyDescent="0.3">
      <c r="B545" s="30">
        <v>42548</v>
      </c>
      <c r="C545" s="6" t="str">
        <f>VLOOKUP(B:B, _holidays!A:C, 2, FALSE)</f>
        <v>N</v>
      </c>
      <c r="D545" s="6" t="str">
        <f>VLOOKUP(B:B, _holidays!A:C, 3, FALSE)</f>
        <v>N</v>
      </c>
      <c r="E545" s="10">
        <v>148639.995</v>
      </c>
      <c r="F545" s="6" t="e">
        <f>IF(Table16[[#This Row],[School Day]]="Y",Table16[[#This Row],[Demand]],NA())</f>
        <v>#N/A</v>
      </c>
      <c r="G545" s="6">
        <f>IF(Table16[[#This Row],[School Day]]="N",Table16[[#This Row],[Demand]],NA())</f>
        <v>148639.995</v>
      </c>
      <c r="H545" s="6" t="e">
        <f>IF(Table16[[#This Row],[Holiday]]="Y",Table16[[#This Row],[Demand]],NA())</f>
        <v>#N/A</v>
      </c>
      <c r="I545" s="6">
        <f>IF(Table16[[#This Row],[Holiday]]="N",Table16[[#This Row],[Demand]],NA())</f>
        <v>148639.995</v>
      </c>
      <c r="J545" s="6">
        <v>10.6</v>
      </c>
      <c r="K545" s="6"/>
    </row>
    <row r="546" spans="2:11" x14ac:dyDescent="0.3">
      <c r="B546" s="30">
        <v>42549</v>
      </c>
      <c r="C546" s="6" t="str">
        <f>VLOOKUP(B:B, _holidays!A:C, 2, FALSE)</f>
        <v>N</v>
      </c>
      <c r="D546" s="6" t="str">
        <f>VLOOKUP(B:B, _holidays!A:C, 3, FALSE)</f>
        <v>N</v>
      </c>
      <c r="E546" s="10">
        <v>142146.31</v>
      </c>
      <c r="F546" s="6" t="e">
        <f>IF(Table16[[#This Row],[School Day]]="Y",Table16[[#This Row],[Demand]],NA())</f>
        <v>#N/A</v>
      </c>
      <c r="G546" s="6">
        <f>IF(Table16[[#This Row],[School Day]]="N",Table16[[#This Row],[Demand]],NA())</f>
        <v>142146.31</v>
      </c>
      <c r="H546" s="6" t="e">
        <f>IF(Table16[[#This Row],[Holiday]]="Y",Table16[[#This Row],[Demand]],NA())</f>
        <v>#N/A</v>
      </c>
      <c r="I546" s="6">
        <f>IF(Table16[[#This Row],[Holiday]]="N",Table16[[#This Row],[Demand]],NA())</f>
        <v>142146.31</v>
      </c>
      <c r="J546" s="6">
        <v>17</v>
      </c>
      <c r="K546" s="6"/>
    </row>
    <row r="547" spans="2:11" x14ac:dyDescent="0.3">
      <c r="B547" s="30">
        <v>42550</v>
      </c>
      <c r="C547" s="6" t="str">
        <f>VLOOKUP(B:B, _holidays!A:C, 2, FALSE)</f>
        <v>N</v>
      </c>
      <c r="D547" s="6" t="str">
        <f>VLOOKUP(B:B, _holidays!A:C, 3, FALSE)</f>
        <v>N</v>
      </c>
      <c r="E547" s="10">
        <v>136071.965</v>
      </c>
      <c r="F547" s="6" t="e">
        <f>IF(Table16[[#This Row],[School Day]]="Y",Table16[[#This Row],[Demand]],NA())</f>
        <v>#N/A</v>
      </c>
      <c r="G547" s="6">
        <f>IF(Table16[[#This Row],[School Day]]="N",Table16[[#This Row],[Demand]],NA())</f>
        <v>136071.965</v>
      </c>
      <c r="H547" s="6" t="e">
        <f>IF(Table16[[#This Row],[Holiday]]="Y",Table16[[#This Row],[Demand]],NA())</f>
        <v>#N/A</v>
      </c>
      <c r="I547" s="6">
        <f>IF(Table16[[#This Row],[Holiday]]="N",Table16[[#This Row],[Demand]],NA())</f>
        <v>136071.965</v>
      </c>
      <c r="J547" s="6">
        <v>15.8</v>
      </c>
      <c r="K547" s="6"/>
    </row>
    <row r="548" spans="2:11" x14ac:dyDescent="0.3">
      <c r="B548" s="30">
        <v>42551</v>
      </c>
      <c r="C548" s="6" t="str">
        <f>VLOOKUP(B:B, _holidays!A:C, 2, FALSE)</f>
        <v>N</v>
      </c>
      <c r="D548" s="6" t="str">
        <f>VLOOKUP(B:B, _holidays!A:C, 3, FALSE)</f>
        <v>N</v>
      </c>
      <c r="E548" s="10">
        <v>141078.46</v>
      </c>
      <c r="F548" s="6" t="e">
        <f>IF(Table16[[#This Row],[School Day]]="Y",Table16[[#This Row],[Demand]],NA())</f>
        <v>#N/A</v>
      </c>
      <c r="G548" s="6">
        <f>IF(Table16[[#This Row],[School Day]]="N",Table16[[#This Row],[Demand]],NA())</f>
        <v>141078.46</v>
      </c>
      <c r="H548" s="6" t="e">
        <f>IF(Table16[[#This Row],[Holiday]]="Y",Table16[[#This Row],[Demand]],NA())</f>
        <v>#N/A</v>
      </c>
      <c r="I548" s="6">
        <f>IF(Table16[[#This Row],[Holiday]]="N",Table16[[#This Row],[Demand]],NA())</f>
        <v>141078.46</v>
      </c>
      <c r="J548" s="6">
        <v>11.7</v>
      </c>
      <c r="K548" s="6"/>
    </row>
    <row r="549" spans="2:11" x14ac:dyDescent="0.3">
      <c r="B549" s="30">
        <v>42552</v>
      </c>
      <c r="C549" s="6" t="str">
        <f>VLOOKUP(B:B, _holidays!A:C, 2, FALSE)</f>
        <v>N</v>
      </c>
      <c r="D549" s="6" t="str">
        <f>VLOOKUP(B:B, _holidays!A:C, 3, FALSE)</f>
        <v>N</v>
      </c>
      <c r="E549" s="10">
        <v>136676.715</v>
      </c>
      <c r="F549" s="6" t="e">
        <f>IF(Table16[[#This Row],[School Day]]="Y",Table16[[#This Row],[Demand]],NA())</f>
        <v>#N/A</v>
      </c>
      <c r="G549" s="6">
        <f>IF(Table16[[#This Row],[School Day]]="N",Table16[[#This Row],[Demand]],NA())</f>
        <v>136676.715</v>
      </c>
      <c r="H549" s="6" t="e">
        <f>IF(Table16[[#This Row],[Holiday]]="Y",Table16[[#This Row],[Demand]],NA())</f>
        <v>#N/A</v>
      </c>
      <c r="I549" s="6">
        <f>IF(Table16[[#This Row],[Holiday]]="N",Table16[[#This Row],[Demand]],NA())</f>
        <v>136676.715</v>
      </c>
      <c r="J549" s="6">
        <v>14.1</v>
      </c>
      <c r="K549" s="6"/>
    </row>
    <row r="550" spans="2:11" x14ac:dyDescent="0.3">
      <c r="B550" s="30">
        <v>42553</v>
      </c>
      <c r="C550" s="6" t="str">
        <f>VLOOKUP(B:B, _holidays!A:C, 2, FALSE)</f>
        <v>N</v>
      </c>
      <c r="D550" s="6" t="str">
        <f>VLOOKUP(B:B, _holidays!A:C, 3, FALSE)</f>
        <v>N</v>
      </c>
      <c r="E550" s="10">
        <v>118683.565</v>
      </c>
      <c r="F550" s="6" t="e">
        <f>IF(Table16[[#This Row],[School Day]]="Y",Table16[[#This Row],[Demand]],NA())</f>
        <v>#N/A</v>
      </c>
      <c r="G550" s="6">
        <f>IF(Table16[[#This Row],[School Day]]="N",Table16[[#This Row],[Demand]],NA())</f>
        <v>118683.565</v>
      </c>
      <c r="H550" s="6" t="e">
        <f>IF(Table16[[#This Row],[Holiday]]="Y",Table16[[#This Row],[Demand]],NA())</f>
        <v>#N/A</v>
      </c>
      <c r="I550" s="6">
        <f>IF(Table16[[#This Row],[Holiday]]="N",Table16[[#This Row],[Demand]],NA())</f>
        <v>118683.565</v>
      </c>
      <c r="J550" s="6">
        <v>16.5</v>
      </c>
      <c r="K550" s="6"/>
    </row>
    <row r="551" spans="2:11" x14ac:dyDescent="0.3">
      <c r="B551" s="30">
        <v>42554</v>
      </c>
      <c r="C551" s="6" t="str">
        <f>VLOOKUP(B:B, _holidays!A:C, 2, FALSE)</f>
        <v>N</v>
      </c>
      <c r="D551" s="6" t="str">
        <f>VLOOKUP(B:B, _holidays!A:C, 3, FALSE)</f>
        <v>N</v>
      </c>
      <c r="E551" s="10">
        <v>112556.405</v>
      </c>
      <c r="F551" s="6" t="e">
        <f>IF(Table16[[#This Row],[School Day]]="Y",Table16[[#This Row],[Demand]],NA())</f>
        <v>#N/A</v>
      </c>
      <c r="G551" s="6">
        <f>IF(Table16[[#This Row],[School Day]]="N",Table16[[#This Row],[Demand]],NA())</f>
        <v>112556.405</v>
      </c>
      <c r="H551" s="6" t="e">
        <f>IF(Table16[[#This Row],[Holiday]]="Y",Table16[[#This Row],[Demand]],NA())</f>
        <v>#N/A</v>
      </c>
      <c r="I551" s="6">
        <f>IF(Table16[[#This Row],[Holiday]]="N",Table16[[#This Row],[Demand]],NA())</f>
        <v>112556.405</v>
      </c>
      <c r="J551" s="6">
        <v>16.7</v>
      </c>
      <c r="K551" s="6"/>
    </row>
    <row r="552" spans="2:11" x14ac:dyDescent="0.3">
      <c r="B552" s="30">
        <v>42555</v>
      </c>
      <c r="C552" s="6" t="str">
        <f>VLOOKUP(B:B, _holidays!A:C, 2, FALSE)</f>
        <v>N</v>
      </c>
      <c r="D552" s="6" t="str">
        <f>VLOOKUP(B:B, _holidays!A:C, 3, FALSE)</f>
        <v>N</v>
      </c>
      <c r="E552" s="10">
        <v>135712.245</v>
      </c>
      <c r="F552" s="6" t="e">
        <f>IF(Table16[[#This Row],[School Day]]="Y",Table16[[#This Row],[Demand]],NA())</f>
        <v>#N/A</v>
      </c>
      <c r="G552" s="6">
        <f>IF(Table16[[#This Row],[School Day]]="N",Table16[[#This Row],[Demand]],NA())</f>
        <v>135712.245</v>
      </c>
      <c r="H552" s="6" t="e">
        <f>IF(Table16[[#This Row],[Holiday]]="Y",Table16[[#This Row],[Demand]],NA())</f>
        <v>#N/A</v>
      </c>
      <c r="I552" s="6">
        <f>IF(Table16[[#This Row],[Holiday]]="N",Table16[[#This Row],[Demand]],NA())</f>
        <v>135712.245</v>
      </c>
      <c r="J552" s="6">
        <v>12.7</v>
      </c>
      <c r="K552" s="6"/>
    </row>
    <row r="553" spans="2:11" x14ac:dyDescent="0.3">
      <c r="B553" s="30">
        <v>42556</v>
      </c>
      <c r="C553" s="6" t="str">
        <f>VLOOKUP(B:B, _holidays!A:C, 2, FALSE)</f>
        <v>N</v>
      </c>
      <c r="D553" s="6" t="str">
        <f>VLOOKUP(B:B, _holidays!A:C, 3, FALSE)</f>
        <v>N</v>
      </c>
      <c r="E553" s="10">
        <v>142401.79500000001</v>
      </c>
      <c r="F553" s="6" t="e">
        <f>IF(Table16[[#This Row],[School Day]]="Y",Table16[[#This Row],[Demand]],NA())</f>
        <v>#N/A</v>
      </c>
      <c r="G553" s="6">
        <f>IF(Table16[[#This Row],[School Day]]="N",Table16[[#This Row],[Demand]],NA())</f>
        <v>142401.79500000001</v>
      </c>
      <c r="H553" s="6" t="e">
        <f>IF(Table16[[#This Row],[Holiday]]="Y",Table16[[#This Row],[Demand]],NA())</f>
        <v>#N/A</v>
      </c>
      <c r="I553" s="6">
        <f>IF(Table16[[#This Row],[Holiday]]="N",Table16[[#This Row],[Demand]],NA())</f>
        <v>142401.79500000001</v>
      </c>
      <c r="J553" s="6">
        <v>12.8</v>
      </c>
      <c r="K553" s="6"/>
    </row>
    <row r="554" spans="2:11" x14ac:dyDescent="0.3">
      <c r="B554" s="30">
        <v>42557</v>
      </c>
      <c r="C554" s="6" t="str">
        <f>VLOOKUP(B:B, _holidays!A:C, 2, FALSE)</f>
        <v>N</v>
      </c>
      <c r="D554" s="6" t="str">
        <f>VLOOKUP(B:B, _holidays!A:C, 3, FALSE)</f>
        <v>N</v>
      </c>
      <c r="E554" s="10">
        <v>134056.095</v>
      </c>
      <c r="F554" s="6" t="e">
        <f>IF(Table16[[#This Row],[School Day]]="Y",Table16[[#This Row],[Demand]],NA())</f>
        <v>#N/A</v>
      </c>
      <c r="G554" s="6">
        <f>IF(Table16[[#This Row],[School Day]]="N",Table16[[#This Row],[Demand]],NA())</f>
        <v>134056.095</v>
      </c>
      <c r="H554" s="6" t="e">
        <f>IF(Table16[[#This Row],[Holiday]]="Y",Table16[[#This Row],[Demand]],NA())</f>
        <v>#N/A</v>
      </c>
      <c r="I554" s="6">
        <f>IF(Table16[[#This Row],[Holiday]]="N",Table16[[#This Row],[Demand]],NA())</f>
        <v>134056.095</v>
      </c>
      <c r="J554" s="6">
        <v>13</v>
      </c>
      <c r="K554" s="6"/>
    </row>
    <row r="555" spans="2:11" x14ac:dyDescent="0.3">
      <c r="B555" s="30">
        <v>42558</v>
      </c>
      <c r="C555" s="6" t="str">
        <f>VLOOKUP(B:B, _holidays!A:C, 2, FALSE)</f>
        <v>N</v>
      </c>
      <c r="D555" s="6" t="str">
        <f>VLOOKUP(B:B, _holidays!A:C, 3, FALSE)</f>
        <v>N</v>
      </c>
      <c r="E555" s="10">
        <v>138768.04500000001</v>
      </c>
      <c r="F555" s="6" t="e">
        <f>IF(Table16[[#This Row],[School Day]]="Y",Table16[[#This Row],[Demand]],NA())</f>
        <v>#N/A</v>
      </c>
      <c r="G555" s="6">
        <f>IF(Table16[[#This Row],[School Day]]="N",Table16[[#This Row],[Demand]],NA())</f>
        <v>138768.04500000001</v>
      </c>
      <c r="H555" s="6" t="e">
        <f>IF(Table16[[#This Row],[Holiday]]="Y",Table16[[#This Row],[Demand]],NA())</f>
        <v>#N/A</v>
      </c>
      <c r="I555" s="6">
        <f>IF(Table16[[#This Row],[Holiday]]="N",Table16[[#This Row],[Demand]],NA())</f>
        <v>138768.04500000001</v>
      </c>
      <c r="J555" s="6">
        <v>13.7</v>
      </c>
      <c r="K555" s="6"/>
    </row>
    <row r="556" spans="2:11" x14ac:dyDescent="0.3">
      <c r="B556" s="30">
        <v>42559</v>
      </c>
      <c r="C556" s="6" t="str">
        <f>VLOOKUP(B:B, _holidays!A:C, 2, FALSE)</f>
        <v>N</v>
      </c>
      <c r="D556" s="6" t="str">
        <f>VLOOKUP(B:B, _holidays!A:C, 3, FALSE)</f>
        <v>N</v>
      </c>
      <c r="E556" s="10">
        <v>136690.04999999999</v>
      </c>
      <c r="F556" s="6" t="e">
        <f>IF(Table16[[#This Row],[School Day]]="Y",Table16[[#This Row],[Demand]],NA())</f>
        <v>#N/A</v>
      </c>
      <c r="G556" s="6">
        <f>IF(Table16[[#This Row],[School Day]]="N",Table16[[#This Row],[Demand]],NA())</f>
        <v>136690.04999999999</v>
      </c>
      <c r="H556" s="6" t="e">
        <f>IF(Table16[[#This Row],[Holiday]]="Y",Table16[[#This Row],[Demand]],NA())</f>
        <v>#N/A</v>
      </c>
      <c r="I556" s="6">
        <f>IF(Table16[[#This Row],[Holiday]]="N",Table16[[#This Row],[Demand]],NA())</f>
        <v>136690.04999999999</v>
      </c>
      <c r="J556" s="6">
        <v>15.3</v>
      </c>
      <c r="K556" s="6"/>
    </row>
    <row r="557" spans="2:11" x14ac:dyDescent="0.3">
      <c r="B557" s="30">
        <v>42560</v>
      </c>
      <c r="C557" s="6" t="str">
        <f>VLOOKUP(B:B, _holidays!A:C, 2, FALSE)</f>
        <v>N</v>
      </c>
      <c r="D557" s="6" t="str">
        <f>VLOOKUP(B:B, _holidays!A:C, 3, FALSE)</f>
        <v>N</v>
      </c>
      <c r="E557" s="10">
        <v>122369.535</v>
      </c>
      <c r="F557" s="6" t="e">
        <f>IF(Table16[[#This Row],[School Day]]="Y",Table16[[#This Row],[Demand]],NA())</f>
        <v>#N/A</v>
      </c>
      <c r="G557" s="6">
        <f>IF(Table16[[#This Row],[School Day]]="N",Table16[[#This Row],[Demand]],NA())</f>
        <v>122369.535</v>
      </c>
      <c r="H557" s="6" t="e">
        <f>IF(Table16[[#This Row],[Holiday]]="Y",Table16[[#This Row],[Demand]],NA())</f>
        <v>#N/A</v>
      </c>
      <c r="I557" s="6">
        <f>IF(Table16[[#This Row],[Holiday]]="N",Table16[[#This Row],[Demand]],NA())</f>
        <v>122369.535</v>
      </c>
      <c r="J557" s="6">
        <v>15.2</v>
      </c>
      <c r="K557" s="6"/>
    </row>
    <row r="558" spans="2:11" x14ac:dyDescent="0.3">
      <c r="B558" s="30">
        <v>42561</v>
      </c>
      <c r="C558" s="6" t="str">
        <f>VLOOKUP(B:B, _holidays!A:C, 2, FALSE)</f>
        <v>N</v>
      </c>
      <c r="D558" s="6" t="str">
        <f>VLOOKUP(B:B, _holidays!A:C, 3, FALSE)</f>
        <v>N</v>
      </c>
      <c r="E558" s="10">
        <v>119218.23</v>
      </c>
      <c r="F558" s="6" t="e">
        <f>IF(Table16[[#This Row],[School Day]]="Y",Table16[[#This Row],[Demand]],NA())</f>
        <v>#N/A</v>
      </c>
      <c r="G558" s="6">
        <f>IF(Table16[[#This Row],[School Day]]="N",Table16[[#This Row],[Demand]],NA())</f>
        <v>119218.23</v>
      </c>
      <c r="H558" s="6" t="e">
        <f>IF(Table16[[#This Row],[Holiday]]="Y",Table16[[#This Row],[Demand]],NA())</f>
        <v>#N/A</v>
      </c>
      <c r="I558" s="6">
        <f>IF(Table16[[#This Row],[Holiday]]="N",Table16[[#This Row],[Demand]],NA())</f>
        <v>119218.23</v>
      </c>
      <c r="J558" s="6">
        <v>14.2</v>
      </c>
      <c r="K558" s="6"/>
    </row>
    <row r="559" spans="2:11" x14ac:dyDescent="0.3">
      <c r="B559" s="30">
        <v>42562</v>
      </c>
      <c r="C559" s="6" t="str">
        <f>VLOOKUP(B:B, _holidays!A:C, 2, FALSE)</f>
        <v>N</v>
      </c>
      <c r="D559" s="6" t="str">
        <f>VLOOKUP(B:B, _holidays!A:C, 3, FALSE)</f>
        <v>N</v>
      </c>
      <c r="E559" s="10">
        <v>128207.125</v>
      </c>
      <c r="F559" s="6" t="e">
        <f>IF(Table16[[#This Row],[School Day]]="Y",Table16[[#This Row],[Demand]],NA())</f>
        <v>#N/A</v>
      </c>
      <c r="G559" s="6">
        <f>IF(Table16[[#This Row],[School Day]]="N",Table16[[#This Row],[Demand]],NA())</f>
        <v>128207.125</v>
      </c>
      <c r="H559" s="6" t="e">
        <f>IF(Table16[[#This Row],[Holiday]]="Y",Table16[[#This Row],[Demand]],NA())</f>
        <v>#N/A</v>
      </c>
      <c r="I559" s="6">
        <f>IF(Table16[[#This Row],[Holiday]]="N",Table16[[#This Row],[Demand]],NA())</f>
        <v>128207.125</v>
      </c>
      <c r="J559" s="6">
        <v>16</v>
      </c>
      <c r="K559" s="6"/>
    </row>
    <row r="560" spans="2:11" x14ac:dyDescent="0.3">
      <c r="B560" s="30">
        <v>42563</v>
      </c>
      <c r="C560" s="6" t="str">
        <f>VLOOKUP(B:B, _holidays!A:C, 2, FALSE)</f>
        <v>Y</v>
      </c>
      <c r="D560" s="6" t="str">
        <f>VLOOKUP(B:B, _holidays!A:C, 3, FALSE)</f>
        <v>N</v>
      </c>
      <c r="E560" s="10">
        <v>137582.19500000001</v>
      </c>
      <c r="F560" s="6">
        <f>IF(Table16[[#This Row],[School Day]]="Y",Table16[[#This Row],[Demand]],NA())</f>
        <v>137582.19500000001</v>
      </c>
      <c r="G560" s="6" t="e">
        <f>IF(Table16[[#This Row],[School Day]]="N",Table16[[#This Row],[Demand]],NA())</f>
        <v>#N/A</v>
      </c>
      <c r="H560" s="6" t="e">
        <f>IF(Table16[[#This Row],[Holiday]]="Y",Table16[[#This Row],[Demand]],NA())</f>
        <v>#N/A</v>
      </c>
      <c r="I560" s="6">
        <f>IF(Table16[[#This Row],[Holiday]]="N",Table16[[#This Row],[Demand]],NA())</f>
        <v>137582.19500000001</v>
      </c>
      <c r="J560" s="6">
        <v>13.7</v>
      </c>
      <c r="K560" s="6"/>
    </row>
    <row r="561" spans="2:11" x14ac:dyDescent="0.3">
      <c r="B561" s="30">
        <v>42564</v>
      </c>
      <c r="C561" s="6" t="str">
        <f>VLOOKUP(B:B, _holidays!A:C, 2, FALSE)</f>
        <v>Y</v>
      </c>
      <c r="D561" s="6" t="str">
        <f>VLOOKUP(B:B, _holidays!A:C, 3, FALSE)</f>
        <v>N</v>
      </c>
      <c r="E561" s="10">
        <v>145728.26</v>
      </c>
      <c r="F561" s="6">
        <f>IF(Table16[[#This Row],[School Day]]="Y",Table16[[#This Row],[Demand]],NA())</f>
        <v>145728.26</v>
      </c>
      <c r="G561" s="6" t="e">
        <f>IF(Table16[[#This Row],[School Day]]="N",Table16[[#This Row],[Demand]],NA())</f>
        <v>#N/A</v>
      </c>
      <c r="H561" s="6" t="e">
        <f>IF(Table16[[#This Row],[Holiday]]="Y",Table16[[#This Row],[Demand]],NA())</f>
        <v>#N/A</v>
      </c>
      <c r="I561" s="6">
        <f>IF(Table16[[#This Row],[Holiday]]="N",Table16[[#This Row],[Demand]],NA())</f>
        <v>145728.26</v>
      </c>
      <c r="J561" s="6">
        <v>12</v>
      </c>
      <c r="K561" s="6"/>
    </row>
    <row r="562" spans="2:11" x14ac:dyDescent="0.3">
      <c r="B562" s="30">
        <v>42565</v>
      </c>
      <c r="C562" s="6" t="str">
        <f>VLOOKUP(B:B, _holidays!A:C, 2, FALSE)</f>
        <v>Y</v>
      </c>
      <c r="D562" s="6" t="str">
        <f>VLOOKUP(B:B, _holidays!A:C, 3, FALSE)</f>
        <v>N</v>
      </c>
      <c r="E562" s="10">
        <v>144103.70499999999</v>
      </c>
      <c r="F562" s="6">
        <f>IF(Table16[[#This Row],[School Day]]="Y",Table16[[#This Row],[Demand]],NA())</f>
        <v>144103.70499999999</v>
      </c>
      <c r="G562" s="6" t="e">
        <f>IF(Table16[[#This Row],[School Day]]="N",Table16[[#This Row],[Demand]],NA())</f>
        <v>#N/A</v>
      </c>
      <c r="H562" s="6" t="e">
        <f>IF(Table16[[#This Row],[Holiday]]="Y",Table16[[#This Row],[Demand]],NA())</f>
        <v>#N/A</v>
      </c>
      <c r="I562" s="6">
        <f>IF(Table16[[#This Row],[Holiday]]="N",Table16[[#This Row],[Demand]],NA())</f>
        <v>144103.70499999999</v>
      </c>
      <c r="J562" s="6">
        <v>14</v>
      </c>
      <c r="K562" s="6"/>
    </row>
    <row r="563" spans="2:11" x14ac:dyDescent="0.3">
      <c r="B563" s="30">
        <v>42566</v>
      </c>
      <c r="C563" s="6" t="str">
        <f>VLOOKUP(B:B, _holidays!A:C, 2, FALSE)</f>
        <v>Y</v>
      </c>
      <c r="D563" s="6" t="str">
        <f>VLOOKUP(B:B, _holidays!A:C, 3, FALSE)</f>
        <v>N</v>
      </c>
      <c r="E563" s="10">
        <v>141166.85</v>
      </c>
      <c r="F563" s="6">
        <f>IF(Table16[[#This Row],[School Day]]="Y",Table16[[#This Row],[Demand]],NA())</f>
        <v>141166.85</v>
      </c>
      <c r="G563" s="6" t="e">
        <f>IF(Table16[[#This Row],[School Day]]="N",Table16[[#This Row],[Demand]],NA())</f>
        <v>#N/A</v>
      </c>
      <c r="H563" s="6" t="e">
        <f>IF(Table16[[#This Row],[Holiday]]="Y",Table16[[#This Row],[Demand]],NA())</f>
        <v>#N/A</v>
      </c>
      <c r="I563" s="6">
        <f>IF(Table16[[#This Row],[Holiday]]="N",Table16[[#This Row],[Demand]],NA())</f>
        <v>141166.85</v>
      </c>
      <c r="J563" s="6">
        <v>14.1</v>
      </c>
      <c r="K563" s="6"/>
    </row>
    <row r="564" spans="2:11" x14ac:dyDescent="0.3">
      <c r="B564" s="30">
        <v>42567</v>
      </c>
      <c r="C564" s="6" t="str">
        <f>VLOOKUP(B:B, _holidays!A:C, 2, FALSE)</f>
        <v>Y</v>
      </c>
      <c r="D564" s="6" t="str">
        <f>VLOOKUP(B:B, _holidays!A:C, 3, FALSE)</f>
        <v>N</v>
      </c>
      <c r="E564" s="10">
        <v>120659.15</v>
      </c>
      <c r="F564" s="6">
        <f>IF(Table16[[#This Row],[School Day]]="Y",Table16[[#This Row],[Demand]],NA())</f>
        <v>120659.15</v>
      </c>
      <c r="G564" s="6" t="e">
        <f>IF(Table16[[#This Row],[School Day]]="N",Table16[[#This Row],[Demand]],NA())</f>
        <v>#N/A</v>
      </c>
      <c r="H564" s="6" t="e">
        <f>IF(Table16[[#This Row],[Holiday]]="Y",Table16[[#This Row],[Demand]],NA())</f>
        <v>#N/A</v>
      </c>
      <c r="I564" s="6">
        <f>IF(Table16[[#This Row],[Holiday]]="N",Table16[[#This Row],[Demand]],NA())</f>
        <v>120659.15</v>
      </c>
      <c r="J564" s="6">
        <v>13.7</v>
      </c>
      <c r="K564" s="6"/>
    </row>
    <row r="565" spans="2:11" x14ac:dyDescent="0.3">
      <c r="B565" s="30">
        <v>42568</v>
      </c>
      <c r="C565" s="6" t="str">
        <f>VLOOKUP(B:B, _holidays!A:C, 2, FALSE)</f>
        <v>Y</v>
      </c>
      <c r="D565" s="6" t="str">
        <f>VLOOKUP(B:B, _holidays!A:C, 3, FALSE)</f>
        <v>N</v>
      </c>
      <c r="E565" s="10">
        <v>113418.125</v>
      </c>
      <c r="F565" s="6">
        <f>IF(Table16[[#This Row],[School Day]]="Y",Table16[[#This Row],[Demand]],NA())</f>
        <v>113418.125</v>
      </c>
      <c r="G565" s="6" t="e">
        <f>IF(Table16[[#This Row],[School Day]]="N",Table16[[#This Row],[Demand]],NA())</f>
        <v>#N/A</v>
      </c>
      <c r="H565" s="6" t="e">
        <f>IF(Table16[[#This Row],[Holiday]]="Y",Table16[[#This Row],[Demand]],NA())</f>
        <v>#N/A</v>
      </c>
      <c r="I565" s="6">
        <f>IF(Table16[[#This Row],[Holiday]]="N",Table16[[#This Row],[Demand]],NA())</f>
        <v>113418.125</v>
      </c>
      <c r="J565" s="6">
        <v>16.100000000000001</v>
      </c>
      <c r="K565" s="6"/>
    </row>
    <row r="566" spans="2:11" x14ac:dyDescent="0.3">
      <c r="B566" s="30">
        <v>42569</v>
      </c>
      <c r="C566" s="6" t="str">
        <f>VLOOKUP(B:B, _holidays!A:C, 2, FALSE)</f>
        <v>Y</v>
      </c>
      <c r="D566" s="6" t="str">
        <f>VLOOKUP(B:B, _holidays!A:C, 3, FALSE)</f>
        <v>N</v>
      </c>
      <c r="E566" s="10">
        <v>127367.015</v>
      </c>
      <c r="F566" s="6">
        <f>IF(Table16[[#This Row],[School Day]]="Y",Table16[[#This Row],[Demand]],NA())</f>
        <v>127367.015</v>
      </c>
      <c r="G566" s="6" t="e">
        <f>IF(Table16[[#This Row],[School Day]]="N",Table16[[#This Row],[Demand]],NA())</f>
        <v>#N/A</v>
      </c>
      <c r="H566" s="6" t="e">
        <f>IF(Table16[[#This Row],[Holiday]]="Y",Table16[[#This Row],[Demand]],NA())</f>
        <v>#N/A</v>
      </c>
      <c r="I566" s="6">
        <f>IF(Table16[[#This Row],[Holiday]]="N",Table16[[#This Row],[Demand]],NA())</f>
        <v>127367.015</v>
      </c>
      <c r="J566" s="6">
        <v>17.7</v>
      </c>
      <c r="K566" s="6"/>
    </row>
    <row r="567" spans="2:11" x14ac:dyDescent="0.3">
      <c r="B567" s="30">
        <v>42570</v>
      </c>
      <c r="C567" s="6" t="str">
        <f>VLOOKUP(B:B, _holidays!A:C, 2, FALSE)</f>
        <v>Y</v>
      </c>
      <c r="D567" s="6" t="str">
        <f>VLOOKUP(B:B, _holidays!A:C, 3, FALSE)</f>
        <v>N</v>
      </c>
      <c r="E567" s="10">
        <v>137028.04999999999</v>
      </c>
      <c r="F567" s="6">
        <f>IF(Table16[[#This Row],[School Day]]="Y",Table16[[#This Row],[Demand]],NA())</f>
        <v>137028.04999999999</v>
      </c>
      <c r="G567" s="6" t="e">
        <f>IF(Table16[[#This Row],[School Day]]="N",Table16[[#This Row],[Demand]],NA())</f>
        <v>#N/A</v>
      </c>
      <c r="H567" s="6" t="e">
        <f>IF(Table16[[#This Row],[Holiday]]="Y",Table16[[#This Row],[Demand]],NA())</f>
        <v>#N/A</v>
      </c>
      <c r="I567" s="6">
        <f>IF(Table16[[#This Row],[Holiday]]="N",Table16[[#This Row],[Demand]],NA())</f>
        <v>137028.04999999999</v>
      </c>
      <c r="J567" s="6">
        <v>16</v>
      </c>
      <c r="K567" s="6"/>
    </row>
    <row r="568" spans="2:11" x14ac:dyDescent="0.3">
      <c r="B568" s="30">
        <v>42571</v>
      </c>
      <c r="C568" s="6" t="str">
        <f>VLOOKUP(B:B, _holidays!A:C, 2, FALSE)</f>
        <v>Y</v>
      </c>
      <c r="D568" s="6" t="str">
        <f>VLOOKUP(B:B, _holidays!A:C, 3, FALSE)</f>
        <v>N</v>
      </c>
      <c r="E568" s="10">
        <v>136850.14000000001</v>
      </c>
      <c r="F568" s="6">
        <f>IF(Table16[[#This Row],[School Day]]="Y",Table16[[#This Row],[Demand]],NA())</f>
        <v>136850.14000000001</v>
      </c>
      <c r="G568" s="6" t="e">
        <f>IF(Table16[[#This Row],[School Day]]="N",Table16[[#This Row],[Demand]],NA())</f>
        <v>#N/A</v>
      </c>
      <c r="H568" s="6" t="e">
        <f>IF(Table16[[#This Row],[Holiday]]="Y",Table16[[#This Row],[Demand]],NA())</f>
        <v>#N/A</v>
      </c>
      <c r="I568" s="6">
        <f>IF(Table16[[#This Row],[Holiday]]="N",Table16[[#This Row],[Demand]],NA())</f>
        <v>136850.14000000001</v>
      </c>
      <c r="J568" s="6">
        <v>16.100000000000001</v>
      </c>
      <c r="K568" s="6"/>
    </row>
    <row r="569" spans="2:11" x14ac:dyDescent="0.3">
      <c r="B569" s="30">
        <v>42572</v>
      </c>
      <c r="C569" s="6" t="str">
        <f>VLOOKUP(B:B, _holidays!A:C, 2, FALSE)</f>
        <v>Y</v>
      </c>
      <c r="D569" s="6" t="str">
        <f>VLOOKUP(B:B, _holidays!A:C, 3, FALSE)</f>
        <v>N</v>
      </c>
      <c r="E569" s="10">
        <v>136127.125</v>
      </c>
      <c r="F569" s="6">
        <f>IF(Table16[[#This Row],[School Day]]="Y",Table16[[#This Row],[Demand]],NA())</f>
        <v>136127.125</v>
      </c>
      <c r="G569" s="6" t="e">
        <f>IF(Table16[[#This Row],[School Day]]="N",Table16[[#This Row],[Demand]],NA())</f>
        <v>#N/A</v>
      </c>
      <c r="H569" s="6" t="e">
        <f>IF(Table16[[#This Row],[Holiday]]="Y",Table16[[#This Row],[Demand]],NA())</f>
        <v>#N/A</v>
      </c>
      <c r="I569" s="6">
        <f>IF(Table16[[#This Row],[Holiday]]="N",Table16[[#This Row],[Demand]],NA())</f>
        <v>136127.125</v>
      </c>
      <c r="J569" s="6">
        <v>18.100000000000001</v>
      </c>
      <c r="K569" s="6"/>
    </row>
    <row r="570" spans="2:11" x14ac:dyDescent="0.3">
      <c r="B570" s="30">
        <v>42573</v>
      </c>
      <c r="C570" s="6" t="str">
        <f>VLOOKUP(B:B, _holidays!A:C, 2, FALSE)</f>
        <v>Y</v>
      </c>
      <c r="D570" s="6" t="str">
        <f>VLOOKUP(B:B, _holidays!A:C, 3, FALSE)</f>
        <v>N</v>
      </c>
      <c r="E570" s="10">
        <v>128777.82</v>
      </c>
      <c r="F570" s="6">
        <f>IF(Table16[[#This Row],[School Day]]="Y",Table16[[#This Row],[Demand]],NA())</f>
        <v>128777.82</v>
      </c>
      <c r="G570" s="6" t="e">
        <f>IF(Table16[[#This Row],[School Day]]="N",Table16[[#This Row],[Demand]],NA())</f>
        <v>#N/A</v>
      </c>
      <c r="H570" s="6" t="e">
        <f>IF(Table16[[#This Row],[Holiday]]="Y",Table16[[#This Row],[Demand]],NA())</f>
        <v>#N/A</v>
      </c>
      <c r="I570" s="6">
        <f>IF(Table16[[#This Row],[Holiday]]="N",Table16[[#This Row],[Demand]],NA())</f>
        <v>128777.82</v>
      </c>
      <c r="J570" s="6">
        <v>18.3</v>
      </c>
      <c r="K570" s="6"/>
    </row>
    <row r="571" spans="2:11" x14ac:dyDescent="0.3">
      <c r="B571" s="30">
        <v>42574</v>
      </c>
      <c r="C571" s="6" t="str">
        <f>VLOOKUP(B:B, _holidays!A:C, 2, FALSE)</f>
        <v>Y</v>
      </c>
      <c r="D571" s="6" t="str">
        <f>VLOOKUP(B:B, _holidays!A:C, 3, FALSE)</f>
        <v>N</v>
      </c>
      <c r="E571" s="10">
        <v>119888.575</v>
      </c>
      <c r="F571" s="6">
        <f>IF(Table16[[#This Row],[School Day]]="Y",Table16[[#This Row],[Demand]],NA())</f>
        <v>119888.575</v>
      </c>
      <c r="G571" s="6" t="e">
        <f>IF(Table16[[#This Row],[School Day]]="N",Table16[[#This Row],[Demand]],NA())</f>
        <v>#N/A</v>
      </c>
      <c r="H571" s="6" t="e">
        <f>IF(Table16[[#This Row],[Holiday]]="Y",Table16[[#This Row],[Demand]],NA())</f>
        <v>#N/A</v>
      </c>
      <c r="I571" s="6">
        <f>IF(Table16[[#This Row],[Holiday]]="N",Table16[[#This Row],[Demand]],NA())</f>
        <v>119888.575</v>
      </c>
      <c r="J571" s="6">
        <v>11.6</v>
      </c>
      <c r="K571" s="6"/>
    </row>
    <row r="572" spans="2:11" x14ac:dyDescent="0.3">
      <c r="B572" s="30">
        <v>42575</v>
      </c>
      <c r="C572" s="6" t="str">
        <f>VLOOKUP(B:B, _holidays!A:C, 2, FALSE)</f>
        <v>Y</v>
      </c>
      <c r="D572" s="6" t="str">
        <f>VLOOKUP(B:B, _holidays!A:C, 3, FALSE)</f>
        <v>N</v>
      </c>
      <c r="E572" s="10">
        <v>120126.905</v>
      </c>
      <c r="F572" s="6">
        <f>IF(Table16[[#This Row],[School Day]]="Y",Table16[[#This Row],[Demand]],NA())</f>
        <v>120126.905</v>
      </c>
      <c r="G572" s="6" t="e">
        <f>IF(Table16[[#This Row],[School Day]]="N",Table16[[#This Row],[Demand]],NA())</f>
        <v>#N/A</v>
      </c>
      <c r="H572" s="6" t="e">
        <f>IF(Table16[[#This Row],[Holiday]]="Y",Table16[[#This Row],[Demand]],NA())</f>
        <v>#N/A</v>
      </c>
      <c r="I572" s="6">
        <f>IF(Table16[[#This Row],[Holiday]]="N",Table16[[#This Row],[Demand]],NA())</f>
        <v>120126.905</v>
      </c>
      <c r="J572" s="6">
        <v>11.4</v>
      </c>
      <c r="K572" s="6"/>
    </row>
    <row r="573" spans="2:11" x14ac:dyDescent="0.3">
      <c r="B573" s="30">
        <v>42576</v>
      </c>
      <c r="C573" s="6" t="str">
        <f>VLOOKUP(B:B, _holidays!A:C, 2, FALSE)</f>
        <v>Y</v>
      </c>
      <c r="D573" s="6" t="str">
        <f>VLOOKUP(B:B, _holidays!A:C, 3, FALSE)</f>
        <v>N</v>
      </c>
      <c r="E573" s="10">
        <v>138134.63500000001</v>
      </c>
      <c r="F573" s="6">
        <f>IF(Table16[[#This Row],[School Day]]="Y",Table16[[#This Row],[Demand]],NA())</f>
        <v>138134.63500000001</v>
      </c>
      <c r="G573" s="6" t="e">
        <f>IF(Table16[[#This Row],[School Day]]="N",Table16[[#This Row],[Demand]],NA())</f>
        <v>#N/A</v>
      </c>
      <c r="H573" s="6" t="e">
        <f>IF(Table16[[#This Row],[Holiday]]="Y",Table16[[#This Row],[Demand]],NA())</f>
        <v>#N/A</v>
      </c>
      <c r="I573" s="6">
        <f>IF(Table16[[#This Row],[Holiday]]="N",Table16[[#This Row],[Demand]],NA())</f>
        <v>138134.63500000001</v>
      </c>
      <c r="J573" s="6">
        <v>14.3</v>
      </c>
      <c r="K573" s="6"/>
    </row>
    <row r="574" spans="2:11" x14ac:dyDescent="0.3">
      <c r="B574" s="30">
        <v>42577</v>
      </c>
      <c r="C574" s="6" t="str">
        <f>VLOOKUP(B:B, _holidays!A:C, 2, FALSE)</f>
        <v>Y</v>
      </c>
      <c r="D574" s="6" t="str">
        <f>VLOOKUP(B:B, _holidays!A:C, 3, FALSE)</f>
        <v>N</v>
      </c>
      <c r="E574" s="10">
        <v>146465.69</v>
      </c>
      <c r="F574" s="6">
        <f>IF(Table16[[#This Row],[School Day]]="Y",Table16[[#This Row],[Demand]],NA())</f>
        <v>146465.69</v>
      </c>
      <c r="G574" s="6" t="e">
        <f>IF(Table16[[#This Row],[School Day]]="N",Table16[[#This Row],[Demand]],NA())</f>
        <v>#N/A</v>
      </c>
      <c r="H574" s="6" t="e">
        <f>IF(Table16[[#This Row],[Holiday]]="Y",Table16[[#This Row],[Demand]],NA())</f>
        <v>#N/A</v>
      </c>
      <c r="I574" s="6">
        <f>IF(Table16[[#This Row],[Holiday]]="N",Table16[[#This Row],[Demand]],NA())</f>
        <v>146465.69</v>
      </c>
      <c r="J574" s="6">
        <v>11</v>
      </c>
      <c r="K574" s="6"/>
    </row>
    <row r="575" spans="2:11" x14ac:dyDescent="0.3">
      <c r="B575" s="30">
        <v>42578</v>
      </c>
      <c r="C575" s="6" t="str">
        <f>VLOOKUP(B:B, _holidays!A:C, 2, FALSE)</f>
        <v>Y</v>
      </c>
      <c r="D575" s="6" t="str">
        <f>VLOOKUP(B:B, _holidays!A:C, 3, FALSE)</f>
        <v>N</v>
      </c>
      <c r="E575" s="10">
        <v>143209.755</v>
      </c>
      <c r="F575" s="6">
        <f>IF(Table16[[#This Row],[School Day]]="Y",Table16[[#This Row],[Demand]],NA())</f>
        <v>143209.755</v>
      </c>
      <c r="G575" s="6" t="e">
        <f>IF(Table16[[#This Row],[School Day]]="N",Table16[[#This Row],[Demand]],NA())</f>
        <v>#N/A</v>
      </c>
      <c r="H575" s="6" t="e">
        <f>IF(Table16[[#This Row],[Holiday]]="Y",Table16[[#This Row],[Demand]],NA())</f>
        <v>#N/A</v>
      </c>
      <c r="I575" s="6">
        <f>IF(Table16[[#This Row],[Holiday]]="N",Table16[[#This Row],[Demand]],NA())</f>
        <v>143209.755</v>
      </c>
      <c r="J575" s="6">
        <v>12.9</v>
      </c>
      <c r="K575" s="6"/>
    </row>
    <row r="576" spans="2:11" x14ac:dyDescent="0.3">
      <c r="B576" s="30">
        <v>42579</v>
      </c>
      <c r="C576" s="6" t="str">
        <f>VLOOKUP(B:B, _holidays!A:C, 2, FALSE)</f>
        <v>Y</v>
      </c>
      <c r="D576" s="6" t="str">
        <f>VLOOKUP(B:B, _holidays!A:C, 3, FALSE)</f>
        <v>N</v>
      </c>
      <c r="E576" s="10">
        <v>142341.63500000001</v>
      </c>
      <c r="F576" s="6">
        <f>IF(Table16[[#This Row],[School Day]]="Y",Table16[[#This Row],[Demand]],NA())</f>
        <v>142341.63500000001</v>
      </c>
      <c r="G576" s="6" t="e">
        <f>IF(Table16[[#This Row],[School Day]]="N",Table16[[#This Row],[Demand]],NA())</f>
        <v>#N/A</v>
      </c>
      <c r="H576" s="6" t="e">
        <f>IF(Table16[[#This Row],[Holiday]]="Y",Table16[[#This Row],[Demand]],NA())</f>
        <v>#N/A</v>
      </c>
      <c r="I576" s="6">
        <f>IF(Table16[[#This Row],[Holiday]]="N",Table16[[#This Row],[Demand]],NA())</f>
        <v>142341.63500000001</v>
      </c>
      <c r="J576" s="6">
        <v>15.2</v>
      </c>
      <c r="K576" s="6"/>
    </row>
    <row r="577" spans="2:11" x14ac:dyDescent="0.3">
      <c r="B577" s="30">
        <v>42580</v>
      </c>
      <c r="C577" s="6" t="str">
        <f>VLOOKUP(B:B, _holidays!A:C, 2, FALSE)</f>
        <v>Y</v>
      </c>
      <c r="D577" s="6" t="str">
        <f>VLOOKUP(B:B, _holidays!A:C, 3, FALSE)</f>
        <v>N</v>
      </c>
      <c r="E577" s="10">
        <v>139822.93</v>
      </c>
      <c r="F577" s="6">
        <f>IF(Table16[[#This Row],[School Day]]="Y",Table16[[#This Row],[Demand]],NA())</f>
        <v>139822.93</v>
      </c>
      <c r="G577" s="6" t="e">
        <f>IF(Table16[[#This Row],[School Day]]="N",Table16[[#This Row],[Demand]],NA())</f>
        <v>#N/A</v>
      </c>
      <c r="H577" s="6" t="e">
        <f>IF(Table16[[#This Row],[Holiday]]="Y",Table16[[#This Row],[Demand]],NA())</f>
        <v>#N/A</v>
      </c>
      <c r="I577" s="6">
        <f>IF(Table16[[#This Row],[Holiday]]="N",Table16[[#This Row],[Demand]],NA())</f>
        <v>139822.93</v>
      </c>
      <c r="J577" s="6">
        <v>15.3</v>
      </c>
      <c r="K577" s="6"/>
    </row>
    <row r="578" spans="2:11" x14ac:dyDescent="0.3">
      <c r="B578" s="30">
        <v>42581</v>
      </c>
      <c r="C578" s="6" t="str">
        <f>VLOOKUP(B:B, _holidays!A:C, 2, FALSE)</f>
        <v>Y</v>
      </c>
      <c r="D578" s="6" t="str">
        <f>VLOOKUP(B:B, _holidays!A:C, 3, FALSE)</f>
        <v>N</v>
      </c>
      <c r="E578" s="10">
        <v>121548.535</v>
      </c>
      <c r="F578" s="6">
        <f>IF(Table16[[#This Row],[School Day]]="Y",Table16[[#This Row],[Demand]],NA())</f>
        <v>121548.535</v>
      </c>
      <c r="G578" s="6" t="e">
        <f>IF(Table16[[#This Row],[School Day]]="N",Table16[[#This Row],[Demand]],NA())</f>
        <v>#N/A</v>
      </c>
      <c r="H578" s="6" t="e">
        <f>IF(Table16[[#This Row],[Holiday]]="Y",Table16[[#This Row],[Demand]],NA())</f>
        <v>#N/A</v>
      </c>
      <c r="I578" s="6">
        <f>IF(Table16[[#This Row],[Holiday]]="N",Table16[[#This Row],[Demand]],NA())</f>
        <v>121548.535</v>
      </c>
      <c r="J578" s="6">
        <v>13.8</v>
      </c>
      <c r="K578" s="6"/>
    </row>
    <row r="579" spans="2:11" x14ac:dyDescent="0.3">
      <c r="B579" s="30">
        <v>42582</v>
      </c>
      <c r="C579" s="6" t="str">
        <f>VLOOKUP(B:B, _holidays!A:C, 2, FALSE)</f>
        <v>Y</v>
      </c>
      <c r="D579" s="6" t="str">
        <f>VLOOKUP(B:B, _holidays!A:C, 3, FALSE)</f>
        <v>N</v>
      </c>
      <c r="E579" s="10">
        <v>114481.28</v>
      </c>
      <c r="F579" s="6">
        <f>IF(Table16[[#This Row],[School Day]]="Y",Table16[[#This Row],[Demand]],NA())</f>
        <v>114481.28</v>
      </c>
      <c r="G579" s="6" t="e">
        <f>IF(Table16[[#This Row],[School Day]]="N",Table16[[#This Row],[Demand]],NA())</f>
        <v>#N/A</v>
      </c>
      <c r="H579" s="6" t="e">
        <f>IF(Table16[[#This Row],[Holiday]]="Y",Table16[[#This Row],[Demand]],NA())</f>
        <v>#N/A</v>
      </c>
      <c r="I579" s="6">
        <f>IF(Table16[[#This Row],[Holiday]]="N",Table16[[#This Row],[Demand]],NA())</f>
        <v>114481.28</v>
      </c>
      <c r="J579" s="6">
        <v>17</v>
      </c>
      <c r="K579" s="6"/>
    </row>
    <row r="580" spans="2:11" x14ac:dyDescent="0.3">
      <c r="B580" s="30">
        <v>42583</v>
      </c>
      <c r="C580" s="6" t="str">
        <f>VLOOKUP(B:B, _holidays!A:C, 2, FALSE)</f>
        <v>Y</v>
      </c>
      <c r="D580" s="6" t="str">
        <f>VLOOKUP(B:B, _holidays!A:C, 3, FALSE)</f>
        <v>N</v>
      </c>
      <c r="E580" s="10">
        <v>137934.845</v>
      </c>
      <c r="F580" s="6">
        <f>IF(Table16[[#This Row],[School Day]]="Y",Table16[[#This Row],[Demand]],NA())</f>
        <v>137934.845</v>
      </c>
      <c r="G580" s="6" t="e">
        <f>IF(Table16[[#This Row],[School Day]]="N",Table16[[#This Row],[Demand]],NA())</f>
        <v>#N/A</v>
      </c>
      <c r="H580" s="6" t="e">
        <f>IF(Table16[[#This Row],[Holiday]]="Y",Table16[[#This Row],[Demand]],NA())</f>
        <v>#N/A</v>
      </c>
      <c r="I580" s="6">
        <f>IF(Table16[[#This Row],[Holiday]]="N",Table16[[#This Row],[Demand]],NA())</f>
        <v>137934.845</v>
      </c>
      <c r="J580" s="6">
        <v>14.4</v>
      </c>
      <c r="K580" s="6"/>
    </row>
    <row r="581" spans="2:11" x14ac:dyDescent="0.3">
      <c r="B581" s="30">
        <v>42584</v>
      </c>
      <c r="C581" s="6" t="str">
        <f>VLOOKUP(B:B, _holidays!A:C, 2, FALSE)</f>
        <v>Y</v>
      </c>
      <c r="D581" s="6" t="str">
        <f>VLOOKUP(B:B, _holidays!A:C, 3, FALSE)</f>
        <v>N</v>
      </c>
      <c r="E581" s="10">
        <v>137301.69</v>
      </c>
      <c r="F581" s="6">
        <f>IF(Table16[[#This Row],[School Day]]="Y",Table16[[#This Row],[Demand]],NA())</f>
        <v>137301.69</v>
      </c>
      <c r="G581" s="6" t="e">
        <f>IF(Table16[[#This Row],[School Day]]="N",Table16[[#This Row],[Demand]],NA())</f>
        <v>#N/A</v>
      </c>
      <c r="H581" s="6" t="e">
        <f>IF(Table16[[#This Row],[Holiday]]="Y",Table16[[#This Row],[Demand]],NA())</f>
        <v>#N/A</v>
      </c>
      <c r="I581" s="6">
        <f>IF(Table16[[#This Row],[Holiday]]="N",Table16[[#This Row],[Demand]],NA())</f>
        <v>137301.69</v>
      </c>
      <c r="J581" s="6">
        <v>13.4</v>
      </c>
      <c r="K581" s="6"/>
    </row>
    <row r="582" spans="2:11" x14ac:dyDescent="0.3">
      <c r="B582" s="30">
        <v>42585</v>
      </c>
      <c r="C582" s="6" t="str">
        <f>VLOOKUP(B:B, _holidays!A:C, 2, FALSE)</f>
        <v>Y</v>
      </c>
      <c r="D582" s="6" t="str">
        <f>VLOOKUP(B:B, _holidays!A:C, 3, FALSE)</f>
        <v>N</v>
      </c>
      <c r="E582" s="10">
        <v>140922.715</v>
      </c>
      <c r="F582" s="6">
        <f>IF(Table16[[#This Row],[School Day]]="Y",Table16[[#This Row],[Demand]],NA())</f>
        <v>140922.715</v>
      </c>
      <c r="G582" s="6" t="e">
        <f>IF(Table16[[#This Row],[School Day]]="N",Table16[[#This Row],[Demand]],NA())</f>
        <v>#N/A</v>
      </c>
      <c r="H582" s="6" t="e">
        <f>IF(Table16[[#This Row],[Holiday]]="Y",Table16[[#This Row],[Demand]],NA())</f>
        <v>#N/A</v>
      </c>
      <c r="I582" s="6">
        <f>IF(Table16[[#This Row],[Holiday]]="N",Table16[[#This Row],[Demand]],NA())</f>
        <v>140922.715</v>
      </c>
      <c r="J582" s="6">
        <v>12.8</v>
      </c>
      <c r="K582" s="6"/>
    </row>
    <row r="583" spans="2:11" x14ac:dyDescent="0.3">
      <c r="B583" s="30">
        <v>42586</v>
      </c>
      <c r="C583" s="6" t="str">
        <f>VLOOKUP(B:B, _holidays!A:C, 2, FALSE)</f>
        <v>Y</v>
      </c>
      <c r="D583" s="6" t="str">
        <f>VLOOKUP(B:B, _holidays!A:C, 3, FALSE)</f>
        <v>N</v>
      </c>
      <c r="E583" s="10">
        <v>142671.51</v>
      </c>
      <c r="F583" s="6">
        <f>IF(Table16[[#This Row],[School Day]]="Y",Table16[[#This Row],[Demand]],NA())</f>
        <v>142671.51</v>
      </c>
      <c r="G583" s="6" t="e">
        <f>IF(Table16[[#This Row],[School Day]]="N",Table16[[#This Row],[Demand]],NA())</f>
        <v>#N/A</v>
      </c>
      <c r="H583" s="6" t="e">
        <f>IF(Table16[[#This Row],[Holiday]]="Y",Table16[[#This Row],[Demand]],NA())</f>
        <v>#N/A</v>
      </c>
      <c r="I583" s="6">
        <f>IF(Table16[[#This Row],[Holiday]]="N",Table16[[#This Row],[Demand]],NA())</f>
        <v>142671.51</v>
      </c>
      <c r="J583" s="6">
        <v>14.6</v>
      </c>
      <c r="K583" s="6"/>
    </row>
    <row r="584" spans="2:11" x14ac:dyDescent="0.3">
      <c r="B584" s="30">
        <v>42587</v>
      </c>
      <c r="C584" s="6" t="str">
        <f>VLOOKUP(B:B, _holidays!A:C, 2, FALSE)</f>
        <v>Y</v>
      </c>
      <c r="D584" s="6" t="str">
        <f>VLOOKUP(B:B, _holidays!A:C, 3, FALSE)</f>
        <v>N</v>
      </c>
      <c r="E584" s="10">
        <v>145491.32999999999</v>
      </c>
      <c r="F584" s="6">
        <f>IF(Table16[[#This Row],[School Day]]="Y",Table16[[#This Row],[Demand]],NA())</f>
        <v>145491.32999999999</v>
      </c>
      <c r="G584" s="6" t="e">
        <f>IF(Table16[[#This Row],[School Day]]="N",Table16[[#This Row],[Demand]],NA())</f>
        <v>#N/A</v>
      </c>
      <c r="H584" s="6" t="e">
        <f>IF(Table16[[#This Row],[Holiday]]="Y",Table16[[#This Row],[Demand]],NA())</f>
        <v>#N/A</v>
      </c>
      <c r="I584" s="6">
        <f>IF(Table16[[#This Row],[Holiday]]="N",Table16[[#This Row],[Demand]],NA())</f>
        <v>145491.32999999999</v>
      </c>
      <c r="J584" s="6">
        <v>14.6</v>
      </c>
      <c r="K584" s="6"/>
    </row>
    <row r="585" spans="2:11" x14ac:dyDescent="0.3">
      <c r="B585" s="30">
        <v>42588</v>
      </c>
      <c r="C585" s="6" t="str">
        <f>VLOOKUP(B:B, _holidays!A:C, 2, FALSE)</f>
        <v>Y</v>
      </c>
      <c r="D585" s="6" t="str">
        <f>VLOOKUP(B:B, _holidays!A:C, 3, FALSE)</f>
        <v>N</v>
      </c>
      <c r="E585" s="10">
        <v>130907.095</v>
      </c>
      <c r="F585" s="6">
        <f>IF(Table16[[#This Row],[School Day]]="Y",Table16[[#This Row],[Demand]],NA())</f>
        <v>130907.095</v>
      </c>
      <c r="G585" s="6" t="e">
        <f>IF(Table16[[#This Row],[School Day]]="N",Table16[[#This Row],[Demand]],NA())</f>
        <v>#N/A</v>
      </c>
      <c r="H585" s="6" t="e">
        <f>IF(Table16[[#This Row],[Holiday]]="Y",Table16[[#This Row],[Demand]],NA())</f>
        <v>#N/A</v>
      </c>
      <c r="I585" s="6">
        <f>IF(Table16[[#This Row],[Holiday]]="N",Table16[[#This Row],[Demand]],NA())</f>
        <v>130907.095</v>
      </c>
      <c r="J585" s="6">
        <v>14.4</v>
      </c>
      <c r="K585" s="6"/>
    </row>
    <row r="586" spans="2:11" x14ac:dyDescent="0.3">
      <c r="B586" s="30">
        <v>42589</v>
      </c>
      <c r="C586" s="6" t="str">
        <f>VLOOKUP(B:B, _holidays!A:C, 2, FALSE)</f>
        <v>Y</v>
      </c>
      <c r="D586" s="6" t="str">
        <f>VLOOKUP(B:B, _holidays!A:C, 3, FALSE)</f>
        <v>N</v>
      </c>
      <c r="E586" s="10">
        <v>120379.285</v>
      </c>
      <c r="F586" s="6">
        <f>IF(Table16[[#This Row],[School Day]]="Y",Table16[[#This Row],[Demand]],NA())</f>
        <v>120379.285</v>
      </c>
      <c r="G586" s="6" t="e">
        <f>IF(Table16[[#This Row],[School Day]]="N",Table16[[#This Row],[Demand]],NA())</f>
        <v>#N/A</v>
      </c>
      <c r="H586" s="6" t="e">
        <f>IF(Table16[[#This Row],[Holiday]]="Y",Table16[[#This Row],[Demand]],NA())</f>
        <v>#N/A</v>
      </c>
      <c r="I586" s="6">
        <f>IF(Table16[[#This Row],[Holiday]]="N",Table16[[#This Row],[Demand]],NA())</f>
        <v>120379.285</v>
      </c>
      <c r="J586" s="6">
        <v>16.600000000000001</v>
      </c>
      <c r="K586" s="6"/>
    </row>
    <row r="587" spans="2:11" x14ac:dyDescent="0.3">
      <c r="B587" s="30">
        <v>42590</v>
      </c>
      <c r="C587" s="6" t="str">
        <f>VLOOKUP(B:B, _holidays!A:C, 2, FALSE)</f>
        <v>Y</v>
      </c>
      <c r="D587" s="6" t="str">
        <f>VLOOKUP(B:B, _holidays!A:C, 3, FALSE)</f>
        <v>N</v>
      </c>
      <c r="E587" s="10">
        <v>138506.45000000001</v>
      </c>
      <c r="F587" s="6">
        <f>IF(Table16[[#This Row],[School Day]]="Y",Table16[[#This Row],[Demand]],NA())</f>
        <v>138506.45000000001</v>
      </c>
      <c r="G587" s="6" t="e">
        <f>IF(Table16[[#This Row],[School Day]]="N",Table16[[#This Row],[Demand]],NA())</f>
        <v>#N/A</v>
      </c>
      <c r="H587" s="6" t="e">
        <f>IF(Table16[[#This Row],[Holiday]]="Y",Table16[[#This Row],[Demand]],NA())</f>
        <v>#N/A</v>
      </c>
      <c r="I587" s="6">
        <f>IF(Table16[[#This Row],[Holiday]]="N",Table16[[#This Row],[Demand]],NA())</f>
        <v>138506.45000000001</v>
      </c>
      <c r="J587" s="6">
        <v>14.2</v>
      </c>
      <c r="K587" s="6"/>
    </row>
    <row r="588" spans="2:11" x14ac:dyDescent="0.3">
      <c r="B588" s="30">
        <v>42591</v>
      </c>
      <c r="C588" s="6" t="str">
        <f>VLOOKUP(B:B, _holidays!A:C, 2, FALSE)</f>
        <v>Y</v>
      </c>
      <c r="D588" s="6" t="str">
        <f>VLOOKUP(B:B, _holidays!A:C, 3, FALSE)</f>
        <v>N</v>
      </c>
      <c r="E588" s="10">
        <v>132819.535</v>
      </c>
      <c r="F588" s="6">
        <f>IF(Table16[[#This Row],[School Day]]="Y",Table16[[#This Row],[Demand]],NA())</f>
        <v>132819.535</v>
      </c>
      <c r="G588" s="6" t="e">
        <f>IF(Table16[[#This Row],[School Day]]="N",Table16[[#This Row],[Demand]],NA())</f>
        <v>#N/A</v>
      </c>
      <c r="H588" s="6" t="e">
        <f>IF(Table16[[#This Row],[Holiday]]="Y",Table16[[#This Row],[Demand]],NA())</f>
        <v>#N/A</v>
      </c>
      <c r="I588" s="6">
        <f>IF(Table16[[#This Row],[Holiday]]="N",Table16[[#This Row],[Demand]],NA())</f>
        <v>132819.535</v>
      </c>
      <c r="J588" s="6">
        <v>18.899999999999999</v>
      </c>
      <c r="K588" s="6"/>
    </row>
    <row r="589" spans="2:11" x14ac:dyDescent="0.3">
      <c r="B589" s="30">
        <v>42592</v>
      </c>
      <c r="C589" s="6" t="str">
        <f>VLOOKUP(B:B, _holidays!A:C, 2, FALSE)</f>
        <v>Y</v>
      </c>
      <c r="D589" s="6" t="str">
        <f>VLOOKUP(B:B, _holidays!A:C, 3, FALSE)</f>
        <v>N</v>
      </c>
      <c r="E589" s="10">
        <v>130616.67</v>
      </c>
      <c r="F589" s="6">
        <f>IF(Table16[[#This Row],[School Day]]="Y",Table16[[#This Row],[Demand]],NA())</f>
        <v>130616.67</v>
      </c>
      <c r="G589" s="6" t="e">
        <f>IF(Table16[[#This Row],[School Day]]="N",Table16[[#This Row],[Demand]],NA())</f>
        <v>#N/A</v>
      </c>
      <c r="H589" s="6" t="e">
        <f>IF(Table16[[#This Row],[Holiday]]="Y",Table16[[#This Row],[Demand]],NA())</f>
        <v>#N/A</v>
      </c>
      <c r="I589" s="6">
        <f>IF(Table16[[#This Row],[Holiday]]="N",Table16[[#This Row],[Demand]],NA())</f>
        <v>130616.67</v>
      </c>
      <c r="J589" s="6">
        <v>15.3</v>
      </c>
      <c r="K589" s="6"/>
    </row>
    <row r="590" spans="2:11" x14ac:dyDescent="0.3">
      <c r="B590" s="30">
        <v>42593</v>
      </c>
      <c r="C590" s="6" t="str">
        <f>VLOOKUP(B:B, _holidays!A:C, 2, FALSE)</f>
        <v>Y</v>
      </c>
      <c r="D590" s="6" t="str">
        <f>VLOOKUP(B:B, _holidays!A:C, 3, FALSE)</f>
        <v>N</v>
      </c>
      <c r="E590" s="10">
        <v>138368.4</v>
      </c>
      <c r="F590" s="6">
        <f>IF(Table16[[#This Row],[School Day]]="Y",Table16[[#This Row],[Demand]],NA())</f>
        <v>138368.4</v>
      </c>
      <c r="G590" s="6" t="e">
        <f>IF(Table16[[#This Row],[School Day]]="N",Table16[[#This Row],[Demand]],NA())</f>
        <v>#N/A</v>
      </c>
      <c r="H590" s="6" t="e">
        <f>IF(Table16[[#This Row],[Holiday]]="Y",Table16[[#This Row],[Demand]],NA())</f>
        <v>#N/A</v>
      </c>
      <c r="I590" s="6">
        <f>IF(Table16[[#This Row],[Holiday]]="N",Table16[[#This Row],[Demand]],NA())</f>
        <v>138368.4</v>
      </c>
      <c r="J590" s="6">
        <v>15.7</v>
      </c>
      <c r="K590" s="6"/>
    </row>
    <row r="591" spans="2:11" x14ac:dyDescent="0.3">
      <c r="B591" s="30">
        <v>42594</v>
      </c>
      <c r="C591" s="6" t="str">
        <f>VLOOKUP(B:B, _holidays!A:C, 2, FALSE)</f>
        <v>Y</v>
      </c>
      <c r="D591" s="6" t="str">
        <f>VLOOKUP(B:B, _holidays!A:C, 3, FALSE)</f>
        <v>N</v>
      </c>
      <c r="E591" s="10">
        <v>134885.67000000001</v>
      </c>
      <c r="F591" s="6">
        <f>IF(Table16[[#This Row],[School Day]]="Y",Table16[[#This Row],[Demand]],NA())</f>
        <v>134885.67000000001</v>
      </c>
      <c r="G591" s="6" t="e">
        <f>IF(Table16[[#This Row],[School Day]]="N",Table16[[#This Row],[Demand]],NA())</f>
        <v>#N/A</v>
      </c>
      <c r="H591" s="6" t="e">
        <f>IF(Table16[[#This Row],[Holiday]]="Y",Table16[[#This Row],[Demand]],NA())</f>
        <v>#N/A</v>
      </c>
      <c r="I591" s="6">
        <f>IF(Table16[[#This Row],[Holiday]]="N",Table16[[#This Row],[Demand]],NA())</f>
        <v>134885.67000000001</v>
      </c>
      <c r="J591" s="6">
        <v>14.1</v>
      </c>
      <c r="K591" s="6"/>
    </row>
    <row r="592" spans="2:11" x14ac:dyDescent="0.3">
      <c r="B592" s="30">
        <v>42595</v>
      </c>
      <c r="C592" s="6" t="str">
        <f>VLOOKUP(B:B, _holidays!A:C, 2, FALSE)</f>
        <v>Y</v>
      </c>
      <c r="D592" s="6" t="str">
        <f>VLOOKUP(B:B, _holidays!A:C, 3, FALSE)</f>
        <v>N</v>
      </c>
      <c r="E592" s="10">
        <v>120382.80499999999</v>
      </c>
      <c r="F592" s="6">
        <f>IF(Table16[[#This Row],[School Day]]="Y",Table16[[#This Row],[Demand]],NA())</f>
        <v>120382.80499999999</v>
      </c>
      <c r="G592" s="6" t="e">
        <f>IF(Table16[[#This Row],[School Day]]="N",Table16[[#This Row],[Demand]],NA())</f>
        <v>#N/A</v>
      </c>
      <c r="H592" s="6" t="e">
        <f>IF(Table16[[#This Row],[Holiday]]="Y",Table16[[#This Row],[Demand]],NA())</f>
        <v>#N/A</v>
      </c>
      <c r="I592" s="6">
        <f>IF(Table16[[#This Row],[Holiday]]="N",Table16[[#This Row],[Demand]],NA())</f>
        <v>120382.80499999999</v>
      </c>
      <c r="J592" s="6">
        <v>15.1</v>
      </c>
      <c r="K592" s="6"/>
    </row>
    <row r="593" spans="2:11" x14ac:dyDescent="0.3">
      <c r="B593" s="30">
        <v>42596</v>
      </c>
      <c r="C593" s="6" t="str">
        <f>VLOOKUP(B:B, _holidays!A:C, 2, FALSE)</f>
        <v>Y</v>
      </c>
      <c r="D593" s="6" t="str">
        <f>VLOOKUP(B:B, _holidays!A:C, 3, FALSE)</f>
        <v>N</v>
      </c>
      <c r="E593" s="10">
        <v>113066.245</v>
      </c>
      <c r="F593" s="6">
        <f>IF(Table16[[#This Row],[School Day]]="Y",Table16[[#This Row],[Demand]],NA())</f>
        <v>113066.245</v>
      </c>
      <c r="G593" s="6" t="e">
        <f>IF(Table16[[#This Row],[School Day]]="N",Table16[[#This Row],[Demand]],NA())</f>
        <v>#N/A</v>
      </c>
      <c r="H593" s="6" t="e">
        <f>IF(Table16[[#This Row],[Holiday]]="Y",Table16[[#This Row],[Demand]],NA())</f>
        <v>#N/A</v>
      </c>
      <c r="I593" s="6">
        <f>IF(Table16[[#This Row],[Holiday]]="N",Table16[[#This Row],[Demand]],NA())</f>
        <v>113066.245</v>
      </c>
      <c r="J593" s="6">
        <v>18.7</v>
      </c>
      <c r="K593" s="6"/>
    </row>
    <row r="594" spans="2:11" x14ac:dyDescent="0.3">
      <c r="B594" s="30">
        <v>42597</v>
      </c>
      <c r="C594" s="6" t="str">
        <f>VLOOKUP(B:B, _holidays!A:C, 2, FALSE)</f>
        <v>Y</v>
      </c>
      <c r="D594" s="6" t="str">
        <f>VLOOKUP(B:B, _holidays!A:C, 3, FALSE)</f>
        <v>N</v>
      </c>
      <c r="E594" s="10">
        <v>127906.24000000001</v>
      </c>
      <c r="F594" s="6">
        <f>IF(Table16[[#This Row],[School Day]]="Y",Table16[[#This Row],[Demand]],NA())</f>
        <v>127906.24000000001</v>
      </c>
      <c r="G594" s="6" t="e">
        <f>IF(Table16[[#This Row],[School Day]]="N",Table16[[#This Row],[Demand]],NA())</f>
        <v>#N/A</v>
      </c>
      <c r="H594" s="6" t="e">
        <f>IF(Table16[[#This Row],[Holiday]]="Y",Table16[[#This Row],[Demand]],NA())</f>
        <v>#N/A</v>
      </c>
      <c r="I594" s="6">
        <f>IF(Table16[[#This Row],[Holiday]]="N",Table16[[#This Row],[Demand]],NA())</f>
        <v>127906.24000000001</v>
      </c>
      <c r="J594" s="6">
        <v>18.100000000000001</v>
      </c>
      <c r="K594" s="6"/>
    </row>
    <row r="595" spans="2:11" x14ac:dyDescent="0.3">
      <c r="B595" s="30">
        <v>42598</v>
      </c>
      <c r="C595" s="6" t="str">
        <f>VLOOKUP(B:B, _holidays!A:C, 2, FALSE)</f>
        <v>Y</v>
      </c>
      <c r="D595" s="6" t="str">
        <f>VLOOKUP(B:B, _holidays!A:C, 3, FALSE)</f>
        <v>N</v>
      </c>
      <c r="E595" s="10">
        <v>124975.11</v>
      </c>
      <c r="F595" s="6">
        <f>IF(Table16[[#This Row],[School Day]]="Y",Table16[[#This Row],[Demand]],NA())</f>
        <v>124975.11</v>
      </c>
      <c r="G595" s="6" t="e">
        <f>IF(Table16[[#This Row],[School Day]]="N",Table16[[#This Row],[Demand]],NA())</f>
        <v>#N/A</v>
      </c>
      <c r="H595" s="6" t="e">
        <f>IF(Table16[[#This Row],[Holiday]]="Y",Table16[[#This Row],[Demand]],NA())</f>
        <v>#N/A</v>
      </c>
      <c r="I595" s="6">
        <f>IF(Table16[[#This Row],[Holiday]]="N",Table16[[#This Row],[Demand]],NA())</f>
        <v>124975.11</v>
      </c>
      <c r="J595" s="6">
        <v>18.2</v>
      </c>
      <c r="K595" s="6"/>
    </row>
    <row r="596" spans="2:11" x14ac:dyDescent="0.3">
      <c r="B596" s="30">
        <v>42599</v>
      </c>
      <c r="C596" s="6" t="str">
        <f>VLOOKUP(B:B, _holidays!A:C, 2, FALSE)</f>
        <v>Y</v>
      </c>
      <c r="D596" s="6" t="str">
        <f>VLOOKUP(B:B, _holidays!A:C, 3, FALSE)</f>
        <v>N</v>
      </c>
      <c r="E596" s="10">
        <v>132561.22</v>
      </c>
      <c r="F596" s="6">
        <f>IF(Table16[[#This Row],[School Day]]="Y",Table16[[#This Row],[Demand]],NA())</f>
        <v>132561.22</v>
      </c>
      <c r="G596" s="6" t="e">
        <f>IF(Table16[[#This Row],[School Day]]="N",Table16[[#This Row],[Demand]],NA())</f>
        <v>#N/A</v>
      </c>
      <c r="H596" s="6" t="e">
        <f>IF(Table16[[#This Row],[Holiday]]="Y",Table16[[#This Row],[Demand]],NA())</f>
        <v>#N/A</v>
      </c>
      <c r="I596" s="6">
        <f>IF(Table16[[#This Row],[Holiday]]="N",Table16[[#This Row],[Demand]],NA())</f>
        <v>132561.22</v>
      </c>
      <c r="J596" s="6">
        <v>15.6</v>
      </c>
      <c r="K596" s="6"/>
    </row>
    <row r="597" spans="2:11" x14ac:dyDescent="0.3">
      <c r="B597" s="30">
        <v>42600</v>
      </c>
      <c r="C597" s="6" t="str">
        <f>VLOOKUP(B:B, _holidays!A:C, 2, FALSE)</f>
        <v>Y</v>
      </c>
      <c r="D597" s="6" t="str">
        <f>VLOOKUP(B:B, _holidays!A:C, 3, FALSE)</f>
        <v>N</v>
      </c>
      <c r="E597" s="10">
        <v>123434.505</v>
      </c>
      <c r="F597" s="6">
        <f>IF(Table16[[#This Row],[School Day]]="Y",Table16[[#This Row],[Demand]],NA())</f>
        <v>123434.505</v>
      </c>
      <c r="G597" s="6" t="e">
        <f>IF(Table16[[#This Row],[School Day]]="N",Table16[[#This Row],[Demand]],NA())</f>
        <v>#N/A</v>
      </c>
      <c r="H597" s="6" t="e">
        <f>IF(Table16[[#This Row],[Holiday]]="Y",Table16[[#This Row],[Demand]],NA())</f>
        <v>#N/A</v>
      </c>
      <c r="I597" s="6">
        <f>IF(Table16[[#This Row],[Holiday]]="N",Table16[[#This Row],[Demand]],NA())</f>
        <v>123434.505</v>
      </c>
      <c r="J597" s="6">
        <v>21.6</v>
      </c>
      <c r="K597" s="6"/>
    </row>
    <row r="598" spans="2:11" x14ac:dyDescent="0.3">
      <c r="B598" s="30">
        <v>42601</v>
      </c>
      <c r="C598" s="6" t="str">
        <f>VLOOKUP(B:B, _holidays!A:C, 2, FALSE)</f>
        <v>Y</v>
      </c>
      <c r="D598" s="6" t="str">
        <f>VLOOKUP(B:B, _holidays!A:C, 3, FALSE)</f>
        <v>N</v>
      </c>
      <c r="E598" s="10">
        <v>132569.74</v>
      </c>
      <c r="F598" s="6">
        <f>IF(Table16[[#This Row],[School Day]]="Y",Table16[[#This Row],[Demand]],NA())</f>
        <v>132569.74</v>
      </c>
      <c r="G598" s="6" t="e">
        <f>IF(Table16[[#This Row],[School Day]]="N",Table16[[#This Row],[Demand]],NA())</f>
        <v>#N/A</v>
      </c>
      <c r="H598" s="6" t="e">
        <f>IF(Table16[[#This Row],[Holiday]]="Y",Table16[[#This Row],[Demand]],NA())</f>
        <v>#N/A</v>
      </c>
      <c r="I598" s="6">
        <f>IF(Table16[[#This Row],[Holiday]]="N",Table16[[#This Row],[Demand]],NA())</f>
        <v>132569.74</v>
      </c>
      <c r="J598" s="6">
        <v>16.399999999999999</v>
      </c>
      <c r="K598" s="6"/>
    </row>
    <row r="599" spans="2:11" x14ac:dyDescent="0.3">
      <c r="B599" s="30">
        <v>42602</v>
      </c>
      <c r="C599" s="6" t="str">
        <f>VLOOKUP(B:B, _holidays!A:C, 2, FALSE)</f>
        <v>Y</v>
      </c>
      <c r="D599" s="6" t="str">
        <f>VLOOKUP(B:B, _holidays!A:C, 3, FALSE)</f>
        <v>N</v>
      </c>
      <c r="E599" s="10">
        <v>121052.06</v>
      </c>
      <c r="F599" s="6">
        <f>IF(Table16[[#This Row],[School Day]]="Y",Table16[[#This Row],[Demand]],NA())</f>
        <v>121052.06</v>
      </c>
      <c r="G599" s="6" t="e">
        <f>IF(Table16[[#This Row],[School Day]]="N",Table16[[#This Row],[Demand]],NA())</f>
        <v>#N/A</v>
      </c>
      <c r="H599" s="6" t="e">
        <f>IF(Table16[[#This Row],[Holiday]]="Y",Table16[[#This Row],[Demand]],NA())</f>
        <v>#N/A</v>
      </c>
      <c r="I599" s="6">
        <f>IF(Table16[[#This Row],[Holiday]]="N",Table16[[#This Row],[Demand]],NA())</f>
        <v>121052.06</v>
      </c>
      <c r="J599" s="6">
        <v>13.6</v>
      </c>
      <c r="K599" s="6"/>
    </row>
    <row r="600" spans="2:11" x14ac:dyDescent="0.3">
      <c r="B600" s="30">
        <v>42603</v>
      </c>
      <c r="C600" s="6" t="str">
        <f>VLOOKUP(B:B, _holidays!A:C, 2, FALSE)</f>
        <v>Y</v>
      </c>
      <c r="D600" s="6" t="str">
        <f>VLOOKUP(B:B, _holidays!A:C, 3, FALSE)</f>
        <v>N</v>
      </c>
      <c r="E600" s="10">
        <v>119118.545</v>
      </c>
      <c r="F600" s="6">
        <f>IF(Table16[[#This Row],[School Day]]="Y",Table16[[#This Row],[Demand]],NA())</f>
        <v>119118.545</v>
      </c>
      <c r="G600" s="6" t="e">
        <f>IF(Table16[[#This Row],[School Day]]="N",Table16[[#This Row],[Demand]],NA())</f>
        <v>#N/A</v>
      </c>
      <c r="H600" s="6" t="e">
        <f>IF(Table16[[#This Row],[Holiday]]="Y",Table16[[#This Row],[Demand]],NA())</f>
        <v>#N/A</v>
      </c>
      <c r="I600" s="6">
        <f>IF(Table16[[#This Row],[Holiday]]="N",Table16[[#This Row],[Demand]],NA())</f>
        <v>119118.545</v>
      </c>
      <c r="J600" s="6">
        <v>14.8</v>
      </c>
      <c r="K600" s="6"/>
    </row>
    <row r="601" spans="2:11" x14ac:dyDescent="0.3">
      <c r="B601" s="30">
        <v>42604</v>
      </c>
      <c r="C601" s="6" t="str">
        <f>VLOOKUP(B:B, _holidays!A:C, 2, FALSE)</f>
        <v>Y</v>
      </c>
      <c r="D601" s="6" t="str">
        <f>VLOOKUP(B:B, _holidays!A:C, 3, FALSE)</f>
        <v>N</v>
      </c>
      <c r="E601" s="10">
        <v>139203.5</v>
      </c>
      <c r="F601" s="6">
        <f>IF(Table16[[#This Row],[School Day]]="Y",Table16[[#This Row],[Demand]],NA())</f>
        <v>139203.5</v>
      </c>
      <c r="G601" s="6" t="e">
        <f>IF(Table16[[#This Row],[School Day]]="N",Table16[[#This Row],[Demand]],NA())</f>
        <v>#N/A</v>
      </c>
      <c r="H601" s="6" t="e">
        <f>IF(Table16[[#This Row],[Holiday]]="Y",Table16[[#This Row],[Demand]],NA())</f>
        <v>#N/A</v>
      </c>
      <c r="I601" s="6">
        <f>IF(Table16[[#This Row],[Holiday]]="N",Table16[[#This Row],[Demand]],NA())</f>
        <v>139203.5</v>
      </c>
      <c r="J601" s="6">
        <v>16</v>
      </c>
      <c r="K601" s="6"/>
    </row>
    <row r="602" spans="2:11" x14ac:dyDescent="0.3">
      <c r="B602" s="30">
        <v>42605</v>
      </c>
      <c r="C602" s="6" t="str">
        <f>VLOOKUP(B:B, _holidays!A:C, 2, FALSE)</f>
        <v>Y</v>
      </c>
      <c r="D602" s="6" t="str">
        <f>VLOOKUP(B:B, _holidays!A:C, 3, FALSE)</f>
        <v>N</v>
      </c>
      <c r="E602" s="10">
        <v>138640.39000000001</v>
      </c>
      <c r="F602" s="6">
        <f>IF(Table16[[#This Row],[School Day]]="Y",Table16[[#This Row],[Demand]],NA())</f>
        <v>138640.39000000001</v>
      </c>
      <c r="G602" s="6" t="e">
        <f>IF(Table16[[#This Row],[School Day]]="N",Table16[[#This Row],[Demand]],NA())</f>
        <v>#N/A</v>
      </c>
      <c r="H602" s="6" t="e">
        <f>IF(Table16[[#This Row],[Holiday]]="Y",Table16[[#This Row],[Demand]],NA())</f>
        <v>#N/A</v>
      </c>
      <c r="I602" s="6">
        <f>IF(Table16[[#This Row],[Holiday]]="N",Table16[[#This Row],[Demand]],NA())</f>
        <v>138640.39000000001</v>
      </c>
      <c r="J602" s="6">
        <v>13.4</v>
      </c>
      <c r="K602" s="6"/>
    </row>
    <row r="603" spans="2:11" x14ac:dyDescent="0.3">
      <c r="B603" s="30">
        <v>42606</v>
      </c>
      <c r="C603" s="6" t="str">
        <f>VLOOKUP(B:B, _holidays!A:C, 2, FALSE)</f>
        <v>Y</v>
      </c>
      <c r="D603" s="6" t="str">
        <f>VLOOKUP(B:B, _holidays!A:C, 3, FALSE)</f>
        <v>N</v>
      </c>
      <c r="E603" s="10">
        <v>141122.79500000001</v>
      </c>
      <c r="F603" s="6">
        <f>IF(Table16[[#This Row],[School Day]]="Y",Table16[[#This Row],[Demand]],NA())</f>
        <v>141122.79500000001</v>
      </c>
      <c r="G603" s="6" t="e">
        <f>IF(Table16[[#This Row],[School Day]]="N",Table16[[#This Row],[Demand]],NA())</f>
        <v>#N/A</v>
      </c>
      <c r="H603" s="6" t="e">
        <f>IF(Table16[[#This Row],[Holiday]]="Y",Table16[[#This Row],[Demand]],NA())</f>
        <v>#N/A</v>
      </c>
      <c r="I603" s="6">
        <f>IF(Table16[[#This Row],[Holiday]]="N",Table16[[#This Row],[Demand]],NA())</f>
        <v>141122.79500000001</v>
      </c>
      <c r="J603" s="6">
        <v>12.7</v>
      </c>
      <c r="K603" s="6"/>
    </row>
    <row r="604" spans="2:11" x14ac:dyDescent="0.3">
      <c r="B604" s="30">
        <v>42607</v>
      </c>
      <c r="C604" s="6" t="str">
        <f>VLOOKUP(B:B, _holidays!A:C, 2, FALSE)</f>
        <v>Y</v>
      </c>
      <c r="D604" s="6" t="str">
        <f>VLOOKUP(B:B, _holidays!A:C, 3, FALSE)</f>
        <v>N</v>
      </c>
      <c r="E604" s="10">
        <v>139724.02499999999</v>
      </c>
      <c r="F604" s="6">
        <f>IF(Table16[[#This Row],[School Day]]="Y",Table16[[#This Row],[Demand]],NA())</f>
        <v>139724.02499999999</v>
      </c>
      <c r="G604" s="6" t="e">
        <f>IF(Table16[[#This Row],[School Day]]="N",Table16[[#This Row],[Demand]],NA())</f>
        <v>#N/A</v>
      </c>
      <c r="H604" s="6" t="e">
        <f>IF(Table16[[#This Row],[Holiday]]="Y",Table16[[#This Row],[Demand]],NA())</f>
        <v>#N/A</v>
      </c>
      <c r="I604" s="6">
        <f>IF(Table16[[#This Row],[Holiday]]="N",Table16[[#This Row],[Demand]],NA())</f>
        <v>139724.02499999999</v>
      </c>
      <c r="J604" s="6">
        <v>13</v>
      </c>
      <c r="K604" s="6"/>
    </row>
    <row r="605" spans="2:11" x14ac:dyDescent="0.3">
      <c r="B605" s="30">
        <v>42608</v>
      </c>
      <c r="C605" s="6" t="str">
        <f>VLOOKUP(B:B, _holidays!A:C, 2, FALSE)</f>
        <v>Y</v>
      </c>
      <c r="D605" s="6" t="str">
        <f>VLOOKUP(B:B, _holidays!A:C, 3, FALSE)</f>
        <v>N</v>
      </c>
      <c r="E605" s="10">
        <v>139920.54500000001</v>
      </c>
      <c r="F605" s="6">
        <f>IF(Table16[[#This Row],[School Day]]="Y",Table16[[#This Row],[Demand]],NA())</f>
        <v>139920.54500000001</v>
      </c>
      <c r="G605" s="6" t="e">
        <f>IF(Table16[[#This Row],[School Day]]="N",Table16[[#This Row],[Demand]],NA())</f>
        <v>#N/A</v>
      </c>
      <c r="H605" s="6" t="e">
        <f>IF(Table16[[#This Row],[Holiday]]="Y",Table16[[#This Row],[Demand]],NA())</f>
        <v>#N/A</v>
      </c>
      <c r="I605" s="6">
        <f>IF(Table16[[#This Row],[Holiday]]="N",Table16[[#This Row],[Demand]],NA())</f>
        <v>139920.54500000001</v>
      </c>
      <c r="J605" s="6">
        <v>14.4</v>
      </c>
      <c r="K605" s="6"/>
    </row>
    <row r="606" spans="2:11" x14ac:dyDescent="0.3">
      <c r="B606" s="30">
        <v>42609</v>
      </c>
      <c r="C606" s="6" t="str">
        <f>VLOOKUP(B:B, _holidays!A:C, 2, FALSE)</f>
        <v>Y</v>
      </c>
      <c r="D606" s="6" t="str">
        <f>VLOOKUP(B:B, _holidays!A:C, 3, FALSE)</f>
        <v>N</v>
      </c>
      <c r="E606" s="10">
        <v>119573.22</v>
      </c>
      <c r="F606" s="6">
        <f>IF(Table16[[#This Row],[School Day]]="Y",Table16[[#This Row],[Demand]],NA())</f>
        <v>119573.22</v>
      </c>
      <c r="G606" s="6" t="e">
        <f>IF(Table16[[#This Row],[School Day]]="N",Table16[[#This Row],[Demand]],NA())</f>
        <v>#N/A</v>
      </c>
      <c r="H606" s="6" t="e">
        <f>IF(Table16[[#This Row],[Holiday]]="Y",Table16[[#This Row],[Demand]],NA())</f>
        <v>#N/A</v>
      </c>
      <c r="I606" s="6">
        <f>IF(Table16[[#This Row],[Holiday]]="N",Table16[[#This Row],[Demand]],NA())</f>
        <v>119573.22</v>
      </c>
      <c r="J606" s="6">
        <v>16.3</v>
      </c>
      <c r="K606" s="6"/>
    </row>
    <row r="607" spans="2:11" x14ac:dyDescent="0.3">
      <c r="B607" s="30">
        <v>42610</v>
      </c>
      <c r="C607" s="6" t="str">
        <f>VLOOKUP(B:B, _holidays!A:C, 2, FALSE)</f>
        <v>Y</v>
      </c>
      <c r="D607" s="6" t="str">
        <f>VLOOKUP(B:B, _holidays!A:C, 3, FALSE)</f>
        <v>N</v>
      </c>
      <c r="E607" s="10">
        <v>114832.425</v>
      </c>
      <c r="F607" s="6">
        <f>IF(Table16[[#This Row],[School Day]]="Y",Table16[[#This Row],[Demand]],NA())</f>
        <v>114832.425</v>
      </c>
      <c r="G607" s="6" t="e">
        <f>IF(Table16[[#This Row],[School Day]]="N",Table16[[#This Row],[Demand]],NA())</f>
        <v>#N/A</v>
      </c>
      <c r="H607" s="6" t="e">
        <f>IF(Table16[[#This Row],[Holiday]]="Y",Table16[[#This Row],[Demand]],NA())</f>
        <v>#N/A</v>
      </c>
      <c r="I607" s="6">
        <f>IF(Table16[[#This Row],[Holiday]]="N",Table16[[#This Row],[Demand]],NA())</f>
        <v>114832.425</v>
      </c>
      <c r="J607" s="6">
        <v>19</v>
      </c>
      <c r="K607" s="6"/>
    </row>
    <row r="608" spans="2:11" x14ac:dyDescent="0.3">
      <c r="B608" s="30">
        <v>42611</v>
      </c>
      <c r="C608" s="6" t="str">
        <f>VLOOKUP(B:B, _holidays!A:C, 2, FALSE)</f>
        <v>Y</v>
      </c>
      <c r="D608" s="6" t="str">
        <f>VLOOKUP(B:B, _holidays!A:C, 3, FALSE)</f>
        <v>N</v>
      </c>
      <c r="E608" s="10">
        <v>125055.69</v>
      </c>
      <c r="F608" s="6">
        <f>IF(Table16[[#This Row],[School Day]]="Y",Table16[[#This Row],[Demand]],NA())</f>
        <v>125055.69</v>
      </c>
      <c r="G608" s="6" t="e">
        <f>IF(Table16[[#This Row],[School Day]]="N",Table16[[#This Row],[Demand]],NA())</f>
        <v>#N/A</v>
      </c>
      <c r="H608" s="6" t="e">
        <f>IF(Table16[[#This Row],[Holiday]]="Y",Table16[[#This Row],[Demand]],NA())</f>
        <v>#N/A</v>
      </c>
      <c r="I608" s="6">
        <f>IF(Table16[[#This Row],[Holiday]]="N",Table16[[#This Row],[Demand]],NA())</f>
        <v>125055.69</v>
      </c>
      <c r="J608" s="6">
        <v>20.399999999999999</v>
      </c>
      <c r="K608" s="6"/>
    </row>
    <row r="609" spans="2:11" x14ac:dyDescent="0.3">
      <c r="B609" s="30">
        <v>42612</v>
      </c>
      <c r="C609" s="6" t="str">
        <f>VLOOKUP(B:B, _holidays!A:C, 2, FALSE)</f>
        <v>Y</v>
      </c>
      <c r="D609" s="6" t="str">
        <f>VLOOKUP(B:B, _holidays!A:C, 3, FALSE)</f>
        <v>N</v>
      </c>
      <c r="E609" s="10">
        <v>133748.44</v>
      </c>
      <c r="F609" s="6">
        <f>IF(Table16[[#This Row],[School Day]]="Y",Table16[[#This Row],[Demand]],NA())</f>
        <v>133748.44</v>
      </c>
      <c r="G609" s="6" t="e">
        <f>IF(Table16[[#This Row],[School Day]]="N",Table16[[#This Row],[Demand]],NA())</f>
        <v>#N/A</v>
      </c>
      <c r="H609" s="6" t="e">
        <f>IF(Table16[[#This Row],[Holiday]]="Y",Table16[[#This Row],[Demand]],NA())</f>
        <v>#N/A</v>
      </c>
      <c r="I609" s="6">
        <f>IF(Table16[[#This Row],[Holiday]]="N",Table16[[#This Row],[Demand]],NA())</f>
        <v>133748.44</v>
      </c>
      <c r="J609" s="6">
        <v>16.8</v>
      </c>
      <c r="K609" s="6"/>
    </row>
    <row r="610" spans="2:11" x14ac:dyDescent="0.3">
      <c r="B610" s="30">
        <v>42613</v>
      </c>
      <c r="C610" s="6" t="str">
        <f>VLOOKUP(B:B, _holidays!A:C, 2, FALSE)</f>
        <v>Y</v>
      </c>
      <c r="D610" s="6" t="str">
        <f>VLOOKUP(B:B, _holidays!A:C, 3, FALSE)</f>
        <v>N</v>
      </c>
      <c r="E610" s="10">
        <v>128834.065</v>
      </c>
      <c r="F610" s="6">
        <f>IF(Table16[[#This Row],[School Day]]="Y",Table16[[#This Row],[Demand]],NA())</f>
        <v>128834.065</v>
      </c>
      <c r="G610" s="6" t="e">
        <f>IF(Table16[[#This Row],[School Day]]="N",Table16[[#This Row],[Demand]],NA())</f>
        <v>#N/A</v>
      </c>
      <c r="H610" s="6" t="e">
        <f>IF(Table16[[#This Row],[Holiday]]="Y",Table16[[#This Row],[Demand]],NA())</f>
        <v>#N/A</v>
      </c>
      <c r="I610" s="6">
        <f>IF(Table16[[#This Row],[Holiday]]="N",Table16[[#This Row],[Demand]],NA())</f>
        <v>128834.065</v>
      </c>
      <c r="J610" s="6">
        <v>20.2</v>
      </c>
      <c r="K610" s="6"/>
    </row>
    <row r="611" spans="2:11" x14ac:dyDescent="0.3">
      <c r="B611" s="30">
        <v>42614</v>
      </c>
      <c r="C611" s="6" t="str">
        <f>VLOOKUP(B:B, _holidays!A:C, 2, FALSE)</f>
        <v>Y</v>
      </c>
      <c r="D611" s="6" t="str">
        <f>VLOOKUP(B:B, _holidays!A:C, 3, FALSE)</f>
        <v>N</v>
      </c>
      <c r="E611" s="10">
        <v>134246.16500000001</v>
      </c>
      <c r="F611" s="6">
        <f>IF(Table16[[#This Row],[School Day]]="Y",Table16[[#This Row],[Demand]],NA())</f>
        <v>134246.16500000001</v>
      </c>
      <c r="G611" s="6" t="e">
        <f>IF(Table16[[#This Row],[School Day]]="N",Table16[[#This Row],[Demand]],NA())</f>
        <v>#N/A</v>
      </c>
      <c r="H611" s="6" t="e">
        <f>IF(Table16[[#This Row],[Holiday]]="Y",Table16[[#This Row],[Demand]],NA())</f>
        <v>#N/A</v>
      </c>
      <c r="I611" s="6">
        <f>IF(Table16[[#This Row],[Holiday]]="N",Table16[[#This Row],[Demand]],NA())</f>
        <v>134246.16500000001</v>
      </c>
      <c r="J611" s="6">
        <v>15.5</v>
      </c>
      <c r="K611" s="6"/>
    </row>
    <row r="612" spans="2:11" x14ac:dyDescent="0.3">
      <c r="B612" s="30">
        <v>42615</v>
      </c>
      <c r="C612" s="6" t="str">
        <f>VLOOKUP(B:B, _holidays!A:C, 2, FALSE)</f>
        <v>Y</v>
      </c>
      <c r="D612" s="6" t="str">
        <f>VLOOKUP(B:B, _holidays!A:C, 3, FALSE)</f>
        <v>N</v>
      </c>
      <c r="E612" s="10">
        <v>135273.32500000001</v>
      </c>
      <c r="F612" s="6">
        <f>IF(Table16[[#This Row],[School Day]]="Y",Table16[[#This Row],[Demand]],NA())</f>
        <v>135273.32500000001</v>
      </c>
      <c r="G612" s="6" t="e">
        <f>IF(Table16[[#This Row],[School Day]]="N",Table16[[#This Row],[Demand]],NA())</f>
        <v>#N/A</v>
      </c>
      <c r="H612" s="6" t="e">
        <f>IF(Table16[[#This Row],[Holiday]]="Y",Table16[[#This Row],[Demand]],NA())</f>
        <v>#N/A</v>
      </c>
      <c r="I612" s="6">
        <f>IF(Table16[[#This Row],[Holiday]]="N",Table16[[#This Row],[Demand]],NA())</f>
        <v>135273.32500000001</v>
      </c>
      <c r="J612" s="6">
        <v>15</v>
      </c>
      <c r="K612" s="6"/>
    </row>
    <row r="613" spans="2:11" x14ac:dyDescent="0.3">
      <c r="B613" s="30">
        <v>42616</v>
      </c>
      <c r="C613" s="6" t="str">
        <f>VLOOKUP(B:B, _holidays!A:C, 2, FALSE)</f>
        <v>Y</v>
      </c>
      <c r="D613" s="6" t="str">
        <f>VLOOKUP(B:B, _holidays!A:C, 3, FALSE)</f>
        <v>N</v>
      </c>
      <c r="E613" s="10">
        <v>118621.96</v>
      </c>
      <c r="F613" s="6">
        <f>IF(Table16[[#This Row],[School Day]]="Y",Table16[[#This Row],[Demand]],NA())</f>
        <v>118621.96</v>
      </c>
      <c r="G613" s="6" t="e">
        <f>IF(Table16[[#This Row],[School Day]]="N",Table16[[#This Row],[Demand]],NA())</f>
        <v>#N/A</v>
      </c>
      <c r="H613" s="6" t="e">
        <f>IF(Table16[[#This Row],[Holiday]]="Y",Table16[[#This Row],[Demand]],NA())</f>
        <v>#N/A</v>
      </c>
      <c r="I613" s="6">
        <f>IF(Table16[[#This Row],[Holiday]]="N",Table16[[#This Row],[Demand]],NA())</f>
        <v>118621.96</v>
      </c>
      <c r="J613" s="6">
        <v>15.7</v>
      </c>
      <c r="K613" s="6"/>
    </row>
    <row r="614" spans="2:11" x14ac:dyDescent="0.3">
      <c r="B614" s="30">
        <v>42617</v>
      </c>
      <c r="C614" s="6" t="str">
        <f>VLOOKUP(B:B, _holidays!A:C, 2, FALSE)</f>
        <v>Y</v>
      </c>
      <c r="D614" s="6" t="str">
        <f>VLOOKUP(B:B, _holidays!A:C, 3, FALSE)</f>
        <v>N</v>
      </c>
      <c r="E614" s="10">
        <v>110986.005</v>
      </c>
      <c r="F614" s="6">
        <f>IF(Table16[[#This Row],[School Day]]="Y",Table16[[#This Row],[Demand]],NA())</f>
        <v>110986.005</v>
      </c>
      <c r="G614" s="6" t="e">
        <f>IF(Table16[[#This Row],[School Day]]="N",Table16[[#This Row],[Demand]],NA())</f>
        <v>#N/A</v>
      </c>
      <c r="H614" s="6" t="e">
        <f>IF(Table16[[#This Row],[Holiday]]="Y",Table16[[#This Row],[Demand]],NA())</f>
        <v>#N/A</v>
      </c>
      <c r="I614" s="6">
        <f>IF(Table16[[#This Row],[Holiday]]="N",Table16[[#This Row],[Demand]],NA())</f>
        <v>110986.005</v>
      </c>
      <c r="J614" s="6">
        <v>16.899999999999999</v>
      </c>
      <c r="K614" s="6"/>
    </row>
    <row r="615" spans="2:11" x14ac:dyDescent="0.3">
      <c r="B615" s="30">
        <v>42618</v>
      </c>
      <c r="C615" s="6" t="str">
        <f>VLOOKUP(B:B, _holidays!A:C, 2, FALSE)</f>
        <v>Y</v>
      </c>
      <c r="D615" s="6" t="str">
        <f>VLOOKUP(B:B, _holidays!A:C, 3, FALSE)</f>
        <v>N</v>
      </c>
      <c r="E615" s="10">
        <v>127275.815</v>
      </c>
      <c r="F615" s="6">
        <f>IF(Table16[[#This Row],[School Day]]="Y",Table16[[#This Row],[Demand]],NA())</f>
        <v>127275.815</v>
      </c>
      <c r="G615" s="6" t="e">
        <f>IF(Table16[[#This Row],[School Day]]="N",Table16[[#This Row],[Demand]],NA())</f>
        <v>#N/A</v>
      </c>
      <c r="H615" s="6" t="e">
        <f>IF(Table16[[#This Row],[Holiday]]="Y",Table16[[#This Row],[Demand]],NA())</f>
        <v>#N/A</v>
      </c>
      <c r="I615" s="6">
        <f>IF(Table16[[#This Row],[Holiday]]="N",Table16[[#This Row],[Demand]],NA())</f>
        <v>127275.815</v>
      </c>
      <c r="J615" s="6">
        <v>18.399999999999999</v>
      </c>
      <c r="K615" s="6"/>
    </row>
    <row r="616" spans="2:11" x14ac:dyDescent="0.3">
      <c r="B616" s="30">
        <v>42619</v>
      </c>
      <c r="C616" s="6" t="str">
        <f>VLOOKUP(B:B, _holidays!A:C, 2, FALSE)</f>
        <v>Y</v>
      </c>
      <c r="D616" s="6" t="str">
        <f>VLOOKUP(B:B, _holidays!A:C, 3, FALSE)</f>
        <v>N</v>
      </c>
      <c r="E616" s="10">
        <v>129542.36500000001</v>
      </c>
      <c r="F616" s="6">
        <f>IF(Table16[[#This Row],[School Day]]="Y",Table16[[#This Row],[Demand]],NA())</f>
        <v>129542.36500000001</v>
      </c>
      <c r="G616" s="6" t="e">
        <f>IF(Table16[[#This Row],[School Day]]="N",Table16[[#This Row],[Demand]],NA())</f>
        <v>#N/A</v>
      </c>
      <c r="H616" s="6" t="e">
        <f>IF(Table16[[#This Row],[Holiday]]="Y",Table16[[#This Row],[Demand]],NA())</f>
        <v>#N/A</v>
      </c>
      <c r="I616" s="6">
        <f>IF(Table16[[#This Row],[Holiday]]="N",Table16[[#This Row],[Demand]],NA())</f>
        <v>129542.36500000001</v>
      </c>
      <c r="J616" s="6">
        <v>21.5</v>
      </c>
      <c r="K616" s="6"/>
    </row>
    <row r="617" spans="2:11" x14ac:dyDescent="0.3">
      <c r="B617" s="30">
        <v>42620</v>
      </c>
      <c r="C617" s="6" t="str">
        <f>VLOOKUP(B:B, _holidays!A:C, 2, FALSE)</f>
        <v>Y</v>
      </c>
      <c r="D617" s="6" t="str">
        <f>VLOOKUP(B:B, _holidays!A:C, 3, FALSE)</f>
        <v>N</v>
      </c>
      <c r="E617" s="10">
        <v>123307.02</v>
      </c>
      <c r="F617" s="6">
        <f>IF(Table16[[#This Row],[School Day]]="Y",Table16[[#This Row],[Demand]],NA())</f>
        <v>123307.02</v>
      </c>
      <c r="G617" s="6" t="e">
        <f>IF(Table16[[#This Row],[School Day]]="N",Table16[[#This Row],[Demand]],NA())</f>
        <v>#N/A</v>
      </c>
      <c r="H617" s="6" t="e">
        <f>IF(Table16[[#This Row],[Holiday]]="Y",Table16[[#This Row],[Demand]],NA())</f>
        <v>#N/A</v>
      </c>
      <c r="I617" s="6">
        <f>IF(Table16[[#This Row],[Holiday]]="N",Table16[[#This Row],[Demand]],NA())</f>
        <v>123307.02</v>
      </c>
      <c r="J617" s="6">
        <v>21</v>
      </c>
      <c r="K617" s="6"/>
    </row>
    <row r="618" spans="2:11" x14ac:dyDescent="0.3">
      <c r="B618" s="30">
        <v>42621</v>
      </c>
      <c r="C618" s="6" t="str">
        <f>VLOOKUP(B:B, _holidays!A:C, 2, FALSE)</f>
        <v>Y</v>
      </c>
      <c r="D618" s="6" t="str">
        <f>VLOOKUP(B:B, _holidays!A:C, 3, FALSE)</f>
        <v>N</v>
      </c>
      <c r="E618" s="10">
        <v>117722.95</v>
      </c>
      <c r="F618" s="6">
        <f>IF(Table16[[#This Row],[School Day]]="Y",Table16[[#This Row],[Demand]],NA())</f>
        <v>117722.95</v>
      </c>
      <c r="G618" s="6" t="e">
        <f>IF(Table16[[#This Row],[School Day]]="N",Table16[[#This Row],[Demand]],NA())</f>
        <v>#N/A</v>
      </c>
      <c r="H618" s="6" t="e">
        <f>IF(Table16[[#This Row],[Holiday]]="Y",Table16[[#This Row],[Demand]],NA())</f>
        <v>#N/A</v>
      </c>
      <c r="I618" s="6">
        <f>IF(Table16[[#This Row],[Holiday]]="N",Table16[[#This Row],[Demand]],NA())</f>
        <v>117722.95</v>
      </c>
      <c r="J618" s="6">
        <v>23.3</v>
      </c>
      <c r="K618" s="6"/>
    </row>
    <row r="619" spans="2:11" x14ac:dyDescent="0.3">
      <c r="B619" s="30">
        <v>42622</v>
      </c>
      <c r="C619" s="6" t="str">
        <f>VLOOKUP(B:B, _holidays!A:C, 2, FALSE)</f>
        <v>Y</v>
      </c>
      <c r="D619" s="6" t="str">
        <f>VLOOKUP(B:B, _holidays!A:C, 3, FALSE)</f>
        <v>N</v>
      </c>
      <c r="E619" s="10">
        <v>125432.605</v>
      </c>
      <c r="F619" s="6">
        <f>IF(Table16[[#This Row],[School Day]]="Y",Table16[[#This Row],[Demand]],NA())</f>
        <v>125432.605</v>
      </c>
      <c r="G619" s="6" t="e">
        <f>IF(Table16[[#This Row],[School Day]]="N",Table16[[#This Row],[Demand]],NA())</f>
        <v>#N/A</v>
      </c>
      <c r="H619" s="6" t="e">
        <f>IF(Table16[[#This Row],[Holiday]]="Y",Table16[[#This Row],[Demand]],NA())</f>
        <v>#N/A</v>
      </c>
      <c r="I619" s="6">
        <f>IF(Table16[[#This Row],[Holiday]]="N",Table16[[#This Row],[Demand]],NA())</f>
        <v>125432.605</v>
      </c>
      <c r="J619" s="6">
        <v>16.7</v>
      </c>
      <c r="K619" s="6"/>
    </row>
    <row r="620" spans="2:11" x14ac:dyDescent="0.3">
      <c r="B620" s="30">
        <v>42623</v>
      </c>
      <c r="C620" s="6" t="str">
        <f>VLOOKUP(B:B, _holidays!A:C, 2, FALSE)</f>
        <v>Y</v>
      </c>
      <c r="D620" s="6" t="str">
        <f>VLOOKUP(B:B, _holidays!A:C, 3, FALSE)</f>
        <v>N</v>
      </c>
      <c r="E620" s="10">
        <v>111412.995</v>
      </c>
      <c r="F620" s="6">
        <f>IF(Table16[[#This Row],[School Day]]="Y",Table16[[#This Row],[Demand]],NA())</f>
        <v>111412.995</v>
      </c>
      <c r="G620" s="6" t="e">
        <f>IF(Table16[[#This Row],[School Day]]="N",Table16[[#This Row],[Demand]],NA())</f>
        <v>#N/A</v>
      </c>
      <c r="H620" s="6" t="e">
        <f>IF(Table16[[#This Row],[Holiday]]="Y",Table16[[#This Row],[Demand]],NA())</f>
        <v>#N/A</v>
      </c>
      <c r="I620" s="6">
        <f>IF(Table16[[#This Row],[Holiday]]="N",Table16[[#This Row],[Demand]],NA())</f>
        <v>111412.995</v>
      </c>
      <c r="J620" s="6">
        <v>14.3</v>
      </c>
      <c r="K620" s="6"/>
    </row>
    <row r="621" spans="2:11" x14ac:dyDescent="0.3">
      <c r="B621" s="30">
        <v>42624</v>
      </c>
      <c r="C621" s="6" t="str">
        <f>VLOOKUP(B:B, _holidays!A:C, 2, FALSE)</f>
        <v>Y</v>
      </c>
      <c r="D621" s="6" t="str">
        <f>VLOOKUP(B:B, _holidays!A:C, 3, FALSE)</f>
        <v>N</v>
      </c>
      <c r="E621" s="10">
        <v>109125.215</v>
      </c>
      <c r="F621" s="6">
        <f>IF(Table16[[#This Row],[School Day]]="Y",Table16[[#This Row],[Demand]],NA())</f>
        <v>109125.215</v>
      </c>
      <c r="G621" s="6" t="e">
        <f>IF(Table16[[#This Row],[School Day]]="N",Table16[[#This Row],[Demand]],NA())</f>
        <v>#N/A</v>
      </c>
      <c r="H621" s="6" t="e">
        <f>IF(Table16[[#This Row],[Holiday]]="Y",Table16[[#This Row],[Demand]],NA())</f>
        <v>#N/A</v>
      </c>
      <c r="I621" s="6">
        <f>IF(Table16[[#This Row],[Holiday]]="N",Table16[[#This Row],[Demand]],NA())</f>
        <v>109125.215</v>
      </c>
      <c r="J621" s="6">
        <v>17</v>
      </c>
      <c r="K621" s="6"/>
    </row>
    <row r="622" spans="2:11" x14ac:dyDescent="0.3">
      <c r="B622" s="30">
        <v>42625</v>
      </c>
      <c r="C622" s="6" t="str">
        <f>VLOOKUP(B:B, _holidays!A:C, 2, FALSE)</f>
        <v>Y</v>
      </c>
      <c r="D622" s="6" t="str">
        <f>VLOOKUP(B:B, _holidays!A:C, 3, FALSE)</f>
        <v>N</v>
      </c>
      <c r="E622" s="10">
        <v>130967.28</v>
      </c>
      <c r="F622" s="6">
        <f>IF(Table16[[#This Row],[School Day]]="Y",Table16[[#This Row],[Demand]],NA())</f>
        <v>130967.28</v>
      </c>
      <c r="G622" s="6" t="e">
        <f>IF(Table16[[#This Row],[School Day]]="N",Table16[[#This Row],[Demand]],NA())</f>
        <v>#N/A</v>
      </c>
      <c r="H622" s="6" t="e">
        <f>IF(Table16[[#This Row],[Holiday]]="Y",Table16[[#This Row],[Demand]],NA())</f>
        <v>#N/A</v>
      </c>
      <c r="I622" s="6">
        <f>IF(Table16[[#This Row],[Holiday]]="N",Table16[[#This Row],[Demand]],NA())</f>
        <v>130967.28</v>
      </c>
      <c r="J622" s="6">
        <v>13.6</v>
      </c>
      <c r="K622" s="6"/>
    </row>
    <row r="623" spans="2:11" x14ac:dyDescent="0.3">
      <c r="B623" s="30">
        <v>42626</v>
      </c>
      <c r="C623" s="6" t="str">
        <f>VLOOKUP(B:B, _holidays!A:C, 2, FALSE)</f>
        <v>Y</v>
      </c>
      <c r="D623" s="6" t="str">
        <f>VLOOKUP(B:B, _holidays!A:C, 3, FALSE)</f>
        <v>N</v>
      </c>
      <c r="E623" s="10">
        <v>134720.155</v>
      </c>
      <c r="F623" s="6">
        <f>IF(Table16[[#This Row],[School Day]]="Y",Table16[[#This Row],[Demand]],NA())</f>
        <v>134720.155</v>
      </c>
      <c r="G623" s="6" t="e">
        <f>IF(Table16[[#This Row],[School Day]]="N",Table16[[#This Row],[Demand]],NA())</f>
        <v>#N/A</v>
      </c>
      <c r="H623" s="6" t="e">
        <f>IF(Table16[[#This Row],[Holiday]]="Y",Table16[[#This Row],[Demand]],NA())</f>
        <v>#N/A</v>
      </c>
      <c r="I623" s="6">
        <f>IF(Table16[[#This Row],[Holiday]]="N",Table16[[#This Row],[Demand]],NA())</f>
        <v>134720.155</v>
      </c>
      <c r="J623" s="6">
        <v>14.6</v>
      </c>
      <c r="K623" s="6"/>
    </row>
    <row r="624" spans="2:11" x14ac:dyDescent="0.3">
      <c r="B624" s="30">
        <v>42627</v>
      </c>
      <c r="C624" s="6" t="str">
        <f>VLOOKUP(B:B, _holidays!A:C, 2, FALSE)</f>
        <v>Y</v>
      </c>
      <c r="D624" s="6" t="str">
        <f>VLOOKUP(B:B, _holidays!A:C, 3, FALSE)</f>
        <v>N</v>
      </c>
      <c r="E624" s="10">
        <v>130650.88</v>
      </c>
      <c r="F624" s="6">
        <f>IF(Table16[[#This Row],[School Day]]="Y",Table16[[#This Row],[Demand]],NA())</f>
        <v>130650.88</v>
      </c>
      <c r="G624" s="6" t="e">
        <f>IF(Table16[[#This Row],[School Day]]="N",Table16[[#This Row],[Demand]],NA())</f>
        <v>#N/A</v>
      </c>
      <c r="H624" s="6" t="e">
        <f>IF(Table16[[#This Row],[Holiday]]="Y",Table16[[#This Row],[Demand]],NA())</f>
        <v>#N/A</v>
      </c>
      <c r="I624" s="6">
        <f>IF(Table16[[#This Row],[Holiday]]="N",Table16[[#This Row],[Demand]],NA())</f>
        <v>130650.88</v>
      </c>
      <c r="J624" s="6">
        <v>16.100000000000001</v>
      </c>
      <c r="K624" s="6"/>
    </row>
    <row r="625" spans="2:11" x14ac:dyDescent="0.3">
      <c r="B625" s="30">
        <v>42628</v>
      </c>
      <c r="C625" s="6" t="str">
        <f>VLOOKUP(B:B, _holidays!A:C, 2, FALSE)</f>
        <v>Y</v>
      </c>
      <c r="D625" s="6" t="str">
        <f>VLOOKUP(B:B, _holidays!A:C, 3, FALSE)</f>
        <v>N</v>
      </c>
      <c r="E625" s="10">
        <v>134234.45000000001</v>
      </c>
      <c r="F625" s="6">
        <f>IF(Table16[[#This Row],[School Day]]="Y",Table16[[#This Row],[Demand]],NA())</f>
        <v>134234.45000000001</v>
      </c>
      <c r="G625" s="6" t="e">
        <f>IF(Table16[[#This Row],[School Day]]="N",Table16[[#This Row],[Demand]],NA())</f>
        <v>#N/A</v>
      </c>
      <c r="H625" s="6" t="e">
        <f>IF(Table16[[#This Row],[Holiday]]="Y",Table16[[#This Row],[Demand]],NA())</f>
        <v>#N/A</v>
      </c>
      <c r="I625" s="6">
        <f>IF(Table16[[#This Row],[Holiday]]="N",Table16[[#This Row],[Demand]],NA())</f>
        <v>134234.45000000001</v>
      </c>
      <c r="J625" s="6">
        <v>14.6</v>
      </c>
      <c r="K625" s="6"/>
    </row>
    <row r="626" spans="2:11" x14ac:dyDescent="0.3">
      <c r="B626" s="30">
        <v>42629</v>
      </c>
      <c r="C626" s="6" t="str">
        <f>VLOOKUP(B:B, _holidays!A:C, 2, FALSE)</f>
        <v>N</v>
      </c>
      <c r="D626" s="6" t="str">
        <f>VLOOKUP(B:B, _holidays!A:C, 3, FALSE)</f>
        <v>N</v>
      </c>
      <c r="E626" s="10">
        <v>131734.10500000001</v>
      </c>
      <c r="F626" s="6" t="e">
        <f>IF(Table16[[#This Row],[School Day]]="Y",Table16[[#This Row],[Demand]],NA())</f>
        <v>#N/A</v>
      </c>
      <c r="G626" s="6">
        <f>IF(Table16[[#This Row],[School Day]]="N",Table16[[#This Row],[Demand]],NA())</f>
        <v>131734.10500000001</v>
      </c>
      <c r="H626" s="6" t="e">
        <f>IF(Table16[[#This Row],[Holiday]]="Y",Table16[[#This Row],[Demand]],NA())</f>
        <v>#N/A</v>
      </c>
      <c r="I626" s="6">
        <f>IF(Table16[[#This Row],[Holiday]]="N",Table16[[#This Row],[Demand]],NA())</f>
        <v>131734.10500000001</v>
      </c>
      <c r="J626" s="6">
        <v>15.7</v>
      </c>
      <c r="K626" s="6"/>
    </row>
    <row r="627" spans="2:11" x14ac:dyDescent="0.3">
      <c r="B627" s="30">
        <v>42630</v>
      </c>
      <c r="C627" s="6" t="str">
        <f>VLOOKUP(B:B, _holidays!A:C, 2, FALSE)</f>
        <v>N</v>
      </c>
      <c r="D627" s="6" t="str">
        <f>VLOOKUP(B:B, _holidays!A:C, 3, FALSE)</f>
        <v>N</v>
      </c>
      <c r="E627" s="10">
        <v>106709.54</v>
      </c>
      <c r="F627" s="6" t="e">
        <f>IF(Table16[[#This Row],[School Day]]="Y",Table16[[#This Row],[Demand]],NA())</f>
        <v>#N/A</v>
      </c>
      <c r="G627" s="6">
        <f>IF(Table16[[#This Row],[School Day]]="N",Table16[[#This Row],[Demand]],NA())</f>
        <v>106709.54</v>
      </c>
      <c r="H627" s="6" t="e">
        <f>IF(Table16[[#This Row],[Holiday]]="Y",Table16[[#This Row],[Demand]],NA())</f>
        <v>#N/A</v>
      </c>
      <c r="I627" s="6">
        <f>IF(Table16[[#This Row],[Holiday]]="N",Table16[[#This Row],[Demand]],NA())</f>
        <v>106709.54</v>
      </c>
      <c r="J627" s="6">
        <v>19.8</v>
      </c>
      <c r="K627" s="6"/>
    </row>
    <row r="628" spans="2:11" x14ac:dyDescent="0.3">
      <c r="B628" s="30">
        <v>42631</v>
      </c>
      <c r="C628" s="6" t="str">
        <f>VLOOKUP(B:B, _holidays!A:C, 2, FALSE)</f>
        <v>N</v>
      </c>
      <c r="D628" s="6" t="str">
        <f>VLOOKUP(B:B, _holidays!A:C, 3, FALSE)</f>
        <v>N</v>
      </c>
      <c r="E628" s="10">
        <v>110314.625</v>
      </c>
      <c r="F628" s="6" t="e">
        <f>IF(Table16[[#This Row],[School Day]]="Y",Table16[[#This Row],[Demand]],NA())</f>
        <v>#N/A</v>
      </c>
      <c r="G628" s="6">
        <f>IF(Table16[[#This Row],[School Day]]="N",Table16[[#This Row],[Demand]],NA())</f>
        <v>110314.625</v>
      </c>
      <c r="H628" s="6" t="e">
        <f>IF(Table16[[#This Row],[Holiday]]="Y",Table16[[#This Row],[Demand]],NA())</f>
        <v>#N/A</v>
      </c>
      <c r="I628" s="6">
        <f>IF(Table16[[#This Row],[Holiday]]="N",Table16[[#This Row],[Demand]],NA())</f>
        <v>110314.625</v>
      </c>
      <c r="J628" s="6">
        <v>12.5</v>
      </c>
      <c r="K628" s="6"/>
    </row>
    <row r="629" spans="2:11" x14ac:dyDescent="0.3">
      <c r="B629" s="30">
        <v>42632</v>
      </c>
      <c r="C629" s="6" t="str">
        <f>VLOOKUP(B:B, _holidays!A:C, 2, FALSE)</f>
        <v>N</v>
      </c>
      <c r="D629" s="6" t="str">
        <f>VLOOKUP(B:B, _holidays!A:C, 3, FALSE)</f>
        <v>N</v>
      </c>
      <c r="E629" s="10">
        <v>127391.09</v>
      </c>
      <c r="F629" s="6" t="e">
        <f>IF(Table16[[#This Row],[School Day]]="Y",Table16[[#This Row],[Demand]],NA())</f>
        <v>#N/A</v>
      </c>
      <c r="G629" s="6">
        <f>IF(Table16[[#This Row],[School Day]]="N",Table16[[#This Row],[Demand]],NA())</f>
        <v>127391.09</v>
      </c>
      <c r="H629" s="6" t="e">
        <f>IF(Table16[[#This Row],[Holiday]]="Y",Table16[[#This Row],[Demand]],NA())</f>
        <v>#N/A</v>
      </c>
      <c r="I629" s="6">
        <f>IF(Table16[[#This Row],[Holiday]]="N",Table16[[#This Row],[Demand]],NA())</f>
        <v>127391.09</v>
      </c>
      <c r="J629" s="6">
        <v>16.3</v>
      </c>
      <c r="K629" s="6"/>
    </row>
    <row r="630" spans="2:11" x14ac:dyDescent="0.3">
      <c r="B630" s="30">
        <v>42633</v>
      </c>
      <c r="C630" s="6" t="str">
        <f>VLOOKUP(B:B, _holidays!A:C, 2, FALSE)</f>
        <v>N</v>
      </c>
      <c r="D630" s="6" t="str">
        <f>VLOOKUP(B:B, _holidays!A:C, 3, FALSE)</f>
        <v>N</v>
      </c>
      <c r="E630" s="10">
        <v>122664.30499999999</v>
      </c>
      <c r="F630" s="6" t="e">
        <f>IF(Table16[[#This Row],[School Day]]="Y",Table16[[#This Row],[Demand]],NA())</f>
        <v>#N/A</v>
      </c>
      <c r="G630" s="6">
        <f>IF(Table16[[#This Row],[School Day]]="N",Table16[[#This Row],[Demand]],NA())</f>
        <v>122664.30499999999</v>
      </c>
      <c r="H630" s="6" t="e">
        <f>IF(Table16[[#This Row],[Holiday]]="Y",Table16[[#This Row],[Demand]],NA())</f>
        <v>#N/A</v>
      </c>
      <c r="I630" s="6">
        <f>IF(Table16[[#This Row],[Holiday]]="N",Table16[[#This Row],[Demand]],NA())</f>
        <v>122664.30499999999</v>
      </c>
      <c r="J630" s="6">
        <v>18.8</v>
      </c>
      <c r="K630" s="6"/>
    </row>
    <row r="631" spans="2:11" x14ac:dyDescent="0.3">
      <c r="B631" s="30">
        <v>42634</v>
      </c>
      <c r="C631" s="6" t="str">
        <f>VLOOKUP(B:B, _holidays!A:C, 2, FALSE)</f>
        <v>N</v>
      </c>
      <c r="D631" s="6" t="str">
        <f>VLOOKUP(B:B, _holidays!A:C, 3, FALSE)</f>
        <v>N</v>
      </c>
      <c r="E631" s="10">
        <v>127208.57</v>
      </c>
      <c r="F631" s="6" t="e">
        <f>IF(Table16[[#This Row],[School Day]]="Y",Table16[[#This Row],[Demand]],NA())</f>
        <v>#N/A</v>
      </c>
      <c r="G631" s="6">
        <f>IF(Table16[[#This Row],[School Day]]="N",Table16[[#This Row],[Demand]],NA())</f>
        <v>127208.57</v>
      </c>
      <c r="H631" s="6" t="e">
        <f>IF(Table16[[#This Row],[Holiday]]="Y",Table16[[#This Row],[Demand]],NA())</f>
        <v>#N/A</v>
      </c>
      <c r="I631" s="6">
        <f>IF(Table16[[#This Row],[Holiday]]="N",Table16[[#This Row],[Demand]],NA())</f>
        <v>127208.57</v>
      </c>
      <c r="J631" s="6">
        <v>15.2</v>
      </c>
      <c r="K631" s="6"/>
    </row>
    <row r="632" spans="2:11" x14ac:dyDescent="0.3">
      <c r="B632" s="30">
        <v>42635</v>
      </c>
      <c r="C632" s="6" t="str">
        <f>VLOOKUP(B:B, _holidays!A:C, 2, FALSE)</f>
        <v>N</v>
      </c>
      <c r="D632" s="6" t="str">
        <f>VLOOKUP(B:B, _holidays!A:C, 3, FALSE)</f>
        <v>N</v>
      </c>
      <c r="E632" s="10">
        <v>131357.34</v>
      </c>
      <c r="F632" s="6" t="e">
        <f>IF(Table16[[#This Row],[School Day]]="Y",Table16[[#This Row],[Demand]],NA())</f>
        <v>#N/A</v>
      </c>
      <c r="G632" s="6">
        <f>IF(Table16[[#This Row],[School Day]]="N",Table16[[#This Row],[Demand]],NA())</f>
        <v>131357.34</v>
      </c>
      <c r="H632" s="6" t="e">
        <f>IF(Table16[[#This Row],[Holiday]]="Y",Table16[[#This Row],[Demand]],NA())</f>
        <v>#N/A</v>
      </c>
      <c r="I632" s="6">
        <f>IF(Table16[[#This Row],[Holiday]]="N",Table16[[#This Row],[Demand]],NA())</f>
        <v>131357.34</v>
      </c>
      <c r="J632" s="6">
        <v>13.4</v>
      </c>
      <c r="K632" s="6"/>
    </row>
    <row r="633" spans="2:11" x14ac:dyDescent="0.3">
      <c r="B633" s="30">
        <v>42636</v>
      </c>
      <c r="C633" s="6" t="str">
        <f>VLOOKUP(B:B, _holidays!A:C, 2, FALSE)</f>
        <v>N</v>
      </c>
      <c r="D633" s="6" t="str">
        <f>VLOOKUP(B:B, _holidays!A:C, 3, FALSE)</f>
        <v>N</v>
      </c>
      <c r="E633" s="10">
        <v>127420.43</v>
      </c>
      <c r="F633" s="6" t="e">
        <f>IF(Table16[[#This Row],[School Day]]="Y",Table16[[#This Row],[Demand]],NA())</f>
        <v>#N/A</v>
      </c>
      <c r="G633" s="6">
        <f>IF(Table16[[#This Row],[School Day]]="N",Table16[[#This Row],[Demand]],NA())</f>
        <v>127420.43</v>
      </c>
      <c r="H633" s="6" t="e">
        <f>IF(Table16[[#This Row],[Holiday]]="Y",Table16[[#This Row],[Demand]],NA())</f>
        <v>#N/A</v>
      </c>
      <c r="I633" s="6">
        <f>IF(Table16[[#This Row],[Holiday]]="N",Table16[[#This Row],[Demand]],NA())</f>
        <v>127420.43</v>
      </c>
      <c r="J633" s="6">
        <v>16.5</v>
      </c>
      <c r="K633" s="6"/>
    </row>
    <row r="634" spans="2:11" x14ac:dyDescent="0.3">
      <c r="B634" s="30">
        <v>42637</v>
      </c>
      <c r="C634" s="6" t="str">
        <f>VLOOKUP(B:B, _holidays!A:C, 2, FALSE)</f>
        <v>N</v>
      </c>
      <c r="D634" s="6" t="str">
        <f>VLOOKUP(B:B, _holidays!A:C, 3, FALSE)</f>
        <v>N</v>
      </c>
      <c r="E634" s="10">
        <v>106776.27499999999</v>
      </c>
      <c r="F634" s="6" t="e">
        <f>IF(Table16[[#This Row],[School Day]]="Y",Table16[[#This Row],[Demand]],NA())</f>
        <v>#N/A</v>
      </c>
      <c r="G634" s="6">
        <f>IF(Table16[[#This Row],[School Day]]="N",Table16[[#This Row],[Demand]],NA())</f>
        <v>106776.27499999999</v>
      </c>
      <c r="H634" s="6" t="e">
        <f>IF(Table16[[#This Row],[Holiday]]="Y",Table16[[#This Row],[Demand]],NA())</f>
        <v>#N/A</v>
      </c>
      <c r="I634" s="6">
        <f>IF(Table16[[#This Row],[Holiday]]="N",Table16[[#This Row],[Demand]],NA())</f>
        <v>106776.27499999999</v>
      </c>
      <c r="J634" s="6">
        <v>20.100000000000001</v>
      </c>
      <c r="K634" s="6"/>
    </row>
    <row r="635" spans="2:11" x14ac:dyDescent="0.3">
      <c r="B635" s="30">
        <v>42638</v>
      </c>
      <c r="C635" s="6" t="str">
        <f>VLOOKUP(B:B, _holidays!A:C, 2, FALSE)</f>
        <v>N</v>
      </c>
      <c r="D635" s="6" t="str">
        <f>VLOOKUP(B:B, _holidays!A:C, 3, FALSE)</f>
        <v>N</v>
      </c>
      <c r="E635" s="10">
        <v>105931.55499999999</v>
      </c>
      <c r="F635" s="6" t="e">
        <f>IF(Table16[[#This Row],[School Day]]="Y",Table16[[#This Row],[Demand]],NA())</f>
        <v>#N/A</v>
      </c>
      <c r="G635" s="6">
        <f>IF(Table16[[#This Row],[School Day]]="N",Table16[[#This Row],[Demand]],NA())</f>
        <v>105931.55499999999</v>
      </c>
      <c r="H635" s="6" t="e">
        <f>IF(Table16[[#This Row],[Holiday]]="Y",Table16[[#This Row],[Demand]],NA())</f>
        <v>#N/A</v>
      </c>
      <c r="I635" s="6">
        <f>IF(Table16[[#This Row],[Holiday]]="N",Table16[[#This Row],[Demand]],NA())</f>
        <v>105931.55499999999</v>
      </c>
      <c r="J635" s="6">
        <v>14.7</v>
      </c>
      <c r="K635" s="6"/>
    </row>
    <row r="636" spans="2:11" x14ac:dyDescent="0.3">
      <c r="B636" s="30">
        <v>42639</v>
      </c>
      <c r="C636" s="6" t="str">
        <f>VLOOKUP(B:B, _holidays!A:C, 2, FALSE)</f>
        <v>N</v>
      </c>
      <c r="D636" s="6" t="str">
        <f>VLOOKUP(B:B, _holidays!A:C, 3, FALSE)</f>
        <v>N</v>
      </c>
      <c r="E636" s="10">
        <v>124343.19</v>
      </c>
      <c r="F636" s="6" t="e">
        <f>IF(Table16[[#This Row],[School Day]]="Y",Table16[[#This Row],[Demand]],NA())</f>
        <v>#N/A</v>
      </c>
      <c r="G636" s="6">
        <f>IF(Table16[[#This Row],[School Day]]="N",Table16[[#This Row],[Demand]],NA())</f>
        <v>124343.19</v>
      </c>
      <c r="H636" s="6" t="e">
        <f>IF(Table16[[#This Row],[Holiday]]="Y",Table16[[#This Row],[Demand]],NA())</f>
        <v>#N/A</v>
      </c>
      <c r="I636" s="6">
        <f>IF(Table16[[#This Row],[Holiday]]="N",Table16[[#This Row],[Demand]],NA())</f>
        <v>124343.19</v>
      </c>
      <c r="J636" s="6">
        <v>16.899999999999999</v>
      </c>
      <c r="K636" s="6"/>
    </row>
    <row r="637" spans="2:11" x14ac:dyDescent="0.3">
      <c r="B637" s="30">
        <v>42640</v>
      </c>
      <c r="C637" s="6" t="str">
        <f>VLOOKUP(B:B, _holidays!A:C, 2, FALSE)</f>
        <v>N</v>
      </c>
      <c r="D637" s="6" t="str">
        <f>VLOOKUP(B:B, _holidays!A:C, 3, FALSE)</f>
        <v>N</v>
      </c>
      <c r="E637" s="10">
        <v>126888.77</v>
      </c>
      <c r="F637" s="6" t="e">
        <f>IF(Table16[[#This Row],[School Day]]="Y",Table16[[#This Row],[Demand]],NA())</f>
        <v>#N/A</v>
      </c>
      <c r="G637" s="6">
        <f>IF(Table16[[#This Row],[School Day]]="N",Table16[[#This Row],[Demand]],NA())</f>
        <v>126888.77</v>
      </c>
      <c r="H637" s="6" t="e">
        <f>IF(Table16[[#This Row],[Holiday]]="Y",Table16[[#This Row],[Demand]],NA())</f>
        <v>#N/A</v>
      </c>
      <c r="I637" s="6">
        <f>IF(Table16[[#This Row],[Holiday]]="N",Table16[[#This Row],[Demand]],NA())</f>
        <v>126888.77</v>
      </c>
      <c r="J637" s="6">
        <v>14.8</v>
      </c>
      <c r="K637" s="6"/>
    </row>
    <row r="638" spans="2:11" x14ac:dyDescent="0.3">
      <c r="B638" s="30">
        <v>42641</v>
      </c>
      <c r="C638" s="6" t="str">
        <f>VLOOKUP(B:B, _holidays!A:C, 2, FALSE)</f>
        <v>N</v>
      </c>
      <c r="D638" s="6" t="str">
        <f>VLOOKUP(B:B, _holidays!A:C, 3, FALSE)</f>
        <v>N</v>
      </c>
      <c r="E638" s="10">
        <v>121143.25</v>
      </c>
      <c r="F638" s="6" t="e">
        <f>IF(Table16[[#This Row],[School Day]]="Y",Table16[[#This Row],[Demand]],NA())</f>
        <v>#N/A</v>
      </c>
      <c r="G638" s="6">
        <f>IF(Table16[[#This Row],[School Day]]="N",Table16[[#This Row],[Demand]],NA())</f>
        <v>121143.25</v>
      </c>
      <c r="H638" s="6" t="e">
        <f>IF(Table16[[#This Row],[Holiday]]="Y",Table16[[#This Row],[Demand]],NA())</f>
        <v>#N/A</v>
      </c>
      <c r="I638" s="6">
        <f>IF(Table16[[#This Row],[Holiday]]="N",Table16[[#This Row],[Demand]],NA())</f>
        <v>121143.25</v>
      </c>
      <c r="J638" s="6">
        <v>19.3</v>
      </c>
      <c r="K638" s="6"/>
    </row>
    <row r="639" spans="2:11" x14ac:dyDescent="0.3">
      <c r="B639" s="30">
        <v>42642</v>
      </c>
      <c r="C639" s="6" t="str">
        <f>VLOOKUP(B:B, _holidays!A:C, 2, FALSE)</f>
        <v>N</v>
      </c>
      <c r="D639" s="6" t="str">
        <f>VLOOKUP(B:B, _holidays!A:C, 3, FALSE)</f>
        <v>N</v>
      </c>
      <c r="E639" s="10">
        <v>122858.49</v>
      </c>
      <c r="F639" s="6" t="e">
        <f>IF(Table16[[#This Row],[School Day]]="Y",Table16[[#This Row],[Demand]],NA())</f>
        <v>#N/A</v>
      </c>
      <c r="G639" s="6">
        <f>IF(Table16[[#This Row],[School Day]]="N",Table16[[#This Row],[Demand]],NA())</f>
        <v>122858.49</v>
      </c>
      <c r="H639" s="6" t="e">
        <f>IF(Table16[[#This Row],[Holiday]]="Y",Table16[[#This Row],[Demand]],NA())</f>
        <v>#N/A</v>
      </c>
      <c r="I639" s="6">
        <f>IF(Table16[[#This Row],[Holiday]]="N",Table16[[#This Row],[Demand]],NA())</f>
        <v>122858.49</v>
      </c>
      <c r="J639" s="6">
        <v>16.7</v>
      </c>
      <c r="K639" s="6"/>
    </row>
    <row r="640" spans="2:11" x14ac:dyDescent="0.3">
      <c r="B640" s="30">
        <v>42643</v>
      </c>
      <c r="C640" s="6" t="str">
        <f>VLOOKUP(B:B, _holidays!A:C, 2, FALSE)</f>
        <v>N</v>
      </c>
      <c r="D640" s="6" t="str">
        <f>VLOOKUP(B:B, _holidays!A:C, 3, FALSE)</f>
        <v>Y</v>
      </c>
      <c r="E640" s="10">
        <v>113439.77499999999</v>
      </c>
      <c r="F640" s="6" t="e">
        <f>IF(Table16[[#This Row],[School Day]]="Y",Table16[[#This Row],[Demand]],NA())</f>
        <v>#N/A</v>
      </c>
      <c r="G640" s="6">
        <f>IF(Table16[[#This Row],[School Day]]="N",Table16[[#This Row],[Demand]],NA())</f>
        <v>113439.77499999999</v>
      </c>
      <c r="H640" s="6">
        <f>IF(Table16[[#This Row],[Holiday]]="Y",Table16[[#This Row],[Demand]],NA())</f>
        <v>113439.77499999999</v>
      </c>
      <c r="I640" s="6" t="e">
        <f>IF(Table16[[#This Row],[Holiday]]="N",Table16[[#This Row],[Demand]],NA())</f>
        <v>#N/A</v>
      </c>
      <c r="J640" s="6">
        <v>16.399999999999999</v>
      </c>
      <c r="K640" s="6"/>
    </row>
    <row r="641" spans="2:11" x14ac:dyDescent="0.3">
      <c r="B641" s="30">
        <v>42644</v>
      </c>
      <c r="C641" s="6" t="str">
        <f>VLOOKUP(B:B, _holidays!A:C, 2, FALSE)</f>
        <v>N</v>
      </c>
      <c r="D641" s="6" t="str">
        <f>VLOOKUP(B:B, _holidays!A:C, 3, FALSE)</f>
        <v>N</v>
      </c>
      <c r="E641" s="10">
        <v>109181.26</v>
      </c>
      <c r="F641" s="6" t="e">
        <f>IF(Table16[[#This Row],[School Day]]="Y",Table16[[#This Row],[Demand]],NA())</f>
        <v>#N/A</v>
      </c>
      <c r="G641" s="6">
        <f>IF(Table16[[#This Row],[School Day]]="N",Table16[[#This Row],[Demand]],NA())</f>
        <v>109181.26</v>
      </c>
      <c r="H641" s="6" t="e">
        <f>IF(Table16[[#This Row],[Holiday]]="Y",Table16[[#This Row],[Demand]],NA())</f>
        <v>#N/A</v>
      </c>
      <c r="I641" s="6">
        <f>IF(Table16[[#This Row],[Holiday]]="N",Table16[[#This Row],[Demand]],NA())</f>
        <v>109181.26</v>
      </c>
      <c r="J641" s="6">
        <v>18.600000000000001</v>
      </c>
      <c r="K641" s="6"/>
    </row>
    <row r="642" spans="2:11" x14ac:dyDescent="0.3">
      <c r="B642" s="30">
        <v>42645</v>
      </c>
      <c r="C642" s="6" t="str">
        <f>VLOOKUP(B:B, _holidays!A:C, 2, FALSE)</f>
        <v>N</v>
      </c>
      <c r="D642" s="6" t="str">
        <f>VLOOKUP(B:B, _holidays!A:C, 3, FALSE)</f>
        <v>N</v>
      </c>
      <c r="E642" s="10">
        <v>97992.93</v>
      </c>
      <c r="F642" s="6" t="e">
        <f>IF(Table16[[#This Row],[School Day]]="Y",Table16[[#This Row],[Demand]],NA())</f>
        <v>#N/A</v>
      </c>
      <c r="G642" s="6">
        <f>IF(Table16[[#This Row],[School Day]]="N",Table16[[#This Row],[Demand]],NA())</f>
        <v>97992.93</v>
      </c>
      <c r="H642" s="6" t="e">
        <f>IF(Table16[[#This Row],[Holiday]]="Y",Table16[[#This Row],[Demand]],NA())</f>
        <v>#N/A</v>
      </c>
      <c r="I642" s="6">
        <f>IF(Table16[[#This Row],[Holiday]]="N",Table16[[#This Row],[Demand]],NA())</f>
        <v>97992.93</v>
      </c>
      <c r="J642" s="6">
        <v>24</v>
      </c>
      <c r="K642" s="6"/>
    </row>
    <row r="643" spans="2:11" x14ac:dyDescent="0.3">
      <c r="B643" s="30">
        <v>42646</v>
      </c>
      <c r="C643" s="6" t="str">
        <f>VLOOKUP(B:B, _holidays!A:C, 2, FALSE)</f>
        <v>N</v>
      </c>
      <c r="D643" s="6" t="str">
        <f>VLOOKUP(B:B, _holidays!A:C, 3, FALSE)</f>
        <v>N</v>
      </c>
      <c r="E643" s="10">
        <v>115839.01</v>
      </c>
      <c r="F643" s="6" t="e">
        <f>IF(Table16[[#This Row],[School Day]]="Y",Table16[[#This Row],[Demand]],NA())</f>
        <v>#N/A</v>
      </c>
      <c r="G643" s="6">
        <f>IF(Table16[[#This Row],[School Day]]="N",Table16[[#This Row],[Demand]],NA())</f>
        <v>115839.01</v>
      </c>
      <c r="H643" s="6" t="e">
        <f>IF(Table16[[#This Row],[Holiday]]="Y",Table16[[#This Row],[Demand]],NA())</f>
        <v>#N/A</v>
      </c>
      <c r="I643" s="6">
        <f>IF(Table16[[#This Row],[Holiday]]="N",Table16[[#This Row],[Demand]],NA())</f>
        <v>115839.01</v>
      </c>
      <c r="J643" s="6">
        <v>15.9</v>
      </c>
      <c r="K643" s="6"/>
    </row>
    <row r="644" spans="2:11" x14ac:dyDescent="0.3">
      <c r="B644" s="30">
        <v>42647</v>
      </c>
      <c r="C644" s="6" t="str">
        <f>VLOOKUP(B:B, _holidays!A:C, 2, FALSE)</f>
        <v>Y</v>
      </c>
      <c r="D644" s="6" t="str">
        <f>VLOOKUP(B:B, _holidays!A:C, 3, FALSE)</f>
        <v>N</v>
      </c>
      <c r="E644" s="10">
        <v>124089.47</v>
      </c>
      <c r="F644" s="6">
        <f>IF(Table16[[#This Row],[School Day]]="Y",Table16[[#This Row],[Demand]],NA())</f>
        <v>124089.47</v>
      </c>
      <c r="G644" s="6" t="e">
        <f>IF(Table16[[#This Row],[School Day]]="N",Table16[[#This Row],[Demand]],NA())</f>
        <v>#N/A</v>
      </c>
      <c r="H644" s="6" t="e">
        <f>IF(Table16[[#This Row],[Holiday]]="Y",Table16[[#This Row],[Demand]],NA())</f>
        <v>#N/A</v>
      </c>
      <c r="I644" s="6">
        <f>IF(Table16[[#This Row],[Holiday]]="N",Table16[[#This Row],[Demand]],NA())</f>
        <v>124089.47</v>
      </c>
      <c r="J644" s="6">
        <v>17.100000000000001</v>
      </c>
      <c r="K644" s="6"/>
    </row>
    <row r="645" spans="2:11" x14ac:dyDescent="0.3">
      <c r="B645" s="30">
        <v>42648</v>
      </c>
      <c r="C645" s="6" t="str">
        <f>VLOOKUP(B:B, _holidays!A:C, 2, FALSE)</f>
        <v>Y</v>
      </c>
      <c r="D645" s="6" t="str">
        <f>VLOOKUP(B:B, _holidays!A:C, 3, FALSE)</f>
        <v>N</v>
      </c>
      <c r="E645" s="10">
        <v>128558.38499999999</v>
      </c>
      <c r="F645" s="6">
        <f>IF(Table16[[#This Row],[School Day]]="Y",Table16[[#This Row],[Demand]],NA())</f>
        <v>128558.38499999999</v>
      </c>
      <c r="G645" s="6" t="e">
        <f>IF(Table16[[#This Row],[School Day]]="N",Table16[[#This Row],[Demand]],NA())</f>
        <v>#N/A</v>
      </c>
      <c r="H645" s="6" t="e">
        <f>IF(Table16[[#This Row],[Holiday]]="Y",Table16[[#This Row],[Demand]],NA())</f>
        <v>#N/A</v>
      </c>
      <c r="I645" s="6">
        <f>IF(Table16[[#This Row],[Holiday]]="N",Table16[[#This Row],[Demand]],NA())</f>
        <v>128558.38499999999</v>
      </c>
      <c r="J645" s="6">
        <v>17.100000000000001</v>
      </c>
      <c r="K645" s="6"/>
    </row>
    <row r="646" spans="2:11" x14ac:dyDescent="0.3">
      <c r="B646" s="30">
        <v>42649</v>
      </c>
      <c r="C646" s="6" t="str">
        <f>VLOOKUP(B:B, _holidays!A:C, 2, FALSE)</f>
        <v>Y</v>
      </c>
      <c r="D646" s="6" t="str">
        <f>VLOOKUP(B:B, _holidays!A:C, 3, FALSE)</f>
        <v>N</v>
      </c>
      <c r="E646" s="10">
        <v>115898.54</v>
      </c>
      <c r="F646" s="6">
        <f>IF(Table16[[#This Row],[School Day]]="Y",Table16[[#This Row],[Demand]],NA())</f>
        <v>115898.54</v>
      </c>
      <c r="G646" s="6" t="e">
        <f>IF(Table16[[#This Row],[School Day]]="N",Table16[[#This Row],[Demand]],NA())</f>
        <v>#N/A</v>
      </c>
      <c r="H646" s="6" t="e">
        <f>IF(Table16[[#This Row],[Holiday]]="Y",Table16[[#This Row],[Demand]],NA())</f>
        <v>#N/A</v>
      </c>
      <c r="I646" s="6">
        <f>IF(Table16[[#This Row],[Holiday]]="N",Table16[[#This Row],[Demand]],NA())</f>
        <v>115898.54</v>
      </c>
      <c r="J646" s="6">
        <v>27.2</v>
      </c>
      <c r="K646" s="6"/>
    </row>
    <row r="647" spans="2:11" x14ac:dyDescent="0.3">
      <c r="B647" s="30">
        <v>42650</v>
      </c>
      <c r="C647" s="6" t="str">
        <f>VLOOKUP(B:B, _holidays!A:C, 2, FALSE)</f>
        <v>Y</v>
      </c>
      <c r="D647" s="6" t="str">
        <f>VLOOKUP(B:B, _holidays!A:C, 3, FALSE)</f>
        <v>N</v>
      </c>
      <c r="E647" s="10">
        <v>116197.73</v>
      </c>
      <c r="F647" s="6">
        <f>IF(Table16[[#This Row],[School Day]]="Y",Table16[[#This Row],[Demand]],NA())</f>
        <v>116197.73</v>
      </c>
      <c r="G647" s="6" t="e">
        <f>IF(Table16[[#This Row],[School Day]]="N",Table16[[#This Row],[Demand]],NA())</f>
        <v>#N/A</v>
      </c>
      <c r="H647" s="6" t="e">
        <f>IF(Table16[[#This Row],[Holiday]]="Y",Table16[[#This Row],[Demand]],NA())</f>
        <v>#N/A</v>
      </c>
      <c r="I647" s="6">
        <f>IF(Table16[[#This Row],[Holiday]]="N",Table16[[#This Row],[Demand]],NA())</f>
        <v>116197.73</v>
      </c>
      <c r="J647" s="6">
        <v>22.5</v>
      </c>
      <c r="K647" s="6"/>
    </row>
    <row r="648" spans="2:11" x14ac:dyDescent="0.3">
      <c r="B648" s="30">
        <v>42651</v>
      </c>
      <c r="C648" s="6" t="str">
        <f>VLOOKUP(B:B, _holidays!A:C, 2, FALSE)</f>
        <v>Y</v>
      </c>
      <c r="D648" s="6" t="str">
        <f>VLOOKUP(B:B, _holidays!A:C, 3, FALSE)</f>
        <v>N</v>
      </c>
      <c r="E648" s="10">
        <v>101300.77499999999</v>
      </c>
      <c r="F648" s="6">
        <f>IF(Table16[[#This Row],[School Day]]="Y",Table16[[#This Row],[Demand]],NA())</f>
        <v>101300.77499999999</v>
      </c>
      <c r="G648" s="6" t="e">
        <f>IF(Table16[[#This Row],[School Day]]="N",Table16[[#This Row],[Demand]],NA())</f>
        <v>#N/A</v>
      </c>
      <c r="H648" s="6" t="e">
        <f>IF(Table16[[#This Row],[Holiday]]="Y",Table16[[#This Row],[Demand]],NA())</f>
        <v>#N/A</v>
      </c>
      <c r="I648" s="6">
        <f>IF(Table16[[#This Row],[Holiday]]="N",Table16[[#This Row],[Demand]],NA())</f>
        <v>101300.77499999999</v>
      </c>
      <c r="J648" s="6">
        <v>16.899999999999999</v>
      </c>
      <c r="K648" s="6"/>
    </row>
    <row r="649" spans="2:11" x14ac:dyDescent="0.3">
      <c r="B649" s="30">
        <v>42652</v>
      </c>
      <c r="C649" s="6" t="str">
        <f>VLOOKUP(B:B, _holidays!A:C, 2, FALSE)</f>
        <v>Y</v>
      </c>
      <c r="D649" s="6" t="str">
        <f>VLOOKUP(B:B, _holidays!A:C, 3, FALSE)</f>
        <v>N</v>
      </c>
      <c r="E649" s="10">
        <v>94954.16</v>
      </c>
      <c r="F649" s="6">
        <f>IF(Table16[[#This Row],[School Day]]="Y",Table16[[#This Row],[Demand]],NA())</f>
        <v>94954.16</v>
      </c>
      <c r="G649" s="6" t="e">
        <f>IF(Table16[[#This Row],[School Day]]="N",Table16[[#This Row],[Demand]],NA())</f>
        <v>#N/A</v>
      </c>
      <c r="H649" s="6" t="e">
        <f>IF(Table16[[#This Row],[Holiday]]="Y",Table16[[#This Row],[Demand]],NA())</f>
        <v>#N/A</v>
      </c>
      <c r="I649" s="6">
        <f>IF(Table16[[#This Row],[Holiday]]="N",Table16[[#This Row],[Demand]],NA())</f>
        <v>94954.16</v>
      </c>
      <c r="J649" s="6">
        <v>22</v>
      </c>
      <c r="K649" s="6"/>
    </row>
    <row r="650" spans="2:11" x14ac:dyDescent="0.3">
      <c r="B650" s="30">
        <v>42653</v>
      </c>
      <c r="C650" s="6" t="str">
        <f>VLOOKUP(B:B, _holidays!A:C, 2, FALSE)</f>
        <v>Y</v>
      </c>
      <c r="D650" s="6" t="str">
        <f>VLOOKUP(B:B, _holidays!A:C, 3, FALSE)</f>
        <v>N</v>
      </c>
      <c r="E650" s="10">
        <v>116831.43</v>
      </c>
      <c r="F650" s="6">
        <f>IF(Table16[[#This Row],[School Day]]="Y",Table16[[#This Row],[Demand]],NA())</f>
        <v>116831.43</v>
      </c>
      <c r="G650" s="6" t="e">
        <f>IF(Table16[[#This Row],[School Day]]="N",Table16[[#This Row],[Demand]],NA())</f>
        <v>#N/A</v>
      </c>
      <c r="H650" s="6" t="e">
        <f>IF(Table16[[#This Row],[Holiday]]="Y",Table16[[#This Row],[Demand]],NA())</f>
        <v>#N/A</v>
      </c>
      <c r="I650" s="6">
        <f>IF(Table16[[#This Row],[Holiday]]="N",Table16[[#This Row],[Demand]],NA())</f>
        <v>116831.43</v>
      </c>
      <c r="J650" s="6">
        <v>16.8</v>
      </c>
      <c r="K650" s="6"/>
    </row>
    <row r="651" spans="2:11" x14ac:dyDescent="0.3">
      <c r="B651" s="30">
        <v>42654</v>
      </c>
      <c r="C651" s="6" t="str">
        <f>VLOOKUP(B:B, _holidays!A:C, 2, FALSE)</f>
        <v>Y</v>
      </c>
      <c r="D651" s="6" t="str">
        <f>VLOOKUP(B:B, _holidays!A:C, 3, FALSE)</f>
        <v>N</v>
      </c>
      <c r="E651" s="10">
        <v>124665.82</v>
      </c>
      <c r="F651" s="6">
        <f>IF(Table16[[#This Row],[School Day]]="Y",Table16[[#This Row],[Demand]],NA())</f>
        <v>124665.82</v>
      </c>
      <c r="G651" s="6" t="e">
        <f>IF(Table16[[#This Row],[School Day]]="N",Table16[[#This Row],[Demand]],NA())</f>
        <v>#N/A</v>
      </c>
      <c r="H651" s="6" t="e">
        <f>IF(Table16[[#This Row],[Holiday]]="Y",Table16[[#This Row],[Demand]],NA())</f>
        <v>#N/A</v>
      </c>
      <c r="I651" s="6">
        <f>IF(Table16[[#This Row],[Holiday]]="N",Table16[[#This Row],[Demand]],NA())</f>
        <v>124665.82</v>
      </c>
      <c r="J651" s="6">
        <v>15.1</v>
      </c>
      <c r="K651" s="6"/>
    </row>
    <row r="652" spans="2:11" x14ac:dyDescent="0.3">
      <c r="B652" s="30">
        <v>42655</v>
      </c>
      <c r="C652" s="6" t="str">
        <f>VLOOKUP(B:B, _holidays!A:C, 2, FALSE)</f>
        <v>Y</v>
      </c>
      <c r="D652" s="6" t="str">
        <f>VLOOKUP(B:B, _holidays!A:C, 3, FALSE)</f>
        <v>N</v>
      </c>
      <c r="E652" s="10">
        <v>128612.3</v>
      </c>
      <c r="F652" s="6">
        <f>IF(Table16[[#This Row],[School Day]]="Y",Table16[[#This Row],[Demand]],NA())</f>
        <v>128612.3</v>
      </c>
      <c r="G652" s="6" t="e">
        <f>IF(Table16[[#This Row],[School Day]]="N",Table16[[#This Row],[Demand]],NA())</f>
        <v>#N/A</v>
      </c>
      <c r="H652" s="6" t="e">
        <f>IF(Table16[[#This Row],[Holiday]]="Y",Table16[[#This Row],[Demand]],NA())</f>
        <v>#N/A</v>
      </c>
      <c r="I652" s="6">
        <f>IF(Table16[[#This Row],[Holiday]]="N",Table16[[#This Row],[Demand]],NA())</f>
        <v>128612.3</v>
      </c>
      <c r="J652" s="6">
        <v>15.4</v>
      </c>
      <c r="K652" s="6"/>
    </row>
    <row r="653" spans="2:11" x14ac:dyDescent="0.3">
      <c r="B653" s="30">
        <v>42656</v>
      </c>
      <c r="C653" s="6" t="str">
        <f>VLOOKUP(B:B, _holidays!A:C, 2, FALSE)</f>
        <v>Y</v>
      </c>
      <c r="D653" s="6" t="str">
        <f>VLOOKUP(B:B, _holidays!A:C, 3, FALSE)</f>
        <v>N</v>
      </c>
      <c r="E653" s="10">
        <v>128242.765</v>
      </c>
      <c r="F653" s="6">
        <f>IF(Table16[[#This Row],[School Day]]="Y",Table16[[#This Row],[Demand]],NA())</f>
        <v>128242.765</v>
      </c>
      <c r="G653" s="6" t="e">
        <f>IF(Table16[[#This Row],[School Day]]="N",Table16[[#This Row],[Demand]],NA())</f>
        <v>#N/A</v>
      </c>
      <c r="H653" s="6" t="e">
        <f>IF(Table16[[#This Row],[Holiday]]="Y",Table16[[#This Row],[Demand]],NA())</f>
        <v>#N/A</v>
      </c>
      <c r="I653" s="6">
        <f>IF(Table16[[#This Row],[Holiday]]="N",Table16[[#This Row],[Demand]],NA())</f>
        <v>128242.765</v>
      </c>
      <c r="J653" s="6">
        <v>14.6</v>
      </c>
      <c r="K653" s="6"/>
    </row>
    <row r="654" spans="2:11" x14ac:dyDescent="0.3">
      <c r="B654" s="30">
        <v>42657</v>
      </c>
      <c r="C654" s="6" t="str">
        <f>VLOOKUP(B:B, _holidays!A:C, 2, FALSE)</f>
        <v>Y</v>
      </c>
      <c r="D654" s="6" t="str">
        <f>VLOOKUP(B:B, _holidays!A:C, 3, FALSE)</f>
        <v>N</v>
      </c>
      <c r="E654" s="10">
        <v>121731.485</v>
      </c>
      <c r="F654" s="6">
        <f>IF(Table16[[#This Row],[School Day]]="Y",Table16[[#This Row],[Demand]],NA())</f>
        <v>121731.485</v>
      </c>
      <c r="G654" s="6" t="e">
        <f>IF(Table16[[#This Row],[School Day]]="N",Table16[[#This Row],[Demand]],NA())</f>
        <v>#N/A</v>
      </c>
      <c r="H654" s="6" t="e">
        <f>IF(Table16[[#This Row],[Holiday]]="Y",Table16[[#This Row],[Demand]],NA())</f>
        <v>#N/A</v>
      </c>
      <c r="I654" s="6">
        <f>IF(Table16[[#This Row],[Holiday]]="N",Table16[[#This Row],[Demand]],NA())</f>
        <v>121731.485</v>
      </c>
      <c r="J654" s="6">
        <v>22.7</v>
      </c>
      <c r="K654" s="6"/>
    </row>
    <row r="655" spans="2:11" x14ac:dyDescent="0.3">
      <c r="B655" s="30">
        <v>42658</v>
      </c>
      <c r="C655" s="6" t="str">
        <f>VLOOKUP(B:B, _holidays!A:C, 2, FALSE)</f>
        <v>Y</v>
      </c>
      <c r="D655" s="6" t="str">
        <f>VLOOKUP(B:B, _holidays!A:C, 3, FALSE)</f>
        <v>N</v>
      </c>
      <c r="E655" s="10">
        <v>97887.485000000001</v>
      </c>
      <c r="F655" s="6">
        <f>IF(Table16[[#This Row],[School Day]]="Y",Table16[[#This Row],[Demand]],NA())</f>
        <v>97887.485000000001</v>
      </c>
      <c r="G655" s="6" t="e">
        <f>IF(Table16[[#This Row],[School Day]]="N",Table16[[#This Row],[Demand]],NA())</f>
        <v>#N/A</v>
      </c>
      <c r="H655" s="6" t="e">
        <f>IF(Table16[[#This Row],[Holiday]]="Y",Table16[[#This Row],[Demand]],NA())</f>
        <v>#N/A</v>
      </c>
      <c r="I655" s="6">
        <f>IF(Table16[[#This Row],[Holiday]]="N",Table16[[#This Row],[Demand]],NA())</f>
        <v>97887.485000000001</v>
      </c>
      <c r="J655" s="6">
        <v>24.8</v>
      </c>
      <c r="K655" s="6"/>
    </row>
    <row r="656" spans="2:11" x14ac:dyDescent="0.3">
      <c r="B656" s="30">
        <v>42659</v>
      </c>
      <c r="C656" s="6" t="str">
        <f>VLOOKUP(B:B, _holidays!A:C, 2, FALSE)</f>
        <v>Y</v>
      </c>
      <c r="D656" s="6" t="str">
        <f>VLOOKUP(B:B, _holidays!A:C, 3, FALSE)</f>
        <v>N</v>
      </c>
      <c r="E656" s="10">
        <v>101793.035</v>
      </c>
      <c r="F656" s="6">
        <f>IF(Table16[[#This Row],[School Day]]="Y",Table16[[#This Row],[Demand]],NA())</f>
        <v>101793.035</v>
      </c>
      <c r="G656" s="6" t="e">
        <f>IF(Table16[[#This Row],[School Day]]="N",Table16[[#This Row],[Demand]],NA())</f>
        <v>#N/A</v>
      </c>
      <c r="H656" s="6" t="e">
        <f>IF(Table16[[#This Row],[Holiday]]="Y",Table16[[#This Row],[Demand]],NA())</f>
        <v>#N/A</v>
      </c>
      <c r="I656" s="6">
        <f>IF(Table16[[#This Row],[Holiday]]="N",Table16[[#This Row],[Demand]],NA())</f>
        <v>101793.035</v>
      </c>
      <c r="J656" s="6">
        <v>23.1</v>
      </c>
      <c r="K656" s="6"/>
    </row>
    <row r="657" spans="2:11" x14ac:dyDescent="0.3">
      <c r="B657" s="30">
        <v>42660</v>
      </c>
      <c r="C657" s="6" t="str">
        <f>VLOOKUP(B:B, _holidays!A:C, 2, FALSE)</f>
        <v>Y</v>
      </c>
      <c r="D657" s="6" t="str">
        <f>VLOOKUP(B:B, _holidays!A:C, 3, FALSE)</f>
        <v>N</v>
      </c>
      <c r="E657" s="10">
        <v>116042.845</v>
      </c>
      <c r="F657" s="6">
        <f>IF(Table16[[#This Row],[School Day]]="Y",Table16[[#This Row],[Demand]],NA())</f>
        <v>116042.845</v>
      </c>
      <c r="G657" s="6" t="e">
        <f>IF(Table16[[#This Row],[School Day]]="N",Table16[[#This Row],[Demand]],NA())</f>
        <v>#N/A</v>
      </c>
      <c r="H657" s="6" t="e">
        <f>IF(Table16[[#This Row],[Holiday]]="Y",Table16[[#This Row],[Demand]],NA())</f>
        <v>#N/A</v>
      </c>
      <c r="I657" s="6">
        <f>IF(Table16[[#This Row],[Holiday]]="N",Table16[[#This Row],[Demand]],NA())</f>
        <v>116042.845</v>
      </c>
      <c r="J657" s="6">
        <v>18.899999999999999</v>
      </c>
      <c r="K657" s="6"/>
    </row>
    <row r="658" spans="2:11" x14ac:dyDescent="0.3">
      <c r="B658" s="30">
        <v>42661</v>
      </c>
      <c r="C658" s="6" t="str">
        <f>VLOOKUP(B:B, _holidays!A:C, 2, FALSE)</f>
        <v>Y</v>
      </c>
      <c r="D658" s="6" t="str">
        <f>VLOOKUP(B:B, _holidays!A:C, 3, FALSE)</f>
        <v>N</v>
      </c>
      <c r="E658" s="10">
        <v>123265.44</v>
      </c>
      <c r="F658" s="6">
        <f>IF(Table16[[#This Row],[School Day]]="Y",Table16[[#This Row],[Demand]],NA())</f>
        <v>123265.44</v>
      </c>
      <c r="G658" s="6" t="e">
        <f>IF(Table16[[#This Row],[School Day]]="N",Table16[[#This Row],[Demand]],NA())</f>
        <v>#N/A</v>
      </c>
      <c r="H658" s="6" t="e">
        <f>IF(Table16[[#This Row],[Holiday]]="Y",Table16[[#This Row],[Demand]],NA())</f>
        <v>#N/A</v>
      </c>
      <c r="I658" s="6">
        <f>IF(Table16[[#This Row],[Holiday]]="N",Table16[[#This Row],[Demand]],NA())</f>
        <v>123265.44</v>
      </c>
      <c r="J658" s="6">
        <v>16.600000000000001</v>
      </c>
      <c r="K658" s="6"/>
    </row>
    <row r="659" spans="2:11" x14ac:dyDescent="0.3">
      <c r="B659" s="30">
        <v>42662</v>
      </c>
      <c r="C659" s="6" t="str">
        <f>VLOOKUP(B:B, _holidays!A:C, 2, FALSE)</f>
        <v>Y</v>
      </c>
      <c r="D659" s="6" t="str">
        <f>VLOOKUP(B:B, _holidays!A:C, 3, FALSE)</f>
        <v>N</v>
      </c>
      <c r="E659" s="10">
        <v>126362.045</v>
      </c>
      <c r="F659" s="6">
        <f>IF(Table16[[#This Row],[School Day]]="Y",Table16[[#This Row],[Demand]],NA())</f>
        <v>126362.045</v>
      </c>
      <c r="G659" s="6" t="e">
        <f>IF(Table16[[#This Row],[School Day]]="N",Table16[[#This Row],[Demand]],NA())</f>
        <v>#N/A</v>
      </c>
      <c r="H659" s="6" t="e">
        <f>IF(Table16[[#This Row],[Holiday]]="Y",Table16[[#This Row],[Demand]],NA())</f>
        <v>#N/A</v>
      </c>
      <c r="I659" s="6">
        <f>IF(Table16[[#This Row],[Holiday]]="N",Table16[[#This Row],[Demand]],NA())</f>
        <v>126362.045</v>
      </c>
      <c r="J659" s="6">
        <v>16.5</v>
      </c>
      <c r="K659" s="6"/>
    </row>
    <row r="660" spans="2:11" x14ac:dyDescent="0.3">
      <c r="B660" s="30">
        <v>42663</v>
      </c>
      <c r="C660" s="6" t="str">
        <f>VLOOKUP(B:B, _holidays!A:C, 2, FALSE)</f>
        <v>Y</v>
      </c>
      <c r="D660" s="6" t="str">
        <f>VLOOKUP(B:B, _holidays!A:C, 3, FALSE)</f>
        <v>N</v>
      </c>
      <c r="E660" s="10">
        <v>114867.16</v>
      </c>
      <c r="F660" s="6">
        <f>IF(Table16[[#This Row],[School Day]]="Y",Table16[[#This Row],[Demand]],NA())</f>
        <v>114867.16</v>
      </c>
      <c r="G660" s="6" t="e">
        <f>IF(Table16[[#This Row],[School Day]]="N",Table16[[#This Row],[Demand]],NA())</f>
        <v>#N/A</v>
      </c>
      <c r="H660" s="6" t="e">
        <f>IF(Table16[[#This Row],[Holiday]]="Y",Table16[[#This Row],[Demand]],NA())</f>
        <v>#N/A</v>
      </c>
      <c r="I660" s="6">
        <f>IF(Table16[[#This Row],[Holiday]]="N",Table16[[#This Row],[Demand]],NA())</f>
        <v>114867.16</v>
      </c>
      <c r="J660" s="6">
        <v>21.8</v>
      </c>
      <c r="K660" s="6"/>
    </row>
    <row r="661" spans="2:11" x14ac:dyDescent="0.3">
      <c r="B661" s="30">
        <v>42664</v>
      </c>
      <c r="C661" s="6" t="str">
        <f>VLOOKUP(B:B, _holidays!A:C, 2, FALSE)</f>
        <v>Y</v>
      </c>
      <c r="D661" s="6" t="str">
        <f>VLOOKUP(B:B, _holidays!A:C, 3, FALSE)</f>
        <v>N</v>
      </c>
      <c r="E661" s="10">
        <v>122975.285</v>
      </c>
      <c r="F661" s="6">
        <f>IF(Table16[[#This Row],[School Day]]="Y",Table16[[#This Row],[Demand]],NA())</f>
        <v>122975.285</v>
      </c>
      <c r="G661" s="6" t="e">
        <f>IF(Table16[[#This Row],[School Day]]="N",Table16[[#This Row],[Demand]],NA())</f>
        <v>#N/A</v>
      </c>
      <c r="H661" s="6" t="e">
        <f>IF(Table16[[#This Row],[Holiday]]="Y",Table16[[#This Row],[Demand]],NA())</f>
        <v>#N/A</v>
      </c>
      <c r="I661" s="6">
        <f>IF(Table16[[#This Row],[Holiday]]="N",Table16[[#This Row],[Demand]],NA())</f>
        <v>122975.285</v>
      </c>
      <c r="J661" s="6">
        <v>17.600000000000001</v>
      </c>
      <c r="K661" s="6"/>
    </row>
    <row r="662" spans="2:11" x14ac:dyDescent="0.3">
      <c r="B662" s="30">
        <v>42665</v>
      </c>
      <c r="C662" s="6" t="str">
        <f>VLOOKUP(B:B, _holidays!A:C, 2, FALSE)</f>
        <v>Y</v>
      </c>
      <c r="D662" s="6" t="str">
        <f>VLOOKUP(B:B, _holidays!A:C, 3, FALSE)</f>
        <v>N</v>
      </c>
      <c r="E662" s="10">
        <v>114184.19500000001</v>
      </c>
      <c r="F662" s="6">
        <f>IF(Table16[[#This Row],[School Day]]="Y",Table16[[#This Row],[Demand]],NA())</f>
        <v>114184.19500000001</v>
      </c>
      <c r="G662" s="6" t="e">
        <f>IF(Table16[[#This Row],[School Day]]="N",Table16[[#This Row],[Demand]],NA())</f>
        <v>#N/A</v>
      </c>
      <c r="H662" s="6" t="e">
        <f>IF(Table16[[#This Row],[Holiday]]="Y",Table16[[#This Row],[Demand]],NA())</f>
        <v>#N/A</v>
      </c>
      <c r="I662" s="6">
        <f>IF(Table16[[#This Row],[Holiday]]="N",Table16[[#This Row],[Demand]],NA())</f>
        <v>114184.19500000001</v>
      </c>
      <c r="J662" s="6">
        <v>13.2</v>
      </c>
      <c r="K662" s="6"/>
    </row>
    <row r="663" spans="2:11" x14ac:dyDescent="0.3">
      <c r="B663" s="30">
        <v>42666</v>
      </c>
      <c r="C663" s="6" t="str">
        <f>VLOOKUP(B:B, _holidays!A:C, 2, FALSE)</f>
        <v>Y</v>
      </c>
      <c r="D663" s="6" t="str">
        <f>VLOOKUP(B:B, _holidays!A:C, 3, FALSE)</f>
        <v>N</v>
      </c>
      <c r="E663" s="10">
        <v>111289</v>
      </c>
      <c r="F663" s="6">
        <f>IF(Table16[[#This Row],[School Day]]="Y",Table16[[#This Row],[Demand]],NA())</f>
        <v>111289</v>
      </c>
      <c r="G663" s="6" t="e">
        <f>IF(Table16[[#This Row],[School Day]]="N",Table16[[#This Row],[Demand]],NA())</f>
        <v>#N/A</v>
      </c>
      <c r="H663" s="6" t="e">
        <f>IF(Table16[[#This Row],[Holiday]]="Y",Table16[[#This Row],[Demand]],NA())</f>
        <v>#N/A</v>
      </c>
      <c r="I663" s="6">
        <f>IF(Table16[[#This Row],[Holiday]]="N",Table16[[#This Row],[Demand]],NA())</f>
        <v>111289</v>
      </c>
      <c r="J663" s="6">
        <v>14.1</v>
      </c>
      <c r="K663" s="6"/>
    </row>
    <row r="664" spans="2:11" x14ac:dyDescent="0.3">
      <c r="B664" s="30">
        <v>42667</v>
      </c>
      <c r="C664" s="6" t="str">
        <f>VLOOKUP(B:B, _holidays!A:C, 2, FALSE)</f>
        <v>Y</v>
      </c>
      <c r="D664" s="6" t="str">
        <f>VLOOKUP(B:B, _holidays!A:C, 3, FALSE)</f>
        <v>N</v>
      </c>
      <c r="E664" s="10">
        <v>125270.16499999999</v>
      </c>
      <c r="F664" s="6">
        <f>IF(Table16[[#This Row],[School Day]]="Y",Table16[[#This Row],[Demand]],NA())</f>
        <v>125270.16499999999</v>
      </c>
      <c r="G664" s="6" t="e">
        <f>IF(Table16[[#This Row],[School Day]]="N",Table16[[#This Row],[Demand]],NA())</f>
        <v>#N/A</v>
      </c>
      <c r="H664" s="6" t="e">
        <f>IF(Table16[[#This Row],[Holiday]]="Y",Table16[[#This Row],[Demand]],NA())</f>
        <v>#N/A</v>
      </c>
      <c r="I664" s="6">
        <f>IF(Table16[[#This Row],[Holiday]]="N",Table16[[#This Row],[Demand]],NA())</f>
        <v>125270.16499999999</v>
      </c>
      <c r="J664" s="6">
        <v>17.100000000000001</v>
      </c>
      <c r="K664" s="6"/>
    </row>
    <row r="665" spans="2:11" x14ac:dyDescent="0.3">
      <c r="B665" s="30">
        <v>42668</v>
      </c>
      <c r="C665" s="6" t="str">
        <f>VLOOKUP(B:B, _holidays!A:C, 2, FALSE)</f>
        <v>Y</v>
      </c>
      <c r="D665" s="6" t="str">
        <f>VLOOKUP(B:B, _holidays!A:C, 3, FALSE)</f>
        <v>N</v>
      </c>
      <c r="E665" s="10">
        <v>117138.355</v>
      </c>
      <c r="F665" s="6">
        <f>IF(Table16[[#This Row],[School Day]]="Y",Table16[[#This Row],[Demand]],NA())</f>
        <v>117138.355</v>
      </c>
      <c r="G665" s="6" t="e">
        <f>IF(Table16[[#This Row],[School Day]]="N",Table16[[#This Row],[Demand]],NA())</f>
        <v>#N/A</v>
      </c>
      <c r="H665" s="6" t="e">
        <f>IF(Table16[[#This Row],[Holiday]]="Y",Table16[[#This Row],[Demand]],NA())</f>
        <v>#N/A</v>
      </c>
      <c r="I665" s="6">
        <f>IF(Table16[[#This Row],[Holiday]]="N",Table16[[#This Row],[Demand]],NA())</f>
        <v>117138.355</v>
      </c>
      <c r="J665" s="6">
        <v>25.7</v>
      </c>
      <c r="K665" s="6"/>
    </row>
    <row r="666" spans="2:11" x14ac:dyDescent="0.3">
      <c r="B666" s="30">
        <v>42669</v>
      </c>
      <c r="C666" s="6" t="str">
        <f>VLOOKUP(B:B, _holidays!A:C, 2, FALSE)</f>
        <v>Y</v>
      </c>
      <c r="D666" s="6" t="str">
        <f>VLOOKUP(B:B, _holidays!A:C, 3, FALSE)</f>
        <v>N</v>
      </c>
      <c r="E666" s="10">
        <v>121605.395</v>
      </c>
      <c r="F666" s="6">
        <f>IF(Table16[[#This Row],[School Day]]="Y",Table16[[#This Row],[Demand]],NA())</f>
        <v>121605.395</v>
      </c>
      <c r="G666" s="6" t="e">
        <f>IF(Table16[[#This Row],[School Day]]="N",Table16[[#This Row],[Demand]],NA())</f>
        <v>#N/A</v>
      </c>
      <c r="H666" s="6" t="e">
        <f>IF(Table16[[#This Row],[Holiday]]="Y",Table16[[#This Row],[Demand]],NA())</f>
        <v>#N/A</v>
      </c>
      <c r="I666" s="6">
        <f>IF(Table16[[#This Row],[Holiday]]="N",Table16[[#This Row],[Demand]],NA())</f>
        <v>121605.395</v>
      </c>
      <c r="J666" s="6">
        <v>18.5</v>
      </c>
      <c r="K666" s="6"/>
    </row>
    <row r="667" spans="2:11" x14ac:dyDescent="0.3">
      <c r="B667" s="30">
        <v>42670</v>
      </c>
      <c r="C667" s="6" t="str">
        <f>VLOOKUP(B:B, _holidays!A:C, 2, FALSE)</f>
        <v>Y</v>
      </c>
      <c r="D667" s="6" t="str">
        <f>VLOOKUP(B:B, _holidays!A:C, 3, FALSE)</f>
        <v>N</v>
      </c>
      <c r="E667" s="10">
        <v>120142.43</v>
      </c>
      <c r="F667" s="6">
        <f>IF(Table16[[#This Row],[School Day]]="Y",Table16[[#This Row],[Demand]],NA())</f>
        <v>120142.43</v>
      </c>
      <c r="G667" s="6" t="e">
        <f>IF(Table16[[#This Row],[School Day]]="N",Table16[[#This Row],[Demand]],NA())</f>
        <v>#N/A</v>
      </c>
      <c r="H667" s="6" t="e">
        <f>IF(Table16[[#This Row],[Holiday]]="Y",Table16[[#This Row],[Demand]],NA())</f>
        <v>#N/A</v>
      </c>
      <c r="I667" s="6">
        <f>IF(Table16[[#This Row],[Holiday]]="N",Table16[[#This Row],[Demand]],NA())</f>
        <v>120142.43</v>
      </c>
      <c r="J667" s="6">
        <v>15.4</v>
      </c>
      <c r="K667" s="6"/>
    </row>
    <row r="668" spans="2:11" x14ac:dyDescent="0.3">
      <c r="B668" s="30">
        <v>42671</v>
      </c>
      <c r="C668" s="6" t="str">
        <f>VLOOKUP(B:B, _holidays!A:C, 2, FALSE)</f>
        <v>Y</v>
      </c>
      <c r="D668" s="6" t="str">
        <f>VLOOKUP(B:B, _holidays!A:C, 3, FALSE)</f>
        <v>N</v>
      </c>
      <c r="E668" s="10">
        <v>119820.71</v>
      </c>
      <c r="F668" s="6">
        <f>IF(Table16[[#This Row],[School Day]]="Y",Table16[[#This Row],[Demand]],NA())</f>
        <v>119820.71</v>
      </c>
      <c r="G668" s="6" t="e">
        <f>IF(Table16[[#This Row],[School Day]]="N",Table16[[#This Row],[Demand]],NA())</f>
        <v>#N/A</v>
      </c>
      <c r="H668" s="6" t="e">
        <f>IF(Table16[[#This Row],[Holiday]]="Y",Table16[[#This Row],[Demand]],NA())</f>
        <v>#N/A</v>
      </c>
      <c r="I668" s="6">
        <f>IF(Table16[[#This Row],[Holiday]]="N",Table16[[#This Row],[Demand]],NA())</f>
        <v>119820.71</v>
      </c>
      <c r="J668" s="6">
        <v>16.600000000000001</v>
      </c>
      <c r="K668" s="6"/>
    </row>
    <row r="669" spans="2:11" x14ac:dyDescent="0.3">
      <c r="B669" s="30">
        <v>42672</v>
      </c>
      <c r="C669" s="6" t="str">
        <f>VLOOKUP(B:B, _holidays!A:C, 2, FALSE)</f>
        <v>Y</v>
      </c>
      <c r="D669" s="6" t="str">
        <f>VLOOKUP(B:B, _holidays!A:C, 3, FALSE)</f>
        <v>N</v>
      </c>
      <c r="E669" s="10">
        <v>104191.105</v>
      </c>
      <c r="F669" s="6">
        <f>IF(Table16[[#This Row],[School Day]]="Y",Table16[[#This Row],[Demand]],NA())</f>
        <v>104191.105</v>
      </c>
      <c r="G669" s="6" t="e">
        <f>IF(Table16[[#This Row],[School Day]]="N",Table16[[#This Row],[Demand]],NA())</f>
        <v>#N/A</v>
      </c>
      <c r="H669" s="6" t="e">
        <f>IF(Table16[[#This Row],[Holiday]]="Y",Table16[[#This Row],[Demand]],NA())</f>
        <v>#N/A</v>
      </c>
      <c r="I669" s="6">
        <f>IF(Table16[[#This Row],[Holiday]]="N",Table16[[#This Row],[Demand]],NA())</f>
        <v>104191.105</v>
      </c>
      <c r="J669" s="6">
        <v>25.6</v>
      </c>
      <c r="K669" s="6"/>
    </row>
    <row r="670" spans="2:11" x14ac:dyDescent="0.3">
      <c r="B670" s="30">
        <v>42673</v>
      </c>
      <c r="C670" s="6" t="str">
        <f>VLOOKUP(B:B, _holidays!A:C, 2, FALSE)</f>
        <v>Y</v>
      </c>
      <c r="D670" s="6" t="str">
        <f>VLOOKUP(B:B, _holidays!A:C, 3, FALSE)</f>
        <v>N</v>
      </c>
      <c r="E670" s="10">
        <v>94325.72</v>
      </c>
      <c r="F670" s="6">
        <f>IF(Table16[[#This Row],[School Day]]="Y",Table16[[#This Row],[Demand]],NA())</f>
        <v>94325.72</v>
      </c>
      <c r="G670" s="6" t="e">
        <f>IF(Table16[[#This Row],[School Day]]="N",Table16[[#This Row],[Demand]],NA())</f>
        <v>#N/A</v>
      </c>
      <c r="H670" s="6" t="e">
        <f>IF(Table16[[#This Row],[Holiday]]="Y",Table16[[#This Row],[Demand]],NA())</f>
        <v>#N/A</v>
      </c>
      <c r="I670" s="6">
        <f>IF(Table16[[#This Row],[Holiday]]="N",Table16[[#This Row],[Demand]],NA())</f>
        <v>94325.72</v>
      </c>
      <c r="J670" s="6">
        <v>28</v>
      </c>
      <c r="K670" s="6"/>
    </row>
    <row r="671" spans="2:11" x14ac:dyDescent="0.3">
      <c r="B671" s="30">
        <v>42674</v>
      </c>
      <c r="C671" s="6" t="str">
        <f>VLOOKUP(B:B, _holidays!A:C, 2, FALSE)</f>
        <v>Y</v>
      </c>
      <c r="D671" s="6" t="str">
        <f>VLOOKUP(B:B, _holidays!A:C, 3, FALSE)</f>
        <v>N</v>
      </c>
      <c r="E671" s="10">
        <v>110661.43</v>
      </c>
      <c r="F671" s="6">
        <f>IF(Table16[[#This Row],[School Day]]="Y",Table16[[#This Row],[Demand]],NA())</f>
        <v>110661.43</v>
      </c>
      <c r="G671" s="6" t="e">
        <f>IF(Table16[[#This Row],[School Day]]="N",Table16[[#This Row],[Demand]],NA())</f>
        <v>#N/A</v>
      </c>
      <c r="H671" s="6" t="e">
        <f>IF(Table16[[#This Row],[Holiday]]="Y",Table16[[#This Row],[Demand]],NA())</f>
        <v>#N/A</v>
      </c>
      <c r="I671" s="6">
        <f>IF(Table16[[#This Row],[Holiday]]="N",Table16[[#This Row],[Demand]],NA())</f>
        <v>110661.43</v>
      </c>
      <c r="J671" s="6">
        <v>17.5</v>
      </c>
      <c r="K671" s="6"/>
    </row>
    <row r="672" spans="2:11" x14ac:dyDescent="0.3">
      <c r="B672" s="30">
        <v>42675</v>
      </c>
      <c r="C672" s="6" t="str">
        <f>VLOOKUP(B:B, _holidays!A:C, 2, FALSE)</f>
        <v>Y</v>
      </c>
      <c r="D672" s="6" t="str">
        <f>VLOOKUP(B:B, _holidays!A:C, 3, FALSE)</f>
        <v>Y</v>
      </c>
      <c r="E672" s="10">
        <v>104976.21</v>
      </c>
      <c r="F672" s="6">
        <f>IF(Table16[[#This Row],[School Day]]="Y",Table16[[#This Row],[Demand]],NA())</f>
        <v>104976.21</v>
      </c>
      <c r="G672" s="6" t="e">
        <f>IF(Table16[[#This Row],[School Day]]="N",Table16[[#This Row],[Demand]],NA())</f>
        <v>#N/A</v>
      </c>
      <c r="H672" s="6">
        <f>IF(Table16[[#This Row],[Holiday]]="Y",Table16[[#This Row],[Demand]],NA())</f>
        <v>104976.21</v>
      </c>
      <c r="I672" s="6" t="e">
        <f>IF(Table16[[#This Row],[Holiday]]="N",Table16[[#This Row],[Demand]],NA())</f>
        <v>#N/A</v>
      </c>
      <c r="J672" s="6">
        <v>18.399999999999999</v>
      </c>
      <c r="K672" s="6"/>
    </row>
    <row r="673" spans="2:11" x14ac:dyDescent="0.3">
      <c r="B673" s="30">
        <v>42676</v>
      </c>
      <c r="C673" s="6" t="str">
        <f>VLOOKUP(B:B, _holidays!A:C, 2, FALSE)</f>
        <v>Y</v>
      </c>
      <c r="D673" s="6" t="str">
        <f>VLOOKUP(B:B, _holidays!A:C, 3, FALSE)</f>
        <v>N</v>
      </c>
      <c r="E673" s="10">
        <v>119904.48</v>
      </c>
      <c r="F673" s="6">
        <f>IF(Table16[[#This Row],[School Day]]="Y",Table16[[#This Row],[Demand]],NA())</f>
        <v>119904.48</v>
      </c>
      <c r="G673" s="6" t="e">
        <f>IF(Table16[[#This Row],[School Day]]="N",Table16[[#This Row],[Demand]],NA())</f>
        <v>#N/A</v>
      </c>
      <c r="H673" s="6" t="e">
        <f>IF(Table16[[#This Row],[Holiday]]="Y",Table16[[#This Row],[Demand]],NA())</f>
        <v>#N/A</v>
      </c>
      <c r="I673" s="6">
        <f>IF(Table16[[#This Row],[Holiday]]="N",Table16[[#This Row],[Demand]],NA())</f>
        <v>119904.48</v>
      </c>
      <c r="J673" s="6">
        <v>18.5</v>
      </c>
      <c r="K673" s="6"/>
    </row>
    <row r="674" spans="2:11" x14ac:dyDescent="0.3">
      <c r="B674" s="30">
        <v>42677</v>
      </c>
      <c r="C674" s="6" t="str">
        <f>VLOOKUP(B:B, _holidays!A:C, 2, FALSE)</f>
        <v>Y</v>
      </c>
      <c r="D674" s="6" t="str">
        <f>VLOOKUP(B:B, _holidays!A:C, 3, FALSE)</f>
        <v>N</v>
      </c>
      <c r="E674" s="10">
        <v>118677.495</v>
      </c>
      <c r="F674" s="6">
        <f>IF(Table16[[#This Row],[School Day]]="Y",Table16[[#This Row],[Demand]],NA())</f>
        <v>118677.495</v>
      </c>
      <c r="G674" s="6" t="e">
        <f>IF(Table16[[#This Row],[School Day]]="N",Table16[[#This Row],[Demand]],NA())</f>
        <v>#N/A</v>
      </c>
      <c r="H674" s="6" t="e">
        <f>IF(Table16[[#This Row],[Holiday]]="Y",Table16[[#This Row],[Demand]],NA())</f>
        <v>#N/A</v>
      </c>
      <c r="I674" s="6">
        <f>IF(Table16[[#This Row],[Holiday]]="N",Table16[[#This Row],[Demand]],NA())</f>
        <v>118677.495</v>
      </c>
      <c r="J674" s="6">
        <v>19.100000000000001</v>
      </c>
      <c r="K674" s="6"/>
    </row>
    <row r="675" spans="2:11" x14ac:dyDescent="0.3">
      <c r="B675" s="30">
        <v>42678</v>
      </c>
      <c r="C675" s="6" t="str">
        <f>VLOOKUP(B:B, _holidays!A:C, 2, FALSE)</f>
        <v>Y</v>
      </c>
      <c r="D675" s="6" t="str">
        <f>VLOOKUP(B:B, _holidays!A:C, 3, FALSE)</f>
        <v>N</v>
      </c>
      <c r="E675" s="10">
        <v>113666.485</v>
      </c>
      <c r="F675" s="6">
        <f>IF(Table16[[#This Row],[School Day]]="Y",Table16[[#This Row],[Demand]],NA())</f>
        <v>113666.485</v>
      </c>
      <c r="G675" s="6" t="e">
        <f>IF(Table16[[#This Row],[School Day]]="N",Table16[[#This Row],[Demand]],NA())</f>
        <v>#N/A</v>
      </c>
      <c r="H675" s="6" t="e">
        <f>IF(Table16[[#This Row],[Holiday]]="Y",Table16[[#This Row],[Demand]],NA())</f>
        <v>#N/A</v>
      </c>
      <c r="I675" s="6">
        <f>IF(Table16[[#This Row],[Holiday]]="N",Table16[[#This Row],[Demand]],NA())</f>
        <v>113666.485</v>
      </c>
      <c r="J675" s="6">
        <v>29.2</v>
      </c>
      <c r="K675" s="6"/>
    </row>
    <row r="676" spans="2:11" x14ac:dyDescent="0.3">
      <c r="B676" s="30">
        <v>42679</v>
      </c>
      <c r="C676" s="6" t="str">
        <f>VLOOKUP(B:B, _holidays!A:C, 2, FALSE)</f>
        <v>Y</v>
      </c>
      <c r="D676" s="6" t="str">
        <f>VLOOKUP(B:B, _holidays!A:C, 3, FALSE)</f>
        <v>N</v>
      </c>
      <c r="E676" s="10">
        <v>101810.75</v>
      </c>
      <c r="F676" s="6">
        <f>IF(Table16[[#This Row],[School Day]]="Y",Table16[[#This Row],[Demand]],NA())</f>
        <v>101810.75</v>
      </c>
      <c r="G676" s="6" t="e">
        <f>IF(Table16[[#This Row],[School Day]]="N",Table16[[#This Row],[Demand]],NA())</f>
        <v>#N/A</v>
      </c>
      <c r="H676" s="6" t="e">
        <f>IF(Table16[[#This Row],[Holiday]]="Y",Table16[[#This Row],[Demand]],NA())</f>
        <v>#N/A</v>
      </c>
      <c r="I676" s="6">
        <f>IF(Table16[[#This Row],[Holiday]]="N",Table16[[#This Row],[Demand]],NA())</f>
        <v>101810.75</v>
      </c>
      <c r="J676" s="6">
        <v>16.8</v>
      </c>
      <c r="K676" s="6"/>
    </row>
    <row r="677" spans="2:11" x14ac:dyDescent="0.3">
      <c r="B677" s="30">
        <v>42680</v>
      </c>
      <c r="C677" s="6" t="str">
        <f>VLOOKUP(B:B, _holidays!A:C, 2, FALSE)</f>
        <v>Y</v>
      </c>
      <c r="D677" s="6" t="str">
        <f>VLOOKUP(B:B, _holidays!A:C, 3, FALSE)</f>
        <v>N</v>
      </c>
      <c r="E677" s="10">
        <v>96934.925000000003</v>
      </c>
      <c r="F677" s="6">
        <f>IF(Table16[[#This Row],[School Day]]="Y",Table16[[#This Row],[Demand]],NA())</f>
        <v>96934.925000000003</v>
      </c>
      <c r="G677" s="6" t="e">
        <f>IF(Table16[[#This Row],[School Day]]="N",Table16[[#This Row],[Demand]],NA())</f>
        <v>#N/A</v>
      </c>
      <c r="H677" s="6" t="e">
        <f>IF(Table16[[#This Row],[Holiday]]="Y",Table16[[#This Row],[Demand]],NA())</f>
        <v>#N/A</v>
      </c>
      <c r="I677" s="6">
        <f>IF(Table16[[#This Row],[Holiday]]="N",Table16[[#This Row],[Demand]],NA())</f>
        <v>96934.925000000003</v>
      </c>
      <c r="J677" s="6">
        <v>21.4</v>
      </c>
      <c r="K677" s="6"/>
    </row>
    <row r="678" spans="2:11" x14ac:dyDescent="0.3">
      <c r="B678" s="30">
        <v>42681</v>
      </c>
      <c r="C678" s="6" t="str">
        <f>VLOOKUP(B:B, _holidays!A:C, 2, FALSE)</f>
        <v>Y</v>
      </c>
      <c r="D678" s="6" t="str">
        <f>VLOOKUP(B:B, _holidays!A:C, 3, FALSE)</f>
        <v>N</v>
      </c>
      <c r="E678" s="10">
        <v>116230.34</v>
      </c>
      <c r="F678" s="6">
        <f>IF(Table16[[#This Row],[School Day]]="Y",Table16[[#This Row],[Demand]],NA())</f>
        <v>116230.34</v>
      </c>
      <c r="G678" s="6" t="e">
        <f>IF(Table16[[#This Row],[School Day]]="N",Table16[[#This Row],[Demand]],NA())</f>
        <v>#N/A</v>
      </c>
      <c r="H678" s="6" t="e">
        <f>IF(Table16[[#This Row],[Holiday]]="Y",Table16[[#This Row],[Demand]],NA())</f>
        <v>#N/A</v>
      </c>
      <c r="I678" s="6">
        <f>IF(Table16[[#This Row],[Holiday]]="N",Table16[[#This Row],[Demand]],NA())</f>
        <v>116230.34</v>
      </c>
      <c r="J678" s="6">
        <v>25.9</v>
      </c>
      <c r="K678" s="6"/>
    </row>
    <row r="679" spans="2:11" x14ac:dyDescent="0.3">
      <c r="B679" s="30">
        <v>42682</v>
      </c>
      <c r="C679" s="6" t="str">
        <f>VLOOKUP(B:B, _holidays!A:C, 2, FALSE)</f>
        <v>Y</v>
      </c>
      <c r="D679" s="6" t="str">
        <f>VLOOKUP(B:B, _holidays!A:C, 3, FALSE)</f>
        <v>N</v>
      </c>
      <c r="E679" s="10">
        <v>117794.595</v>
      </c>
      <c r="F679" s="6">
        <f>IF(Table16[[#This Row],[School Day]]="Y",Table16[[#This Row],[Demand]],NA())</f>
        <v>117794.595</v>
      </c>
      <c r="G679" s="6" t="e">
        <f>IF(Table16[[#This Row],[School Day]]="N",Table16[[#This Row],[Demand]],NA())</f>
        <v>#N/A</v>
      </c>
      <c r="H679" s="6" t="e">
        <f>IF(Table16[[#This Row],[Holiday]]="Y",Table16[[#This Row],[Demand]],NA())</f>
        <v>#N/A</v>
      </c>
      <c r="I679" s="6">
        <f>IF(Table16[[#This Row],[Holiday]]="N",Table16[[#This Row],[Demand]],NA())</f>
        <v>117794.595</v>
      </c>
      <c r="J679" s="6">
        <v>18.2</v>
      </c>
      <c r="K679" s="6"/>
    </row>
    <row r="680" spans="2:11" x14ac:dyDescent="0.3">
      <c r="B680" s="30">
        <v>42683</v>
      </c>
      <c r="C680" s="6" t="str">
        <f>VLOOKUP(B:B, _holidays!A:C, 2, FALSE)</f>
        <v>Y</v>
      </c>
      <c r="D680" s="6" t="str">
        <f>VLOOKUP(B:B, _holidays!A:C, 3, FALSE)</f>
        <v>N</v>
      </c>
      <c r="E680" s="10">
        <v>122131.11500000001</v>
      </c>
      <c r="F680" s="6">
        <f>IF(Table16[[#This Row],[School Day]]="Y",Table16[[#This Row],[Demand]],NA())</f>
        <v>122131.11500000001</v>
      </c>
      <c r="G680" s="6" t="e">
        <f>IF(Table16[[#This Row],[School Day]]="N",Table16[[#This Row],[Demand]],NA())</f>
        <v>#N/A</v>
      </c>
      <c r="H680" s="6" t="e">
        <f>IF(Table16[[#This Row],[Holiday]]="Y",Table16[[#This Row],[Demand]],NA())</f>
        <v>#N/A</v>
      </c>
      <c r="I680" s="6">
        <f>IF(Table16[[#This Row],[Holiday]]="N",Table16[[#This Row],[Demand]],NA())</f>
        <v>122131.11500000001</v>
      </c>
      <c r="J680" s="6">
        <v>17.399999999999999</v>
      </c>
      <c r="K680" s="6"/>
    </row>
    <row r="681" spans="2:11" x14ac:dyDescent="0.3">
      <c r="B681" s="30">
        <v>42684</v>
      </c>
      <c r="C681" s="6" t="str">
        <f>VLOOKUP(B:B, _holidays!A:C, 2, FALSE)</f>
        <v>Y</v>
      </c>
      <c r="D681" s="6" t="str">
        <f>VLOOKUP(B:B, _holidays!A:C, 3, FALSE)</f>
        <v>N</v>
      </c>
      <c r="E681" s="10">
        <v>122634.53</v>
      </c>
      <c r="F681" s="6">
        <f>IF(Table16[[#This Row],[School Day]]="Y",Table16[[#This Row],[Demand]],NA())</f>
        <v>122634.53</v>
      </c>
      <c r="G681" s="6" t="e">
        <f>IF(Table16[[#This Row],[School Day]]="N",Table16[[#This Row],[Demand]],NA())</f>
        <v>#N/A</v>
      </c>
      <c r="H681" s="6" t="e">
        <f>IF(Table16[[#This Row],[Holiday]]="Y",Table16[[#This Row],[Demand]],NA())</f>
        <v>#N/A</v>
      </c>
      <c r="I681" s="6">
        <f>IF(Table16[[#This Row],[Holiday]]="N",Table16[[#This Row],[Demand]],NA())</f>
        <v>122634.53</v>
      </c>
      <c r="J681" s="6">
        <v>17.5</v>
      </c>
      <c r="K681" s="6"/>
    </row>
    <row r="682" spans="2:11" x14ac:dyDescent="0.3">
      <c r="B682" s="30">
        <v>42685</v>
      </c>
      <c r="C682" s="6" t="str">
        <f>VLOOKUP(B:B, _holidays!A:C, 2, FALSE)</f>
        <v>Y</v>
      </c>
      <c r="D682" s="6" t="str">
        <f>VLOOKUP(B:B, _holidays!A:C, 3, FALSE)</f>
        <v>N</v>
      </c>
      <c r="E682" s="10">
        <v>117953.88499999999</v>
      </c>
      <c r="F682" s="6">
        <f>IF(Table16[[#This Row],[School Day]]="Y",Table16[[#This Row],[Demand]],NA())</f>
        <v>117953.88499999999</v>
      </c>
      <c r="G682" s="6" t="e">
        <f>IF(Table16[[#This Row],[School Day]]="N",Table16[[#This Row],[Demand]],NA())</f>
        <v>#N/A</v>
      </c>
      <c r="H682" s="6" t="e">
        <f>IF(Table16[[#This Row],[Holiday]]="Y",Table16[[#This Row],[Demand]],NA())</f>
        <v>#N/A</v>
      </c>
      <c r="I682" s="6">
        <f>IF(Table16[[#This Row],[Holiday]]="N",Table16[[#This Row],[Demand]],NA())</f>
        <v>117953.88499999999</v>
      </c>
      <c r="J682" s="6">
        <v>23.8</v>
      </c>
      <c r="K682" s="6"/>
    </row>
    <row r="683" spans="2:11" x14ac:dyDescent="0.3">
      <c r="B683" s="30">
        <v>42686</v>
      </c>
      <c r="C683" s="6" t="str">
        <f>VLOOKUP(B:B, _holidays!A:C, 2, FALSE)</f>
        <v>Y</v>
      </c>
      <c r="D683" s="6" t="str">
        <f>VLOOKUP(B:B, _holidays!A:C, 3, FALSE)</f>
        <v>N</v>
      </c>
      <c r="E683" s="10">
        <v>99907.32</v>
      </c>
      <c r="F683" s="6">
        <f>IF(Table16[[#This Row],[School Day]]="Y",Table16[[#This Row],[Demand]],NA())</f>
        <v>99907.32</v>
      </c>
      <c r="G683" s="6" t="e">
        <f>IF(Table16[[#This Row],[School Day]]="N",Table16[[#This Row],[Demand]],NA())</f>
        <v>#N/A</v>
      </c>
      <c r="H683" s="6" t="e">
        <f>IF(Table16[[#This Row],[Holiday]]="Y",Table16[[#This Row],[Demand]],NA())</f>
        <v>#N/A</v>
      </c>
      <c r="I683" s="6">
        <f>IF(Table16[[#This Row],[Holiday]]="N",Table16[[#This Row],[Demand]],NA())</f>
        <v>99907.32</v>
      </c>
      <c r="J683" s="6">
        <v>25.5</v>
      </c>
      <c r="K683" s="6"/>
    </row>
    <row r="684" spans="2:11" x14ac:dyDescent="0.3">
      <c r="B684" s="30">
        <v>42687</v>
      </c>
      <c r="C684" s="6" t="str">
        <f>VLOOKUP(B:B, _holidays!A:C, 2, FALSE)</f>
        <v>Y</v>
      </c>
      <c r="D684" s="6" t="str">
        <f>VLOOKUP(B:B, _holidays!A:C, 3, FALSE)</f>
        <v>N</v>
      </c>
      <c r="E684" s="10">
        <v>96805.925000000003</v>
      </c>
      <c r="F684" s="6">
        <f>IF(Table16[[#This Row],[School Day]]="Y",Table16[[#This Row],[Demand]],NA())</f>
        <v>96805.925000000003</v>
      </c>
      <c r="G684" s="6" t="e">
        <f>IF(Table16[[#This Row],[School Day]]="N",Table16[[#This Row],[Demand]],NA())</f>
        <v>#N/A</v>
      </c>
      <c r="H684" s="6" t="e">
        <f>IF(Table16[[#This Row],[Holiday]]="Y",Table16[[#This Row],[Demand]],NA())</f>
        <v>#N/A</v>
      </c>
      <c r="I684" s="6">
        <f>IF(Table16[[#This Row],[Holiday]]="N",Table16[[#This Row],[Demand]],NA())</f>
        <v>96805.925000000003</v>
      </c>
      <c r="J684" s="6">
        <v>19</v>
      </c>
      <c r="K684" s="6"/>
    </row>
    <row r="685" spans="2:11" x14ac:dyDescent="0.3">
      <c r="B685" s="30">
        <v>42688</v>
      </c>
      <c r="C685" s="6" t="str">
        <f>VLOOKUP(B:B, _holidays!A:C, 2, FALSE)</f>
        <v>Y</v>
      </c>
      <c r="D685" s="6" t="str">
        <f>VLOOKUP(B:B, _holidays!A:C, 3, FALSE)</f>
        <v>N</v>
      </c>
      <c r="E685" s="10">
        <v>116817.15</v>
      </c>
      <c r="F685" s="6">
        <f>IF(Table16[[#This Row],[School Day]]="Y",Table16[[#This Row],[Demand]],NA())</f>
        <v>116817.15</v>
      </c>
      <c r="G685" s="6" t="e">
        <f>IF(Table16[[#This Row],[School Day]]="N",Table16[[#This Row],[Demand]],NA())</f>
        <v>#N/A</v>
      </c>
      <c r="H685" s="6" t="e">
        <f>IF(Table16[[#This Row],[Holiday]]="Y",Table16[[#This Row],[Demand]],NA())</f>
        <v>#N/A</v>
      </c>
      <c r="I685" s="6">
        <f>IF(Table16[[#This Row],[Holiday]]="N",Table16[[#This Row],[Demand]],NA())</f>
        <v>116817.15</v>
      </c>
      <c r="J685" s="6">
        <v>15.9</v>
      </c>
      <c r="K685" s="6"/>
    </row>
    <row r="686" spans="2:11" x14ac:dyDescent="0.3">
      <c r="B686" s="30">
        <v>42689</v>
      </c>
      <c r="C686" s="6" t="str">
        <f>VLOOKUP(B:B, _holidays!A:C, 2, FALSE)</f>
        <v>Y</v>
      </c>
      <c r="D686" s="6" t="str">
        <f>VLOOKUP(B:B, _holidays!A:C, 3, FALSE)</f>
        <v>N</v>
      </c>
      <c r="E686" s="10">
        <v>119905.59</v>
      </c>
      <c r="F686" s="6">
        <f>IF(Table16[[#This Row],[School Day]]="Y",Table16[[#This Row],[Demand]],NA())</f>
        <v>119905.59</v>
      </c>
      <c r="G686" s="6" t="e">
        <f>IF(Table16[[#This Row],[School Day]]="N",Table16[[#This Row],[Demand]],NA())</f>
        <v>#N/A</v>
      </c>
      <c r="H686" s="6" t="e">
        <f>IF(Table16[[#This Row],[Holiday]]="Y",Table16[[#This Row],[Demand]],NA())</f>
        <v>#N/A</v>
      </c>
      <c r="I686" s="6">
        <f>IF(Table16[[#This Row],[Holiday]]="N",Table16[[#This Row],[Demand]],NA())</f>
        <v>119905.59</v>
      </c>
      <c r="J686" s="6">
        <v>19.2</v>
      </c>
      <c r="K686" s="6"/>
    </row>
    <row r="687" spans="2:11" x14ac:dyDescent="0.3">
      <c r="B687" s="30">
        <v>42690</v>
      </c>
      <c r="C687" s="6" t="str">
        <f>VLOOKUP(B:B, _holidays!A:C, 2, FALSE)</f>
        <v>Y</v>
      </c>
      <c r="D687" s="6" t="str">
        <f>VLOOKUP(B:B, _holidays!A:C, 3, FALSE)</f>
        <v>N</v>
      </c>
      <c r="E687" s="10">
        <v>122146.66</v>
      </c>
      <c r="F687" s="6">
        <f>IF(Table16[[#This Row],[School Day]]="Y",Table16[[#This Row],[Demand]],NA())</f>
        <v>122146.66</v>
      </c>
      <c r="G687" s="6" t="e">
        <f>IF(Table16[[#This Row],[School Day]]="N",Table16[[#This Row],[Demand]],NA())</f>
        <v>#N/A</v>
      </c>
      <c r="H687" s="6" t="e">
        <f>IF(Table16[[#This Row],[Holiday]]="Y",Table16[[#This Row],[Demand]],NA())</f>
        <v>#N/A</v>
      </c>
      <c r="I687" s="6">
        <f>IF(Table16[[#This Row],[Holiday]]="N",Table16[[#This Row],[Demand]],NA())</f>
        <v>122146.66</v>
      </c>
      <c r="J687" s="6">
        <v>21.6</v>
      </c>
      <c r="K687" s="6"/>
    </row>
    <row r="688" spans="2:11" x14ac:dyDescent="0.3">
      <c r="B688" s="30">
        <v>42691</v>
      </c>
      <c r="C688" s="6" t="str">
        <f>VLOOKUP(B:B, _holidays!A:C, 2, FALSE)</f>
        <v>Y</v>
      </c>
      <c r="D688" s="6" t="str">
        <f>VLOOKUP(B:B, _holidays!A:C, 3, FALSE)</f>
        <v>N</v>
      </c>
      <c r="E688" s="10">
        <v>122464.645</v>
      </c>
      <c r="F688" s="6">
        <f>IF(Table16[[#This Row],[School Day]]="Y",Table16[[#This Row],[Demand]],NA())</f>
        <v>122464.645</v>
      </c>
      <c r="G688" s="6" t="e">
        <f>IF(Table16[[#This Row],[School Day]]="N",Table16[[#This Row],[Demand]],NA())</f>
        <v>#N/A</v>
      </c>
      <c r="H688" s="6" t="e">
        <f>IF(Table16[[#This Row],[Holiday]]="Y",Table16[[#This Row],[Demand]],NA())</f>
        <v>#N/A</v>
      </c>
      <c r="I688" s="6">
        <f>IF(Table16[[#This Row],[Holiday]]="N",Table16[[#This Row],[Demand]],NA())</f>
        <v>122464.645</v>
      </c>
      <c r="J688" s="6">
        <v>31.4</v>
      </c>
      <c r="K688" s="6"/>
    </row>
    <row r="689" spans="2:11" x14ac:dyDescent="0.3">
      <c r="B689" s="30">
        <v>42692</v>
      </c>
      <c r="C689" s="6" t="str">
        <f>VLOOKUP(B:B, _holidays!A:C, 2, FALSE)</f>
        <v>Y</v>
      </c>
      <c r="D689" s="6" t="str">
        <f>VLOOKUP(B:B, _holidays!A:C, 3, FALSE)</f>
        <v>N</v>
      </c>
      <c r="E689" s="10">
        <v>121441.05</v>
      </c>
      <c r="F689" s="6">
        <f>IF(Table16[[#This Row],[School Day]]="Y",Table16[[#This Row],[Demand]],NA())</f>
        <v>121441.05</v>
      </c>
      <c r="G689" s="6" t="e">
        <f>IF(Table16[[#This Row],[School Day]]="N",Table16[[#This Row],[Demand]],NA())</f>
        <v>#N/A</v>
      </c>
      <c r="H689" s="6" t="e">
        <f>IF(Table16[[#This Row],[Holiday]]="Y",Table16[[#This Row],[Demand]],NA())</f>
        <v>#N/A</v>
      </c>
      <c r="I689" s="6">
        <f>IF(Table16[[#This Row],[Holiday]]="N",Table16[[#This Row],[Demand]],NA())</f>
        <v>121441.05</v>
      </c>
      <c r="J689" s="6">
        <v>18.899999999999999</v>
      </c>
      <c r="K689" s="6"/>
    </row>
    <row r="690" spans="2:11" x14ac:dyDescent="0.3">
      <c r="B690" s="30">
        <v>42693</v>
      </c>
      <c r="C690" s="6" t="str">
        <f>VLOOKUP(B:B, _holidays!A:C, 2, FALSE)</f>
        <v>Y</v>
      </c>
      <c r="D690" s="6" t="str">
        <f>VLOOKUP(B:B, _holidays!A:C, 3, FALSE)</f>
        <v>N</v>
      </c>
      <c r="E690" s="10">
        <v>106868.5</v>
      </c>
      <c r="F690" s="6">
        <f>IF(Table16[[#This Row],[School Day]]="Y",Table16[[#This Row],[Demand]],NA())</f>
        <v>106868.5</v>
      </c>
      <c r="G690" s="6" t="e">
        <f>IF(Table16[[#This Row],[School Day]]="N",Table16[[#This Row],[Demand]],NA())</f>
        <v>#N/A</v>
      </c>
      <c r="H690" s="6" t="e">
        <f>IF(Table16[[#This Row],[Holiday]]="Y",Table16[[#This Row],[Demand]],NA())</f>
        <v>#N/A</v>
      </c>
      <c r="I690" s="6">
        <f>IF(Table16[[#This Row],[Holiday]]="N",Table16[[#This Row],[Demand]],NA())</f>
        <v>106868.5</v>
      </c>
      <c r="J690" s="6">
        <v>19.399999999999999</v>
      </c>
      <c r="K690" s="6"/>
    </row>
    <row r="691" spans="2:11" x14ac:dyDescent="0.3">
      <c r="B691" s="30">
        <v>42694</v>
      </c>
      <c r="C691" s="6" t="str">
        <f>VLOOKUP(B:B, _holidays!A:C, 2, FALSE)</f>
        <v>Y</v>
      </c>
      <c r="D691" s="6" t="str">
        <f>VLOOKUP(B:B, _holidays!A:C, 3, FALSE)</f>
        <v>N</v>
      </c>
      <c r="E691" s="10">
        <v>112098.33500000001</v>
      </c>
      <c r="F691" s="6">
        <f>IF(Table16[[#This Row],[School Day]]="Y",Table16[[#This Row],[Demand]],NA())</f>
        <v>112098.33500000001</v>
      </c>
      <c r="G691" s="6" t="e">
        <f>IF(Table16[[#This Row],[School Day]]="N",Table16[[#This Row],[Demand]],NA())</f>
        <v>#N/A</v>
      </c>
      <c r="H691" s="6" t="e">
        <f>IF(Table16[[#This Row],[Holiday]]="Y",Table16[[#This Row],[Demand]],NA())</f>
        <v>#N/A</v>
      </c>
      <c r="I691" s="6">
        <f>IF(Table16[[#This Row],[Holiday]]="N",Table16[[#This Row],[Demand]],NA())</f>
        <v>112098.33500000001</v>
      </c>
      <c r="J691" s="6">
        <v>33.299999999999997</v>
      </c>
      <c r="K691" s="6"/>
    </row>
    <row r="692" spans="2:11" x14ac:dyDescent="0.3">
      <c r="B692" s="30">
        <v>42695</v>
      </c>
      <c r="C692" s="6" t="str">
        <f>VLOOKUP(B:B, _holidays!A:C, 2, FALSE)</f>
        <v>Y</v>
      </c>
      <c r="D692" s="6" t="str">
        <f>VLOOKUP(B:B, _holidays!A:C, 3, FALSE)</f>
        <v>N</v>
      </c>
      <c r="E692" s="10">
        <v>138681.815</v>
      </c>
      <c r="F692" s="6">
        <f>IF(Table16[[#This Row],[School Day]]="Y",Table16[[#This Row],[Demand]],NA())</f>
        <v>138681.815</v>
      </c>
      <c r="G692" s="6" t="e">
        <f>IF(Table16[[#This Row],[School Day]]="N",Table16[[#This Row],[Demand]],NA())</f>
        <v>#N/A</v>
      </c>
      <c r="H692" s="6" t="e">
        <f>IF(Table16[[#This Row],[Holiday]]="Y",Table16[[#This Row],[Demand]],NA())</f>
        <v>#N/A</v>
      </c>
      <c r="I692" s="6">
        <f>IF(Table16[[#This Row],[Holiday]]="N",Table16[[#This Row],[Demand]],NA())</f>
        <v>138681.815</v>
      </c>
      <c r="J692" s="6">
        <v>35</v>
      </c>
      <c r="K692" s="6"/>
    </row>
    <row r="693" spans="2:11" x14ac:dyDescent="0.3">
      <c r="B693" s="30">
        <v>42696</v>
      </c>
      <c r="C693" s="6" t="str">
        <f>VLOOKUP(B:B, _holidays!A:C, 2, FALSE)</f>
        <v>Y</v>
      </c>
      <c r="D693" s="6" t="str">
        <f>VLOOKUP(B:B, _holidays!A:C, 3, FALSE)</f>
        <v>N</v>
      </c>
      <c r="E693" s="10">
        <v>126617.72</v>
      </c>
      <c r="F693" s="6">
        <f>IF(Table16[[#This Row],[School Day]]="Y",Table16[[#This Row],[Demand]],NA())</f>
        <v>126617.72</v>
      </c>
      <c r="G693" s="6" t="e">
        <f>IF(Table16[[#This Row],[School Day]]="N",Table16[[#This Row],[Demand]],NA())</f>
        <v>#N/A</v>
      </c>
      <c r="H693" s="6" t="e">
        <f>IF(Table16[[#This Row],[Holiday]]="Y",Table16[[#This Row],[Demand]],NA())</f>
        <v>#N/A</v>
      </c>
      <c r="I693" s="6">
        <f>IF(Table16[[#This Row],[Holiday]]="N",Table16[[#This Row],[Demand]],NA())</f>
        <v>126617.72</v>
      </c>
      <c r="J693" s="6">
        <v>14.9</v>
      </c>
      <c r="K693" s="6"/>
    </row>
    <row r="694" spans="2:11" x14ac:dyDescent="0.3">
      <c r="B694" s="30">
        <v>42697</v>
      </c>
      <c r="C694" s="6" t="str">
        <f>VLOOKUP(B:B, _holidays!A:C, 2, FALSE)</f>
        <v>Y</v>
      </c>
      <c r="D694" s="6" t="str">
        <f>VLOOKUP(B:B, _holidays!A:C, 3, FALSE)</f>
        <v>N</v>
      </c>
      <c r="E694" s="10">
        <v>118119.01</v>
      </c>
      <c r="F694" s="6">
        <f>IF(Table16[[#This Row],[School Day]]="Y",Table16[[#This Row],[Demand]],NA())</f>
        <v>118119.01</v>
      </c>
      <c r="G694" s="6" t="e">
        <f>IF(Table16[[#This Row],[School Day]]="N",Table16[[#This Row],[Demand]],NA())</f>
        <v>#N/A</v>
      </c>
      <c r="H694" s="6" t="e">
        <f>IF(Table16[[#This Row],[Holiday]]="Y",Table16[[#This Row],[Demand]],NA())</f>
        <v>#N/A</v>
      </c>
      <c r="I694" s="6">
        <f>IF(Table16[[#This Row],[Holiday]]="N",Table16[[#This Row],[Demand]],NA())</f>
        <v>118119.01</v>
      </c>
      <c r="J694" s="6">
        <v>16.8</v>
      </c>
      <c r="K694" s="6"/>
    </row>
    <row r="695" spans="2:11" x14ac:dyDescent="0.3">
      <c r="B695" s="30">
        <v>42698</v>
      </c>
      <c r="C695" s="6" t="str">
        <f>VLOOKUP(B:B, _holidays!A:C, 2, FALSE)</f>
        <v>Y</v>
      </c>
      <c r="D695" s="6" t="str">
        <f>VLOOKUP(B:B, _holidays!A:C, 3, FALSE)</f>
        <v>N</v>
      </c>
      <c r="E695" s="10">
        <v>120308.545</v>
      </c>
      <c r="F695" s="6">
        <f>IF(Table16[[#This Row],[School Day]]="Y",Table16[[#This Row],[Demand]],NA())</f>
        <v>120308.545</v>
      </c>
      <c r="G695" s="6" t="e">
        <f>IF(Table16[[#This Row],[School Day]]="N",Table16[[#This Row],[Demand]],NA())</f>
        <v>#N/A</v>
      </c>
      <c r="H695" s="6" t="e">
        <f>IF(Table16[[#This Row],[Holiday]]="Y",Table16[[#This Row],[Demand]],NA())</f>
        <v>#N/A</v>
      </c>
      <c r="I695" s="6">
        <f>IF(Table16[[#This Row],[Holiday]]="N",Table16[[#This Row],[Demand]],NA())</f>
        <v>120308.545</v>
      </c>
      <c r="J695" s="6">
        <v>17</v>
      </c>
      <c r="K695" s="6"/>
    </row>
    <row r="696" spans="2:11" x14ac:dyDescent="0.3">
      <c r="B696" s="30">
        <v>42699</v>
      </c>
      <c r="C696" s="6" t="str">
        <f>VLOOKUP(B:B, _holidays!A:C, 2, FALSE)</f>
        <v>Y</v>
      </c>
      <c r="D696" s="6" t="str">
        <f>VLOOKUP(B:B, _holidays!A:C, 3, FALSE)</f>
        <v>N</v>
      </c>
      <c r="E696" s="10">
        <v>116011.565</v>
      </c>
      <c r="F696" s="6">
        <f>IF(Table16[[#This Row],[School Day]]="Y",Table16[[#This Row],[Demand]],NA())</f>
        <v>116011.565</v>
      </c>
      <c r="G696" s="6" t="e">
        <f>IF(Table16[[#This Row],[School Day]]="N",Table16[[#This Row],[Demand]],NA())</f>
        <v>#N/A</v>
      </c>
      <c r="H696" s="6" t="e">
        <f>IF(Table16[[#This Row],[Holiday]]="Y",Table16[[#This Row],[Demand]],NA())</f>
        <v>#N/A</v>
      </c>
      <c r="I696" s="6">
        <f>IF(Table16[[#This Row],[Holiday]]="N",Table16[[#This Row],[Demand]],NA())</f>
        <v>116011.565</v>
      </c>
      <c r="J696" s="6">
        <v>17.899999999999999</v>
      </c>
      <c r="K696" s="6"/>
    </row>
    <row r="697" spans="2:11" x14ac:dyDescent="0.3">
      <c r="B697" s="30">
        <v>42700</v>
      </c>
      <c r="C697" s="6" t="str">
        <f>VLOOKUP(B:B, _holidays!A:C, 2, FALSE)</f>
        <v>Y</v>
      </c>
      <c r="D697" s="6" t="str">
        <f>VLOOKUP(B:B, _holidays!A:C, 3, FALSE)</f>
        <v>N</v>
      </c>
      <c r="E697" s="10">
        <v>104700.05499999999</v>
      </c>
      <c r="F697" s="6">
        <f>IF(Table16[[#This Row],[School Day]]="Y",Table16[[#This Row],[Demand]],NA())</f>
        <v>104700.05499999999</v>
      </c>
      <c r="G697" s="6" t="e">
        <f>IF(Table16[[#This Row],[School Day]]="N",Table16[[#This Row],[Demand]],NA())</f>
        <v>#N/A</v>
      </c>
      <c r="H697" s="6" t="e">
        <f>IF(Table16[[#This Row],[Holiday]]="Y",Table16[[#This Row],[Demand]],NA())</f>
        <v>#N/A</v>
      </c>
      <c r="I697" s="6">
        <f>IF(Table16[[#This Row],[Holiday]]="N",Table16[[#This Row],[Demand]],NA())</f>
        <v>104700.05499999999</v>
      </c>
      <c r="J697" s="6">
        <v>17.399999999999999</v>
      </c>
      <c r="K697" s="6"/>
    </row>
    <row r="698" spans="2:11" x14ac:dyDescent="0.3">
      <c r="B698" s="30">
        <v>42701</v>
      </c>
      <c r="C698" s="6" t="str">
        <f>VLOOKUP(B:B, _holidays!A:C, 2, FALSE)</f>
        <v>Y</v>
      </c>
      <c r="D698" s="6" t="str">
        <f>VLOOKUP(B:B, _holidays!A:C, 3, FALSE)</f>
        <v>N</v>
      </c>
      <c r="E698" s="10">
        <v>102718.9</v>
      </c>
      <c r="F698" s="6">
        <f>IF(Table16[[#This Row],[School Day]]="Y",Table16[[#This Row],[Demand]],NA())</f>
        <v>102718.9</v>
      </c>
      <c r="G698" s="6" t="e">
        <f>IF(Table16[[#This Row],[School Day]]="N",Table16[[#This Row],[Demand]],NA())</f>
        <v>#N/A</v>
      </c>
      <c r="H698" s="6" t="e">
        <f>IF(Table16[[#This Row],[Holiday]]="Y",Table16[[#This Row],[Demand]],NA())</f>
        <v>#N/A</v>
      </c>
      <c r="I698" s="6">
        <f>IF(Table16[[#This Row],[Holiday]]="N",Table16[[#This Row],[Demand]],NA())</f>
        <v>102718.9</v>
      </c>
      <c r="J698" s="6">
        <v>16.3</v>
      </c>
      <c r="K698" s="6"/>
    </row>
    <row r="699" spans="2:11" x14ac:dyDescent="0.3">
      <c r="B699" s="30">
        <v>42702</v>
      </c>
      <c r="C699" s="6" t="str">
        <f>VLOOKUP(B:B, _holidays!A:C, 2, FALSE)</f>
        <v>Y</v>
      </c>
      <c r="D699" s="6" t="str">
        <f>VLOOKUP(B:B, _holidays!A:C, 3, FALSE)</f>
        <v>N</v>
      </c>
      <c r="E699" s="10">
        <v>118666.37</v>
      </c>
      <c r="F699" s="6">
        <f>IF(Table16[[#This Row],[School Day]]="Y",Table16[[#This Row],[Demand]],NA())</f>
        <v>118666.37</v>
      </c>
      <c r="G699" s="6" t="e">
        <f>IF(Table16[[#This Row],[School Day]]="N",Table16[[#This Row],[Demand]],NA())</f>
        <v>#N/A</v>
      </c>
      <c r="H699" s="6" t="e">
        <f>IF(Table16[[#This Row],[Holiday]]="Y",Table16[[#This Row],[Demand]],NA())</f>
        <v>#N/A</v>
      </c>
      <c r="I699" s="6">
        <f>IF(Table16[[#This Row],[Holiday]]="N",Table16[[#This Row],[Demand]],NA())</f>
        <v>118666.37</v>
      </c>
      <c r="J699" s="6">
        <v>19.600000000000001</v>
      </c>
      <c r="K699" s="6"/>
    </row>
    <row r="700" spans="2:11" x14ac:dyDescent="0.3">
      <c r="B700" s="30">
        <v>42703</v>
      </c>
      <c r="C700" s="6" t="str">
        <f>VLOOKUP(B:B, _holidays!A:C, 2, FALSE)</f>
        <v>Y</v>
      </c>
      <c r="D700" s="6" t="str">
        <f>VLOOKUP(B:B, _holidays!A:C, 3, FALSE)</f>
        <v>N</v>
      </c>
      <c r="E700" s="10">
        <v>119169.17</v>
      </c>
      <c r="F700" s="6">
        <f>IF(Table16[[#This Row],[School Day]]="Y",Table16[[#This Row],[Demand]],NA())</f>
        <v>119169.17</v>
      </c>
      <c r="G700" s="6" t="e">
        <f>IF(Table16[[#This Row],[School Day]]="N",Table16[[#This Row],[Demand]],NA())</f>
        <v>#N/A</v>
      </c>
      <c r="H700" s="6" t="e">
        <f>IF(Table16[[#This Row],[Holiday]]="Y",Table16[[#This Row],[Demand]],NA())</f>
        <v>#N/A</v>
      </c>
      <c r="I700" s="6">
        <f>IF(Table16[[#This Row],[Holiday]]="N",Table16[[#This Row],[Demand]],NA())</f>
        <v>119169.17</v>
      </c>
      <c r="J700" s="6">
        <v>20</v>
      </c>
      <c r="K700" s="6"/>
    </row>
    <row r="701" spans="2:11" x14ac:dyDescent="0.3">
      <c r="B701" s="30">
        <v>42704</v>
      </c>
      <c r="C701" s="6" t="str">
        <f>VLOOKUP(B:B, _holidays!A:C, 2, FALSE)</f>
        <v>Y</v>
      </c>
      <c r="D701" s="6" t="str">
        <f>VLOOKUP(B:B, _holidays!A:C, 3, FALSE)</f>
        <v>N</v>
      </c>
      <c r="E701" s="10">
        <v>121067.59</v>
      </c>
      <c r="F701" s="6">
        <f>IF(Table16[[#This Row],[School Day]]="Y",Table16[[#This Row],[Demand]],NA())</f>
        <v>121067.59</v>
      </c>
      <c r="G701" s="6" t="e">
        <f>IF(Table16[[#This Row],[School Day]]="N",Table16[[#This Row],[Demand]],NA())</f>
        <v>#N/A</v>
      </c>
      <c r="H701" s="6" t="e">
        <f>IF(Table16[[#This Row],[Holiday]]="Y",Table16[[#This Row],[Demand]],NA())</f>
        <v>#N/A</v>
      </c>
      <c r="I701" s="6">
        <f>IF(Table16[[#This Row],[Holiday]]="N",Table16[[#This Row],[Demand]],NA())</f>
        <v>121067.59</v>
      </c>
      <c r="J701" s="6">
        <v>18.899999999999999</v>
      </c>
      <c r="K701" s="6"/>
    </row>
    <row r="702" spans="2:11" x14ac:dyDescent="0.3">
      <c r="B702" s="30">
        <v>42705</v>
      </c>
      <c r="C702" s="6" t="str">
        <f>VLOOKUP(B:B, _holidays!A:C, 2, FALSE)</f>
        <v>Y</v>
      </c>
      <c r="D702" s="6" t="str">
        <f>VLOOKUP(B:B, _holidays!A:C, 3, FALSE)</f>
        <v>N</v>
      </c>
      <c r="E702" s="10">
        <v>113024.02</v>
      </c>
      <c r="F702" s="6">
        <f>IF(Table16[[#This Row],[School Day]]="Y",Table16[[#This Row],[Demand]],NA())</f>
        <v>113024.02</v>
      </c>
      <c r="G702" s="6" t="e">
        <f>IF(Table16[[#This Row],[School Day]]="N",Table16[[#This Row],[Demand]],NA())</f>
        <v>#N/A</v>
      </c>
      <c r="H702" s="6" t="e">
        <f>IF(Table16[[#This Row],[Holiday]]="Y",Table16[[#This Row],[Demand]],NA())</f>
        <v>#N/A</v>
      </c>
      <c r="I702" s="6">
        <f>IF(Table16[[#This Row],[Holiday]]="N",Table16[[#This Row],[Demand]],NA())</f>
        <v>113024.02</v>
      </c>
      <c r="J702" s="6">
        <v>21.9</v>
      </c>
      <c r="K702" s="6"/>
    </row>
    <row r="703" spans="2:11" x14ac:dyDescent="0.3">
      <c r="B703" s="30">
        <v>42706</v>
      </c>
      <c r="C703" s="6" t="str">
        <f>VLOOKUP(B:B, _holidays!A:C, 2, FALSE)</f>
        <v>Y</v>
      </c>
      <c r="D703" s="6" t="str">
        <f>VLOOKUP(B:B, _holidays!A:C, 3, FALSE)</f>
        <v>N</v>
      </c>
      <c r="E703" s="10">
        <v>109318.355</v>
      </c>
      <c r="F703" s="6">
        <f>IF(Table16[[#This Row],[School Day]]="Y",Table16[[#This Row],[Demand]],NA())</f>
        <v>109318.355</v>
      </c>
      <c r="G703" s="6" t="e">
        <f>IF(Table16[[#This Row],[School Day]]="N",Table16[[#This Row],[Demand]],NA())</f>
        <v>#N/A</v>
      </c>
      <c r="H703" s="6" t="e">
        <f>IF(Table16[[#This Row],[Holiday]]="Y",Table16[[#This Row],[Demand]],NA())</f>
        <v>#N/A</v>
      </c>
      <c r="I703" s="6">
        <f>IF(Table16[[#This Row],[Holiday]]="N",Table16[[#This Row],[Demand]],NA())</f>
        <v>109318.355</v>
      </c>
      <c r="J703" s="6">
        <v>21.6</v>
      </c>
      <c r="K703" s="6"/>
    </row>
    <row r="704" spans="2:11" x14ac:dyDescent="0.3">
      <c r="B704" s="30">
        <v>42707</v>
      </c>
      <c r="C704" s="6" t="str">
        <f>VLOOKUP(B:B, _holidays!A:C, 2, FALSE)</f>
        <v>Y</v>
      </c>
      <c r="D704" s="6" t="str">
        <f>VLOOKUP(B:B, _holidays!A:C, 3, FALSE)</f>
        <v>N</v>
      </c>
      <c r="E704" s="10">
        <v>98899.494999999995</v>
      </c>
      <c r="F704" s="6">
        <f>IF(Table16[[#This Row],[School Day]]="Y",Table16[[#This Row],[Demand]],NA())</f>
        <v>98899.494999999995</v>
      </c>
      <c r="G704" s="6" t="e">
        <f>IF(Table16[[#This Row],[School Day]]="N",Table16[[#This Row],[Demand]],NA())</f>
        <v>#N/A</v>
      </c>
      <c r="H704" s="6" t="e">
        <f>IF(Table16[[#This Row],[Holiday]]="Y",Table16[[#This Row],[Demand]],NA())</f>
        <v>#N/A</v>
      </c>
      <c r="I704" s="6">
        <f>IF(Table16[[#This Row],[Holiday]]="N",Table16[[#This Row],[Demand]],NA())</f>
        <v>98899.494999999995</v>
      </c>
      <c r="J704" s="6">
        <v>23.9</v>
      </c>
      <c r="K704" s="6"/>
    </row>
    <row r="705" spans="2:11" x14ac:dyDescent="0.3">
      <c r="B705" s="30">
        <v>42708</v>
      </c>
      <c r="C705" s="6" t="str">
        <f>VLOOKUP(B:B, _holidays!A:C, 2, FALSE)</f>
        <v>Y</v>
      </c>
      <c r="D705" s="6" t="str">
        <f>VLOOKUP(B:B, _holidays!A:C, 3, FALSE)</f>
        <v>N</v>
      </c>
      <c r="E705" s="10">
        <v>97300.36</v>
      </c>
      <c r="F705" s="6">
        <f>IF(Table16[[#This Row],[School Day]]="Y",Table16[[#This Row],[Demand]],NA())</f>
        <v>97300.36</v>
      </c>
      <c r="G705" s="6" t="e">
        <f>IF(Table16[[#This Row],[School Day]]="N",Table16[[#This Row],[Demand]],NA())</f>
        <v>#N/A</v>
      </c>
      <c r="H705" s="6" t="e">
        <f>IF(Table16[[#This Row],[Holiday]]="Y",Table16[[#This Row],[Demand]],NA())</f>
        <v>#N/A</v>
      </c>
      <c r="I705" s="6">
        <f>IF(Table16[[#This Row],[Holiday]]="N",Table16[[#This Row],[Demand]],NA())</f>
        <v>97300.36</v>
      </c>
      <c r="J705" s="6">
        <v>31.7</v>
      </c>
      <c r="K705" s="6"/>
    </row>
    <row r="706" spans="2:11" x14ac:dyDescent="0.3">
      <c r="B706" s="30">
        <v>42709</v>
      </c>
      <c r="C706" s="6" t="str">
        <f>VLOOKUP(B:B, _holidays!A:C, 2, FALSE)</f>
        <v>Y</v>
      </c>
      <c r="D706" s="6" t="str">
        <f>VLOOKUP(B:B, _holidays!A:C, 3, FALSE)</f>
        <v>N</v>
      </c>
      <c r="E706" s="10">
        <v>109670</v>
      </c>
      <c r="F706" s="6">
        <f>IF(Table16[[#This Row],[School Day]]="Y",Table16[[#This Row],[Demand]],NA())</f>
        <v>109670</v>
      </c>
      <c r="G706" s="6" t="e">
        <f>IF(Table16[[#This Row],[School Day]]="N",Table16[[#This Row],[Demand]],NA())</f>
        <v>#N/A</v>
      </c>
      <c r="H706" s="6" t="e">
        <f>IF(Table16[[#This Row],[Holiday]]="Y",Table16[[#This Row],[Demand]],NA())</f>
        <v>#N/A</v>
      </c>
      <c r="I706" s="6">
        <f>IF(Table16[[#This Row],[Holiday]]="N",Table16[[#This Row],[Demand]],NA())</f>
        <v>109670</v>
      </c>
      <c r="J706" s="6">
        <v>21.5</v>
      </c>
      <c r="K706" s="6"/>
    </row>
    <row r="707" spans="2:11" x14ac:dyDescent="0.3">
      <c r="B707" s="30">
        <v>42710</v>
      </c>
      <c r="C707" s="6" t="str">
        <f>VLOOKUP(B:B, _holidays!A:C, 2, FALSE)</f>
        <v>Y</v>
      </c>
      <c r="D707" s="6" t="str">
        <f>VLOOKUP(B:B, _holidays!A:C, 3, FALSE)</f>
        <v>N</v>
      </c>
      <c r="E707" s="10">
        <v>111228.06</v>
      </c>
      <c r="F707" s="6">
        <f>IF(Table16[[#This Row],[School Day]]="Y",Table16[[#This Row],[Demand]],NA())</f>
        <v>111228.06</v>
      </c>
      <c r="G707" s="6" t="e">
        <f>IF(Table16[[#This Row],[School Day]]="N",Table16[[#This Row],[Demand]],NA())</f>
        <v>#N/A</v>
      </c>
      <c r="H707" s="6" t="e">
        <f>IF(Table16[[#This Row],[Holiday]]="Y",Table16[[#This Row],[Demand]],NA())</f>
        <v>#N/A</v>
      </c>
      <c r="I707" s="6">
        <f>IF(Table16[[#This Row],[Holiday]]="N",Table16[[#This Row],[Demand]],NA())</f>
        <v>111228.06</v>
      </c>
      <c r="J707" s="6">
        <v>20.8</v>
      </c>
      <c r="K707" s="6"/>
    </row>
    <row r="708" spans="2:11" x14ac:dyDescent="0.3">
      <c r="B708" s="30">
        <v>42711</v>
      </c>
      <c r="C708" s="6" t="str">
        <f>VLOOKUP(B:B, _holidays!A:C, 2, FALSE)</f>
        <v>Y</v>
      </c>
      <c r="D708" s="6" t="str">
        <f>VLOOKUP(B:B, _holidays!A:C, 3, FALSE)</f>
        <v>N</v>
      </c>
      <c r="E708" s="10">
        <v>112738.08</v>
      </c>
      <c r="F708" s="6">
        <f>IF(Table16[[#This Row],[School Day]]="Y",Table16[[#This Row],[Demand]],NA())</f>
        <v>112738.08</v>
      </c>
      <c r="G708" s="6" t="e">
        <f>IF(Table16[[#This Row],[School Day]]="N",Table16[[#This Row],[Demand]],NA())</f>
        <v>#N/A</v>
      </c>
      <c r="H708" s="6" t="e">
        <f>IF(Table16[[#This Row],[Holiday]]="Y",Table16[[#This Row],[Demand]],NA())</f>
        <v>#N/A</v>
      </c>
      <c r="I708" s="6">
        <f>IF(Table16[[#This Row],[Holiday]]="N",Table16[[#This Row],[Demand]],NA())</f>
        <v>112738.08</v>
      </c>
      <c r="J708" s="6">
        <v>28.3</v>
      </c>
      <c r="K708" s="6"/>
    </row>
    <row r="709" spans="2:11" x14ac:dyDescent="0.3">
      <c r="B709" s="30">
        <v>42712</v>
      </c>
      <c r="C709" s="6" t="str">
        <f>VLOOKUP(B:B, _holidays!A:C, 2, FALSE)</f>
        <v>Y</v>
      </c>
      <c r="D709" s="6" t="str">
        <f>VLOOKUP(B:B, _holidays!A:C, 3, FALSE)</f>
        <v>N</v>
      </c>
      <c r="E709" s="10">
        <v>105445.65</v>
      </c>
      <c r="F709" s="6">
        <f>IF(Table16[[#This Row],[School Day]]="Y",Table16[[#This Row],[Demand]],NA())</f>
        <v>105445.65</v>
      </c>
      <c r="G709" s="6" t="e">
        <f>IF(Table16[[#This Row],[School Day]]="N",Table16[[#This Row],[Demand]],NA())</f>
        <v>#N/A</v>
      </c>
      <c r="H709" s="6" t="e">
        <f>IF(Table16[[#This Row],[Holiday]]="Y",Table16[[#This Row],[Demand]],NA())</f>
        <v>#N/A</v>
      </c>
      <c r="I709" s="6">
        <f>IF(Table16[[#This Row],[Holiday]]="N",Table16[[#This Row],[Demand]],NA())</f>
        <v>105445.65</v>
      </c>
      <c r="J709" s="6">
        <v>23.2</v>
      </c>
      <c r="K709" s="6"/>
    </row>
    <row r="710" spans="2:11" x14ac:dyDescent="0.3">
      <c r="B710" s="30">
        <v>42713</v>
      </c>
      <c r="C710" s="6" t="str">
        <f>VLOOKUP(B:B, _holidays!A:C, 2, FALSE)</f>
        <v>Y</v>
      </c>
      <c r="D710" s="6" t="str">
        <f>VLOOKUP(B:B, _holidays!A:C, 3, FALSE)</f>
        <v>N</v>
      </c>
      <c r="E710" s="10">
        <v>105664.09</v>
      </c>
      <c r="F710" s="6">
        <f>IF(Table16[[#This Row],[School Day]]="Y",Table16[[#This Row],[Demand]],NA())</f>
        <v>105664.09</v>
      </c>
      <c r="G710" s="6" t="e">
        <f>IF(Table16[[#This Row],[School Day]]="N",Table16[[#This Row],[Demand]],NA())</f>
        <v>#N/A</v>
      </c>
      <c r="H710" s="6" t="e">
        <f>IF(Table16[[#This Row],[Holiday]]="Y",Table16[[#This Row],[Demand]],NA())</f>
        <v>#N/A</v>
      </c>
      <c r="I710" s="6">
        <f>IF(Table16[[#This Row],[Holiday]]="N",Table16[[#This Row],[Demand]],NA())</f>
        <v>105664.09</v>
      </c>
      <c r="J710" s="6">
        <v>17.3</v>
      </c>
      <c r="K710" s="6"/>
    </row>
    <row r="711" spans="2:11" x14ac:dyDescent="0.3">
      <c r="B711" s="30">
        <v>42714</v>
      </c>
      <c r="C711" s="6" t="str">
        <f>VLOOKUP(B:B, _holidays!A:C, 2, FALSE)</f>
        <v>Y</v>
      </c>
      <c r="D711" s="6" t="str">
        <f>VLOOKUP(B:B, _holidays!A:C, 3, FALSE)</f>
        <v>N</v>
      </c>
      <c r="E711" s="10">
        <v>98622.865000000005</v>
      </c>
      <c r="F711" s="6">
        <f>IF(Table16[[#This Row],[School Day]]="Y",Table16[[#This Row],[Demand]],NA())</f>
        <v>98622.865000000005</v>
      </c>
      <c r="G711" s="6" t="e">
        <f>IF(Table16[[#This Row],[School Day]]="N",Table16[[#This Row],[Demand]],NA())</f>
        <v>#N/A</v>
      </c>
      <c r="H711" s="6" t="e">
        <f>IF(Table16[[#This Row],[Holiday]]="Y",Table16[[#This Row],[Demand]],NA())</f>
        <v>#N/A</v>
      </c>
      <c r="I711" s="6">
        <f>IF(Table16[[#This Row],[Holiday]]="N",Table16[[#This Row],[Demand]],NA())</f>
        <v>98622.865000000005</v>
      </c>
      <c r="J711" s="6">
        <v>18.8</v>
      </c>
      <c r="K711" s="6"/>
    </row>
    <row r="712" spans="2:11" x14ac:dyDescent="0.3">
      <c r="B712" s="30">
        <v>42715</v>
      </c>
      <c r="C712" s="6" t="str">
        <f>VLOOKUP(B:B, _holidays!A:C, 2, FALSE)</f>
        <v>Y</v>
      </c>
      <c r="D712" s="6" t="str">
        <f>VLOOKUP(B:B, _holidays!A:C, 3, FALSE)</f>
        <v>N</v>
      </c>
      <c r="E712" s="10">
        <v>93673.19</v>
      </c>
      <c r="F712" s="6">
        <f>IF(Table16[[#This Row],[School Day]]="Y",Table16[[#This Row],[Demand]],NA())</f>
        <v>93673.19</v>
      </c>
      <c r="G712" s="6" t="e">
        <f>IF(Table16[[#This Row],[School Day]]="N",Table16[[#This Row],[Demand]],NA())</f>
        <v>#N/A</v>
      </c>
      <c r="H712" s="6" t="e">
        <f>IF(Table16[[#This Row],[Holiday]]="Y",Table16[[#This Row],[Demand]],NA())</f>
        <v>#N/A</v>
      </c>
      <c r="I712" s="6">
        <f>IF(Table16[[#This Row],[Holiday]]="N",Table16[[#This Row],[Demand]],NA())</f>
        <v>93673.19</v>
      </c>
      <c r="J712" s="6">
        <v>19.3</v>
      </c>
      <c r="K712" s="6"/>
    </row>
    <row r="713" spans="2:11" x14ac:dyDescent="0.3">
      <c r="B713" s="30">
        <v>42716</v>
      </c>
      <c r="C713" s="6" t="str">
        <f>VLOOKUP(B:B, _holidays!A:C, 2, FALSE)</f>
        <v>Y</v>
      </c>
      <c r="D713" s="6" t="str">
        <f>VLOOKUP(B:B, _holidays!A:C, 3, FALSE)</f>
        <v>N</v>
      </c>
      <c r="E713" s="10">
        <v>120390.11</v>
      </c>
      <c r="F713" s="6">
        <f>IF(Table16[[#This Row],[School Day]]="Y",Table16[[#This Row],[Demand]],NA())</f>
        <v>120390.11</v>
      </c>
      <c r="G713" s="6" t="e">
        <f>IF(Table16[[#This Row],[School Day]]="N",Table16[[#This Row],[Demand]],NA())</f>
        <v>#N/A</v>
      </c>
      <c r="H713" s="6" t="e">
        <f>IF(Table16[[#This Row],[Holiday]]="Y",Table16[[#This Row],[Demand]],NA())</f>
        <v>#N/A</v>
      </c>
      <c r="I713" s="6">
        <f>IF(Table16[[#This Row],[Holiday]]="N",Table16[[#This Row],[Demand]],NA())</f>
        <v>120390.11</v>
      </c>
      <c r="J713" s="6">
        <v>32.799999999999997</v>
      </c>
      <c r="K713" s="6"/>
    </row>
    <row r="714" spans="2:11" x14ac:dyDescent="0.3">
      <c r="B714" s="30">
        <v>42717</v>
      </c>
      <c r="C714" s="6" t="str">
        <f>VLOOKUP(B:B, _holidays!A:C, 2, FALSE)</f>
        <v>Y</v>
      </c>
      <c r="D714" s="6" t="str">
        <f>VLOOKUP(B:B, _holidays!A:C, 3, FALSE)</f>
        <v>N</v>
      </c>
      <c r="E714" s="10">
        <v>128831.65</v>
      </c>
      <c r="F714" s="6">
        <f>IF(Table16[[#This Row],[School Day]]="Y",Table16[[#This Row],[Demand]],NA())</f>
        <v>128831.65</v>
      </c>
      <c r="G714" s="6" t="e">
        <f>IF(Table16[[#This Row],[School Day]]="N",Table16[[#This Row],[Demand]],NA())</f>
        <v>#N/A</v>
      </c>
      <c r="H714" s="6" t="e">
        <f>IF(Table16[[#This Row],[Holiday]]="Y",Table16[[#This Row],[Demand]],NA())</f>
        <v>#N/A</v>
      </c>
      <c r="I714" s="6">
        <f>IF(Table16[[#This Row],[Holiday]]="N",Table16[[#This Row],[Demand]],NA())</f>
        <v>128831.65</v>
      </c>
      <c r="J714" s="6">
        <v>36.299999999999997</v>
      </c>
      <c r="K714" s="6"/>
    </row>
    <row r="715" spans="2:11" x14ac:dyDescent="0.3">
      <c r="B715" s="30">
        <v>42718</v>
      </c>
      <c r="C715" s="6" t="str">
        <f>VLOOKUP(B:B, _holidays!A:C, 2, FALSE)</f>
        <v>Y</v>
      </c>
      <c r="D715" s="6" t="str">
        <f>VLOOKUP(B:B, _holidays!A:C, 3, FALSE)</f>
        <v>N</v>
      </c>
      <c r="E715" s="10">
        <v>111423.765</v>
      </c>
      <c r="F715" s="6">
        <f>IF(Table16[[#This Row],[School Day]]="Y",Table16[[#This Row],[Demand]],NA())</f>
        <v>111423.765</v>
      </c>
      <c r="G715" s="6" t="e">
        <f>IF(Table16[[#This Row],[School Day]]="N",Table16[[#This Row],[Demand]],NA())</f>
        <v>#N/A</v>
      </c>
      <c r="H715" s="6" t="e">
        <f>IF(Table16[[#This Row],[Holiday]]="Y",Table16[[#This Row],[Demand]],NA())</f>
        <v>#N/A</v>
      </c>
      <c r="I715" s="6">
        <f>IF(Table16[[#This Row],[Holiday]]="N",Table16[[#This Row],[Demand]],NA())</f>
        <v>111423.765</v>
      </c>
      <c r="J715" s="6">
        <v>19.3</v>
      </c>
      <c r="K715" s="6"/>
    </row>
    <row r="716" spans="2:11" x14ac:dyDescent="0.3">
      <c r="B716" s="30">
        <v>42719</v>
      </c>
      <c r="C716" s="6" t="str">
        <f>VLOOKUP(B:B, _holidays!A:C, 2, FALSE)</f>
        <v>Y</v>
      </c>
      <c r="D716" s="6" t="str">
        <f>VLOOKUP(B:B, _holidays!A:C, 3, FALSE)</f>
        <v>N</v>
      </c>
      <c r="E716" s="10">
        <v>107072.36</v>
      </c>
      <c r="F716" s="6">
        <f>IF(Table16[[#This Row],[School Day]]="Y",Table16[[#This Row],[Demand]],NA())</f>
        <v>107072.36</v>
      </c>
      <c r="G716" s="6" t="e">
        <f>IF(Table16[[#This Row],[School Day]]="N",Table16[[#This Row],[Demand]],NA())</f>
        <v>#N/A</v>
      </c>
      <c r="H716" s="6" t="e">
        <f>IF(Table16[[#This Row],[Holiday]]="Y",Table16[[#This Row],[Demand]],NA())</f>
        <v>#N/A</v>
      </c>
      <c r="I716" s="6">
        <f>IF(Table16[[#This Row],[Holiday]]="N",Table16[[#This Row],[Demand]],NA())</f>
        <v>107072.36</v>
      </c>
      <c r="J716" s="6">
        <v>18.600000000000001</v>
      </c>
      <c r="K716" s="6"/>
    </row>
    <row r="717" spans="2:11" x14ac:dyDescent="0.3">
      <c r="B717" s="30">
        <v>42720</v>
      </c>
      <c r="C717" s="6" t="str">
        <f>VLOOKUP(B:B, _holidays!A:C, 2, FALSE)</f>
        <v>Y</v>
      </c>
      <c r="D717" s="6" t="str">
        <f>VLOOKUP(B:B, _holidays!A:C, 3, FALSE)</f>
        <v>N</v>
      </c>
      <c r="E717" s="10">
        <v>113698.06</v>
      </c>
      <c r="F717" s="6">
        <f>IF(Table16[[#This Row],[School Day]]="Y",Table16[[#This Row],[Demand]],NA())</f>
        <v>113698.06</v>
      </c>
      <c r="G717" s="6" t="e">
        <f>IF(Table16[[#This Row],[School Day]]="N",Table16[[#This Row],[Demand]],NA())</f>
        <v>#N/A</v>
      </c>
      <c r="H717" s="6" t="e">
        <f>IF(Table16[[#This Row],[Holiday]]="Y",Table16[[#This Row],[Demand]],NA())</f>
        <v>#N/A</v>
      </c>
      <c r="I717" s="6">
        <f>IF(Table16[[#This Row],[Holiday]]="N",Table16[[#This Row],[Demand]],NA())</f>
        <v>113698.06</v>
      </c>
      <c r="J717" s="6">
        <v>25.5</v>
      </c>
      <c r="K717" s="6"/>
    </row>
    <row r="718" spans="2:11" x14ac:dyDescent="0.3">
      <c r="B718" s="30">
        <v>42721</v>
      </c>
      <c r="C718" s="6" t="str">
        <f>VLOOKUP(B:B, _holidays!A:C, 2, FALSE)</f>
        <v>Y</v>
      </c>
      <c r="D718" s="6" t="str">
        <f>VLOOKUP(B:B, _holidays!A:C, 3, FALSE)</f>
        <v>N</v>
      </c>
      <c r="E718" s="10">
        <v>90227.48</v>
      </c>
      <c r="F718" s="6">
        <f>IF(Table16[[#This Row],[School Day]]="Y",Table16[[#This Row],[Demand]],NA())</f>
        <v>90227.48</v>
      </c>
      <c r="G718" s="6" t="e">
        <f>IF(Table16[[#This Row],[School Day]]="N",Table16[[#This Row],[Demand]],NA())</f>
        <v>#N/A</v>
      </c>
      <c r="H718" s="6" t="e">
        <f>IF(Table16[[#This Row],[Holiday]]="Y",Table16[[#This Row],[Demand]],NA())</f>
        <v>#N/A</v>
      </c>
      <c r="I718" s="6">
        <f>IF(Table16[[#This Row],[Holiday]]="N",Table16[[#This Row],[Demand]],NA())</f>
        <v>90227.48</v>
      </c>
      <c r="J718" s="6">
        <v>20.9</v>
      </c>
      <c r="K718" s="6"/>
    </row>
    <row r="719" spans="2:11" x14ac:dyDescent="0.3">
      <c r="B719" s="30">
        <v>42722</v>
      </c>
      <c r="C719" s="6" t="str">
        <f>VLOOKUP(B:B, _holidays!A:C, 2, FALSE)</f>
        <v>Y</v>
      </c>
      <c r="D719" s="6" t="str">
        <f>VLOOKUP(B:B, _holidays!A:C, 3, FALSE)</f>
        <v>N</v>
      </c>
      <c r="E719" s="10">
        <v>90911.085000000006</v>
      </c>
      <c r="F719" s="6">
        <f>IF(Table16[[#This Row],[School Day]]="Y",Table16[[#This Row],[Demand]],NA())</f>
        <v>90911.085000000006</v>
      </c>
      <c r="G719" s="6" t="e">
        <f>IF(Table16[[#This Row],[School Day]]="N",Table16[[#This Row],[Demand]],NA())</f>
        <v>#N/A</v>
      </c>
      <c r="H719" s="6" t="e">
        <f>IF(Table16[[#This Row],[Holiday]]="Y",Table16[[#This Row],[Demand]],NA())</f>
        <v>#N/A</v>
      </c>
      <c r="I719" s="6">
        <f>IF(Table16[[#This Row],[Holiday]]="N",Table16[[#This Row],[Demand]],NA())</f>
        <v>90911.085000000006</v>
      </c>
      <c r="J719" s="6">
        <v>17.5</v>
      </c>
      <c r="K719" s="6"/>
    </row>
    <row r="720" spans="2:11" x14ac:dyDescent="0.3">
      <c r="B720" s="30">
        <v>42723</v>
      </c>
      <c r="C720" s="6" t="str">
        <f>VLOOKUP(B:B, _holidays!A:C, 2, FALSE)</f>
        <v>Y</v>
      </c>
      <c r="D720" s="6" t="str">
        <f>VLOOKUP(B:B, _holidays!A:C, 3, FALSE)</f>
        <v>N</v>
      </c>
      <c r="E720" s="10">
        <v>109260.30499999999</v>
      </c>
      <c r="F720" s="6">
        <f>IF(Table16[[#This Row],[School Day]]="Y",Table16[[#This Row],[Demand]],NA())</f>
        <v>109260.30499999999</v>
      </c>
      <c r="G720" s="6" t="e">
        <f>IF(Table16[[#This Row],[School Day]]="N",Table16[[#This Row],[Demand]],NA())</f>
        <v>#N/A</v>
      </c>
      <c r="H720" s="6" t="e">
        <f>IF(Table16[[#This Row],[Holiday]]="Y",Table16[[#This Row],[Demand]],NA())</f>
        <v>#N/A</v>
      </c>
      <c r="I720" s="6">
        <f>IF(Table16[[#This Row],[Holiday]]="N",Table16[[#This Row],[Demand]],NA())</f>
        <v>109260.30499999999</v>
      </c>
      <c r="J720" s="6">
        <v>30.2</v>
      </c>
      <c r="K720" s="6"/>
    </row>
    <row r="721" spans="2:11" x14ac:dyDescent="0.3">
      <c r="B721" s="30">
        <v>42724</v>
      </c>
      <c r="C721" s="6" t="str">
        <f>VLOOKUP(B:B, _holidays!A:C, 2, FALSE)</f>
        <v>N</v>
      </c>
      <c r="D721" s="6" t="str">
        <f>VLOOKUP(B:B, _holidays!A:C, 3, FALSE)</f>
        <v>N</v>
      </c>
      <c r="E721" s="10">
        <v>106451.255</v>
      </c>
      <c r="F721" s="6" t="e">
        <f>IF(Table16[[#This Row],[School Day]]="Y",Table16[[#This Row],[Demand]],NA())</f>
        <v>#N/A</v>
      </c>
      <c r="G721" s="6">
        <f>IF(Table16[[#This Row],[School Day]]="N",Table16[[#This Row],[Demand]],NA())</f>
        <v>106451.255</v>
      </c>
      <c r="H721" s="6" t="e">
        <f>IF(Table16[[#This Row],[Holiday]]="Y",Table16[[#This Row],[Demand]],NA())</f>
        <v>#N/A</v>
      </c>
      <c r="I721" s="6">
        <f>IF(Table16[[#This Row],[Holiday]]="N",Table16[[#This Row],[Demand]],NA())</f>
        <v>106451.255</v>
      </c>
      <c r="J721" s="6">
        <v>21.5</v>
      </c>
      <c r="K721" s="6"/>
    </row>
    <row r="722" spans="2:11" x14ac:dyDescent="0.3">
      <c r="B722" s="30">
        <v>42725</v>
      </c>
      <c r="C722" s="6" t="str">
        <f>VLOOKUP(B:B, _holidays!A:C, 2, FALSE)</f>
        <v>N</v>
      </c>
      <c r="D722" s="6" t="str">
        <f>VLOOKUP(B:B, _holidays!A:C, 3, FALSE)</f>
        <v>N</v>
      </c>
      <c r="E722" s="10">
        <v>104389.51</v>
      </c>
      <c r="F722" s="6" t="e">
        <f>IF(Table16[[#This Row],[School Day]]="Y",Table16[[#This Row],[Demand]],NA())</f>
        <v>#N/A</v>
      </c>
      <c r="G722" s="6">
        <f>IF(Table16[[#This Row],[School Day]]="N",Table16[[#This Row],[Demand]],NA())</f>
        <v>104389.51</v>
      </c>
      <c r="H722" s="6" t="e">
        <f>IF(Table16[[#This Row],[Holiday]]="Y",Table16[[#This Row],[Demand]],NA())</f>
        <v>#N/A</v>
      </c>
      <c r="I722" s="6">
        <f>IF(Table16[[#This Row],[Holiday]]="N",Table16[[#This Row],[Demand]],NA())</f>
        <v>104389.51</v>
      </c>
      <c r="J722" s="6">
        <v>19.899999999999999</v>
      </c>
      <c r="K722" s="6"/>
    </row>
    <row r="723" spans="2:11" x14ac:dyDescent="0.3">
      <c r="B723" s="30">
        <v>42726</v>
      </c>
      <c r="C723" s="6" t="str">
        <f>VLOOKUP(B:B, _holidays!A:C, 2, FALSE)</f>
        <v>N</v>
      </c>
      <c r="D723" s="6" t="str">
        <f>VLOOKUP(B:B, _holidays!A:C, 3, FALSE)</f>
        <v>N</v>
      </c>
      <c r="E723" s="10">
        <v>105513.235</v>
      </c>
      <c r="F723" s="6" t="e">
        <f>IF(Table16[[#This Row],[School Day]]="Y",Table16[[#This Row],[Demand]],NA())</f>
        <v>#N/A</v>
      </c>
      <c r="G723" s="6">
        <f>IF(Table16[[#This Row],[School Day]]="N",Table16[[#This Row],[Demand]],NA())</f>
        <v>105513.235</v>
      </c>
      <c r="H723" s="6" t="e">
        <f>IF(Table16[[#This Row],[Holiday]]="Y",Table16[[#This Row],[Demand]],NA())</f>
        <v>#N/A</v>
      </c>
      <c r="I723" s="6">
        <f>IF(Table16[[#This Row],[Holiday]]="N",Table16[[#This Row],[Demand]],NA())</f>
        <v>105513.235</v>
      </c>
      <c r="J723" s="6">
        <v>20</v>
      </c>
      <c r="K723" s="6"/>
    </row>
    <row r="724" spans="2:11" x14ac:dyDescent="0.3">
      <c r="B724" s="30">
        <v>42727</v>
      </c>
      <c r="C724" s="6" t="str">
        <f>VLOOKUP(B:B, _holidays!A:C, 2, FALSE)</f>
        <v>N</v>
      </c>
      <c r="D724" s="6" t="str">
        <f>VLOOKUP(B:B, _holidays!A:C, 3, FALSE)</f>
        <v>N</v>
      </c>
      <c r="E724" s="10">
        <v>112247.94500000001</v>
      </c>
      <c r="F724" s="6" t="e">
        <f>IF(Table16[[#This Row],[School Day]]="Y",Table16[[#This Row],[Demand]],NA())</f>
        <v>#N/A</v>
      </c>
      <c r="G724" s="6">
        <f>IF(Table16[[#This Row],[School Day]]="N",Table16[[#This Row],[Demand]],NA())</f>
        <v>112247.94500000001</v>
      </c>
      <c r="H724" s="6" t="e">
        <f>IF(Table16[[#This Row],[Holiday]]="Y",Table16[[#This Row],[Demand]],NA())</f>
        <v>#N/A</v>
      </c>
      <c r="I724" s="6">
        <f>IF(Table16[[#This Row],[Holiday]]="N",Table16[[#This Row],[Demand]],NA())</f>
        <v>112247.94500000001</v>
      </c>
      <c r="J724" s="6">
        <v>26.3</v>
      </c>
      <c r="K724" s="6"/>
    </row>
    <row r="725" spans="2:11" x14ac:dyDescent="0.3">
      <c r="B725" s="30">
        <v>42728</v>
      </c>
      <c r="C725" s="6" t="str">
        <f>VLOOKUP(B:B, _holidays!A:C, 2, FALSE)</f>
        <v>N</v>
      </c>
      <c r="D725" s="6" t="str">
        <f>VLOOKUP(B:B, _holidays!A:C, 3, FALSE)</f>
        <v>N</v>
      </c>
      <c r="E725" s="10">
        <v>114843.875</v>
      </c>
      <c r="F725" s="6" t="e">
        <f>IF(Table16[[#This Row],[School Day]]="Y",Table16[[#This Row],[Demand]],NA())</f>
        <v>#N/A</v>
      </c>
      <c r="G725" s="6">
        <f>IF(Table16[[#This Row],[School Day]]="N",Table16[[#This Row],[Demand]],NA())</f>
        <v>114843.875</v>
      </c>
      <c r="H725" s="6" t="e">
        <f>IF(Table16[[#This Row],[Holiday]]="Y",Table16[[#This Row],[Demand]],NA())</f>
        <v>#N/A</v>
      </c>
      <c r="I725" s="6">
        <f>IF(Table16[[#This Row],[Holiday]]="N",Table16[[#This Row],[Demand]],NA())</f>
        <v>114843.875</v>
      </c>
      <c r="J725" s="6">
        <v>34.9</v>
      </c>
      <c r="K725" s="6"/>
    </row>
    <row r="726" spans="2:11" x14ac:dyDescent="0.3">
      <c r="B726" s="30">
        <v>42729</v>
      </c>
      <c r="C726" s="6" t="str">
        <f>VLOOKUP(B:B, _holidays!A:C, 2, FALSE)</f>
        <v>N</v>
      </c>
      <c r="D726" s="6" t="str">
        <f>VLOOKUP(B:B, _holidays!A:C, 3, FALSE)</f>
        <v>N</v>
      </c>
      <c r="E726" s="10">
        <v>114468.17</v>
      </c>
      <c r="F726" s="6" t="e">
        <f>IF(Table16[[#This Row],[School Day]]="Y",Table16[[#This Row],[Demand]],NA())</f>
        <v>#N/A</v>
      </c>
      <c r="G726" s="6">
        <f>IF(Table16[[#This Row],[School Day]]="N",Table16[[#This Row],[Demand]],NA())</f>
        <v>114468.17</v>
      </c>
      <c r="H726" s="6" t="e">
        <f>IF(Table16[[#This Row],[Holiday]]="Y",Table16[[#This Row],[Demand]],NA())</f>
        <v>#N/A</v>
      </c>
      <c r="I726" s="6">
        <f>IF(Table16[[#This Row],[Holiday]]="N",Table16[[#This Row],[Demand]],NA())</f>
        <v>114468.17</v>
      </c>
      <c r="J726" s="6">
        <v>36.299999999999997</v>
      </c>
      <c r="K726" s="6"/>
    </row>
    <row r="727" spans="2:11" x14ac:dyDescent="0.3">
      <c r="B727" s="30">
        <v>42730</v>
      </c>
      <c r="C727" s="6" t="str">
        <f>VLOOKUP(B:B, _holidays!A:C, 2, FALSE)</f>
        <v>N</v>
      </c>
      <c r="D727" s="6" t="str">
        <f>VLOOKUP(B:B, _holidays!A:C, 3, FALSE)</f>
        <v>Y</v>
      </c>
      <c r="E727" s="10">
        <v>106284.83</v>
      </c>
      <c r="F727" s="6" t="e">
        <f>IF(Table16[[#This Row],[School Day]]="Y",Table16[[#This Row],[Demand]],NA())</f>
        <v>#N/A</v>
      </c>
      <c r="G727" s="6">
        <f>IF(Table16[[#This Row],[School Day]]="N",Table16[[#This Row],[Demand]],NA())</f>
        <v>106284.83</v>
      </c>
      <c r="H727" s="6">
        <f>IF(Table16[[#This Row],[Holiday]]="Y",Table16[[#This Row],[Demand]],NA())</f>
        <v>106284.83</v>
      </c>
      <c r="I727" s="6" t="e">
        <f>IF(Table16[[#This Row],[Holiday]]="N",Table16[[#This Row],[Demand]],NA())</f>
        <v>#N/A</v>
      </c>
      <c r="J727" s="6">
        <v>29.3</v>
      </c>
      <c r="K727" s="6"/>
    </row>
    <row r="728" spans="2:11" x14ac:dyDescent="0.3">
      <c r="B728" s="30">
        <v>42731</v>
      </c>
      <c r="C728" s="6" t="str">
        <f>VLOOKUP(B:B, _holidays!A:C, 2, FALSE)</f>
        <v>N</v>
      </c>
      <c r="D728" s="6" t="str">
        <f>VLOOKUP(B:B, _holidays!A:C, 3, FALSE)</f>
        <v>Y</v>
      </c>
      <c r="E728" s="10">
        <v>99701.43</v>
      </c>
      <c r="F728" s="6" t="e">
        <f>IF(Table16[[#This Row],[School Day]]="Y",Table16[[#This Row],[Demand]],NA())</f>
        <v>#N/A</v>
      </c>
      <c r="G728" s="6">
        <f>IF(Table16[[#This Row],[School Day]]="N",Table16[[#This Row],[Demand]],NA())</f>
        <v>99701.43</v>
      </c>
      <c r="H728" s="6">
        <f>IF(Table16[[#This Row],[Holiday]]="Y",Table16[[#This Row],[Demand]],NA())</f>
        <v>99701.43</v>
      </c>
      <c r="I728" s="6" t="e">
        <f>IF(Table16[[#This Row],[Holiday]]="N",Table16[[#This Row],[Demand]],NA())</f>
        <v>#N/A</v>
      </c>
      <c r="J728" s="6">
        <v>29.8</v>
      </c>
      <c r="K728" s="6"/>
    </row>
    <row r="729" spans="2:11" x14ac:dyDescent="0.3">
      <c r="B729" s="30">
        <v>42732</v>
      </c>
      <c r="C729" s="6" t="str">
        <f>VLOOKUP(B:B, _holidays!A:C, 2, FALSE)</f>
        <v>N</v>
      </c>
      <c r="D729" s="6" t="str">
        <f>VLOOKUP(B:B, _holidays!A:C, 3, FALSE)</f>
        <v>N</v>
      </c>
      <c r="E729" s="10">
        <v>123693.52</v>
      </c>
      <c r="F729" s="6" t="e">
        <f>IF(Table16[[#This Row],[School Day]]="Y",Table16[[#This Row],[Demand]],NA())</f>
        <v>#N/A</v>
      </c>
      <c r="G729" s="6">
        <f>IF(Table16[[#This Row],[School Day]]="N",Table16[[#This Row],[Demand]],NA())</f>
        <v>123693.52</v>
      </c>
      <c r="H729" s="6" t="e">
        <f>IF(Table16[[#This Row],[Holiday]]="Y",Table16[[#This Row],[Demand]],NA())</f>
        <v>#N/A</v>
      </c>
      <c r="I729" s="6">
        <f>IF(Table16[[#This Row],[Holiday]]="N",Table16[[#This Row],[Demand]],NA())</f>
        <v>123693.52</v>
      </c>
      <c r="J729" s="6">
        <v>38.200000000000003</v>
      </c>
      <c r="K729" s="6"/>
    </row>
    <row r="730" spans="2:11" x14ac:dyDescent="0.3">
      <c r="B730" s="30">
        <v>42733</v>
      </c>
      <c r="C730" s="6" t="str">
        <f>VLOOKUP(B:B, _holidays!A:C, 2, FALSE)</f>
        <v>N</v>
      </c>
      <c r="D730" s="6" t="str">
        <f>VLOOKUP(B:B, _holidays!A:C, 3, FALSE)</f>
        <v>N</v>
      </c>
      <c r="E730" s="10">
        <v>135571.79500000001</v>
      </c>
      <c r="F730" s="6" t="e">
        <f>IF(Table16[[#This Row],[School Day]]="Y",Table16[[#This Row],[Demand]],NA())</f>
        <v>#N/A</v>
      </c>
      <c r="G730" s="6">
        <f>IF(Table16[[#This Row],[School Day]]="N",Table16[[#This Row],[Demand]],NA())</f>
        <v>135571.79500000001</v>
      </c>
      <c r="H730" s="6" t="e">
        <f>IF(Table16[[#This Row],[Holiday]]="Y",Table16[[#This Row],[Demand]],NA())</f>
        <v>#N/A</v>
      </c>
      <c r="I730" s="6">
        <f>IF(Table16[[#This Row],[Holiday]]="N",Table16[[#This Row],[Demand]],NA())</f>
        <v>135571.79500000001</v>
      </c>
      <c r="J730" s="6">
        <v>33.5</v>
      </c>
      <c r="K730" s="6"/>
    </row>
    <row r="731" spans="2:11" x14ac:dyDescent="0.3">
      <c r="B731" s="30">
        <v>42734</v>
      </c>
      <c r="C731" s="6" t="str">
        <f>VLOOKUP(B:B, _holidays!A:C, 2, FALSE)</f>
        <v>N</v>
      </c>
      <c r="D731" s="6" t="str">
        <f>VLOOKUP(B:B, _holidays!A:C, 3, FALSE)</f>
        <v>N</v>
      </c>
      <c r="E731" s="10">
        <v>112141.83</v>
      </c>
      <c r="F731" s="6" t="e">
        <f>IF(Table16[[#This Row],[School Day]]="Y",Table16[[#This Row],[Demand]],NA())</f>
        <v>#N/A</v>
      </c>
      <c r="G731" s="6">
        <f>IF(Table16[[#This Row],[School Day]]="N",Table16[[#This Row],[Demand]],NA())</f>
        <v>112141.83</v>
      </c>
      <c r="H731" s="6" t="e">
        <f>IF(Table16[[#This Row],[Holiday]]="Y",Table16[[#This Row],[Demand]],NA())</f>
        <v>#N/A</v>
      </c>
      <c r="I731" s="6">
        <f>IF(Table16[[#This Row],[Holiday]]="N",Table16[[#This Row],[Demand]],NA())</f>
        <v>112141.83</v>
      </c>
      <c r="J731" s="6">
        <v>27.8</v>
      </c>
      <c r="K731" s="6"/>
    </row>
    <row r="732" spans="2:11" x14ac:dyDescent="0.3">
      <c r="B732" s="30">
        <v>42735</v>
      </c>
      <c r="C732" s="6" t="str">
        <f>VLOOKUP(B:B, _holidays!A:C, 2, FALSE)</f>
        <v>N</v>
      </c>
      <c r="D732" s="6" t="str">
        <f>VLOOKUP(B:B, _holidays!A:C, 3, FALSE)</f>
        <v>N</v>
      </c>
      <c r="E732" s="10">
        <v>95728.15</v>
      </c>
      <c r="F732" s="6" t="e">
        <f>IF(Table16[[#This Row],[School Day]]="Y",Table16[[#This Row],[Demand]],NA())</f>
        <v>#N/A</v>
      </c>
      <c r="G732" s="6">
        <f>IF(Table16[[#This Row],[School Day]]="N",Table16[[#This Row],[Demand]],NA())</f>
        <v>95728.15</v>
      </c>
      <c r="H732" s="6" t="e">
        <f>IF(Table16[[#This Row],[Holiday]]="Y",Table16[[#This Row],[Demand]],NA())</f>
        <v>#N/A</v>
      </c>
      <c r="I732" s="6">
        <f>IF(Table16[[#This Row],[Holiday]]="N",Table16[[#This Row],[Demand]],NA())</f>
        <v>95728.15</v>
      </c>
      <c r="J732" s="6">
        <v>23.8</v>
      </c>
      <c r="K732" s="6"/>
    </row>
    <row r="733" spans="2:11" x14ac:dyDescent="0.3">
      <c r="B733" s="30">
        <v>42736</v>
      </c>
      <c r="C733" s="6" t="str">
        <f>VLOOKUP(B:B, _holidays!A:C, 2, FALSE)</f>
        <v>N</v>
      </c>
      <c r="D733" s="6" t="str">
        <f>VLOOKUP(B:B, _holidays!A:C, 3, FALSE)</f>
        <v>Y</v>
      </c>
      <c r="E733" s="10">
        <v>89403.145000000004</v>
      </c>
      <c r="F733" s="6" t="e">
        <f>IF(Table16[[#This Row],[School Day]]="Y",Table16[[#This Row],[Demand]],NA())</f>
        <v>#N/A</v>
      </c>
      <c r="G733" s="6">
        <f>IF(Table16[[#This Row],[School Day]]="N",Table16[[#This Row],[Demand]],NA())</f>
        <v>89403.145000000004</v>
      </c>
      <c r="H733" s="6">
        <f>IF(Table16[[#This Row],[Holiday]]="Y",Table16[[#This Row],[Demand]],NA())</f>
        <v>89403.145000000004</v>
      </c>
      <c r="I733" s="6" t="e">
        <f>IF(Table16[[#This Row],[Holiday]]="N",Table16[[#This Row],[Demand]],NA())</f>
        <v>#N/A</v>
      </c>
      <c r="J733" s="6">
        <v>21.1</v>
      </c>
      <c r="K733" s="6"/>
    </row>
    <row r="734" spans="2:11" x14ac:dyDescent="0.3">
      <c r="B734" s="30">
        <v>42737</v>
      </c>
      <c r="C734" s="6" t="str">
        <f>VLOOKUP(B:B, _holidays!A:C, 2, FALSE)</f>
        <v>N</v>
      </c>
      <c r="D734" s="6" t="str">
        <f>VLOOKUP(B:B, _holidays!A:C, 3, FALSE)</f>
        <v>Y</v>
      </c>
      <c r="E734" s="10">
        <v>86507.47</v>
      </c>
      <c r="F734" s="6" t="e">
        <f>IF(Table16[[#This Row],[School Day]]="Y",Table16[[#This Row],[Demand]],NA())</f>
        <v>#N/A</v>
      </c>
      <c r="G734" s="6">
        <f>IF(Table16[[#This Row],[School Day]]="N",Table16[[#This Row],[Demand]],NA())</f>
        <v>86507.47</v>
      </c>
      <c r="H734" s="6">
        <f>IF(Table16[[#This Row],[Holiday]]="Y",Table16[[#This Row],[Demand]],NA())</f>
        <v>86507.47</v>
      </c>
      <c r="I734" s="6" t="e">
        <f>IF(Table16[[#This Row],[Holiday]]="N",Table16[[#This Row],[Demand]],NA())</f>
        <v>#N/A</v>
      </c>
      <c r="J734" s="6">
        <v>17.8</v>
      </c>
      <c r="K734" s="6"/>
    </row>
    <row r="735" spans="2:11" x14ac:dyDescent="0.3">
      <c r="B735" s="30">
        <v>42738</v>
      </c>
      <c r="C735" s="6" t="str">
        <f>VLOOKUP(B:B, _holidays!A:C, 2, FALSE)</f>
        <v>N</v>
      </c>
      <c r="D735" s="6" t="str">
        <f>VLOOKUP(B:B, _holidays!A:C, 3, FALSE)</f>
        <v>N</v>
      </c>
      <c r="E735" s="10">
        <v>97564.744999999995</v>
      </c>
      <c r="F735" s="6" t="e">
        <f>IF(Table16[[#This Row],[School Day]]="Y",Table16[[#This Row],[Demand]],NA())</f>
        <v>#N/A</v>
      </c>
      <c r="G735" s="6">
        <f>IF(Table16[[#This Row],[School Day]]="N",Table16[[#This Row],[Demand]],NA())</f>
        <v>97564.744999999995</v>
      </c>
      <c r="H735" s="6" t="e">
        <f>IF(Table16[[#This Row],[Holiday]]="Y",Table16[[#This Row],[Demand]],NA())</f>
        <v>#N/A</v>
      </c>
      <c r="I735" s="6">
        <f>IF(Table16[[#This Row],[Holiday]]="N",Table16[[#This Row],[Demand]],NA())</f>
        <v>97564.744999999995</v>
      </c>
      <c r="J735" s="6">
        <v>19.5</v>
      </c>
      <c r="K735" s="6"/>
    </row>
    <row r="736" spans="2:11" x14ac:dyDescent="0.3">
      <c r="B736" s="30">
        <v>42739</v>
      </c>
      <c r="C736" s="6" t="str">
        <f>VLOOKUP(B:B, _holidays!A:C, 2, FALSE)</f>
        <v>N</v>
      </c>
      <c r="D736" s="6" t="str">
        <f>VLOOKUP(B:B, _holidays!A:C, 3, FALSE)</f>
        <v>N</v>
      </c>
      <c r="E736" s="10">
        <v>116606.795</v>
      </c>
      <c r="F736" s="6" t="e">
        <f>IF(Table16[[#This Row],[School Day]]="Y",Table16[[#This Row],[Demand]],NA())</f>
        <v>#N/A</v>
      </c>
      <c r="G736" s="6">
        <f>IF(Table16[[#This Row],[School Day]]="N",Table16[[#This Row],[Demand]],NA())</f>
        <v>116606.795</v>
      </c>
      <c r="H736" s="6" t="e">
        <f>IF(Table16[[#This Row],[Holiday]]="Y",Table16[[#This Row],[Demand]],NA())</f>
        <v>#N/A</v>
      </c>
      <c r="I736" s="6">
        <f>IF(Table16[[#This Row],[Holiday]]="N",Table16[[#This Row],[Demand]],NA())</f>
        <v>116606.795</v>
      </c>
      <c r="J736" s="6">
        <v>29.3</v>
      </c>
      <c r="K736" s="6"/>
    </row>
    <row r="737" spans="2:11" x14ac:dyDescent="0.3">
      <c r="B737" s="30">
        <v>42740</v>
      </c>
      <c r="C737" s="6" t="str">
        <f>VLOOKUP(B:B, _holidays!A:C, 2, FALSE)</f>
        <v>N</v>
      </c>
      <c r="D737" s="6" t="str">
        <f>VLOOKUP(B:B, _holidays!A:C, 3, FALSE)</f>
        <v>N</v>
      </c>
      <c r="E737" s="10">
        <v>128079.845</v>
      </c>
      <c r="F737" s="6" t="e">
        <f>IF(Table16[[#This Row],[School Day]]="Y",Table16[[#This Row],[Demand]],NA())</f>
        <v>#N/A</v>
      </c>
      <c r="G737" s="6">
        <f>IF(Table16[[#This Row],[School Day]]="N",Table16[[#This Row],[Demand]],NA())</f>
        <v>128079.845</v>
      </c>
      <c r="H737" s="6" t="e">
        <f>IF(Table16[[#This Row],[Holiday]]="Y",Table16[[#This Row],[Demand]],NA())</f>
        <v>#N/A</v>
      </c>
      <c r="I737" s="6">
        <f>IF(Table16[[#This Row],[Holiday]]="N",Table16[[#This Row],[Demand]],NA())</f>
        <v>128079.845</v>
      </c>
      <c r="J737" s="6">
        <v>31.7</v>
      </c>
      <c r="K737" s="6"/>
    </row>
    <row r="738" spans="2:11" x14ac:dyDescent="0.3">
      <c r="B738" s="30">
        <v>42741</v>
      </c>
      <c r="C738" s="6" t="str">
        <f>VLOOKUP(B:B, _holidays!A:C, 2, FALSE)</f>
        <v>N</v>
      </c>
      <c r="D738" s="6" t="str">
        <f>VLOOKUP(B:B, _holidays!A:C, 3, FALSE)</f>
        <v>N</v>
      </c>
      <c r="E738" s="10">
        <v>136308.73499999999</v>
      </c>
      <c r="F738" s="6" t="e">
        <f>IF(Table16[[#This Row],[School Day]]="Y",Table16[[#This Row],[Demand]],NA())</f>
        <v>#N/A</v>
      </c>
      <c r="G738" s="6">
        <f>IF(Table16[[#This Row],[School Day]]="N",Table16[[#This Row],[Demand]],NA())</f>
        <v>136308.73499999999</v>
      </c>
      <c r="H738" s="6" t="e">
        <f>IF(Table16[[#This Row],[Holiday]]="Y",Table16[[#This Row],[Demand]],NA())</f>
        <v>#N/A</v>
      </c>
      <c r="I738" s="6">
        <f>IF(Table16[[#This Row],[Holiday]]="N",Table16[[#This Row],[Demand]],NA())</f>
        <v>136308.73499999999</v>
      </c>
      <c r="J738" s="6">
        <v>35.200000000000003</v>
      </c>
      <c r="K738" s="6"/>
    </row>
    <row r="739" spans="2:11" x14ac:dyDescent="0.3">
      <c r="B739" s="30">
        <v>42742</v>
      </c>
      <c r="C739" s="6" t="str">
        <f>VLOOKUP(B:B, _holidays!A:C, 2, FALSE)</f>
        <v>N</v>
      </c>
      <c r="D739" s="6" t="str">
        <f>VLOOKUP(B:B, _holidays!A:C, 3, FALSE)</f>
        <v>N</v>
      </c>
      <c r="E739" s="10">
        <v>134955.01999999999</v>
      </c>
      <c r="F739" s="6" t="e">
        <f>IF(Table16[[#This Row],[School Day]]="Y",Table16[[#This Row],[Demand]],NA())</f>
        <v>#N/A</v>
      </c>
      <c r="G739" s="6">
        <f>IF(Table16[[#This Row],[School Day]]="N",Table16[[#This Row],[Demand]],NA())</f>
        <v>134955.01999999999</v>
      </c>
      <c r="H739" s="6" t="e">
        <f>IF(Table16[[#This Row],[Holiday]]="Y",Table16[[#This Row],[Demand]],NA())</f>
        <v>#N/A</v>
      </c>
      <c r="I739" s="6">
        <f>IF(Table16[[#This Row],[Holiday]]="N",Table16[[#This Row],[Demand]],NA())</f>
        <v>134955.01999999999</v>
      </c>
      <c r="J739" s="6">
        <v>36.700000000000003</v>
      </c>
      <c r="K739" s="6"/>
    </row>
    <row r="740" spans="2:11" x14ac:dyDescent="0.3">
      <c r="B740" s="30">
        <v>42743</v>
      </c>
      <c r="C740" s="6" t="str">
        <f>VLOOKUP(B:B, _holidays!A:C, 2, FALSE)</f>
        <v>N</v>
      </c>
      <c r="D740" s="6" t="str">
        <f>VLOOKUP(B:B, _holidays!A:C, 3, FALSE)</f>
        <v>N</v>
      </c>
      <c r="E740" s="10">
        <v>122777.02499999999</v>
      </c>
      <c r="F740" s="6" t="e">
        <f>IF(Table16[[#This Row],[School Day]]="Y",Table16[[#This Row],[Demand]],NA())</f>
        <v>#N/A</v>
      </c>
      <c r="G740" s="6">
        <f>IF(Table16[[#This Row],[School Day]]="N",Table16[[#This Row],[Demand]],NA())</f>
        <v>122777.02499999999</v>
      </c>
      <c r="H740" s="6" t="e">
        <f>IF(Table16[[#This Row],[Holiday]]="Y",Table16[[#This Row],[Demand]],NA())</f>
        <v>#N/A</v>
      </c>
      <c r="I740" s="6">
        <f>IF(Table16[[#This Row],[Holiday]]="N",Table16[[#This Row],[Demand]],NA())</f>
        <v>122777.02499999999</v>
      </c>
      <c r="J740" s="6">
        <v>33.1</v>
      </c>
      <c r="K740" s="6"/>
    </row>
    <row r="741" spans="2:11" x14ac:dyDescent="0.3">
      <c r="B741" s="30">
        <v>42744</v>
      </c>
      <c r="C741" s="6" t="str">
        <f>VLOOKUP(B:B, _holidays!A:C, 2, FALSE)</f>
        <v>N</v>
      </c>
      <c r="D741" s="6" t="str">
        <f>VLOOKUP(B:B, _holidays!A:C, 3, FALSE)</f>
        <v>N</v>
      </c>
      <c r="E741" s="10">
        <v>116211.99</v>
      </c>
      <c r="F741" s="6" t="e">
        <f>IF(Table16[[#This Row],[School Day]]="Y",Table16[[#This Row],[Demand]],NA())</f>
        <v>#N/A</v>
      </c>
      <c r="G741" s="6">
        <f>IF(Table16[[#This Row],[School Day]]="N",Table16[[#This Row],[Demand]],NA())</f>
        <v>116211.99</v>
      </c>
      <c r="H741" s="6" t="e">
        <f>IF(Table16[[#This Row],[Holiday]]="Y",Table16[[#This Row],[Demand]],NA())</f>
        <v>#N/A</v>
      </c>
      <c r="I741" s="6">
        <f>IF(Table16[[#This Row],[Holiday]]="N",Table16[[#This Row],[Demand]],NA())</f>
        <v>116211.99</v>
      </c>
      <c r="J741" s="6">
        <v>24.4</v>
      </c>
      <c r="K741" s="6"/>
    </row>
    <row r="742" spans="2:11" x14ac:dyDescent="0.3">
      <c r="B742" s="30">
        <v>42745</v>
      </c>
      <c r="C742" s="6" t="str">
        <f>VLOOKUP(B:B, _holidays!A:C, 2, FALSE)</f>
        <v>N</v>
      </c>
      <c r="D742" s="6" t="str">
        <f>VLOOKUP(B:B, _holidays!A:C, 3, FALSE)</f>
        <v>N</v>
      </c>
      <c r="E742" s="10">
        <v>120366.32</v>
      </c>
      <c r="F742" s="6" t="e">
        <f>IF(Table16[[#This Row],[School Day]]="Y",Table16[[#This Row],[Demand]],NA())</f>
        <v>#N/A</v>
      </c>
      <c r="G742" s="6">
        <f>IF(Table16[[#This Row],[School Day]]="N",Table16[[#This Row],[Demand]],NA())</f>
        <v>120366.32</v>
      </c>
      <c r="H742" s="6" t="e">
        <f>IF(Table16[[#This Row],[Holiday]]="Y",Table16[[#This Row],[Demand]],NA())</f>
        <v>#N/A</v>
      </c>
      <c r="I742" s="6">
        <f>IF(Table16[[#This Row],[Holiday]]="N",Table16[[#This Row],[Demand]],NA())</f>
        <v>120366.32</v>
      </c>
      <c r="J742" s="6">
        <v>26.2</v>
      </c>
      <c r="K742" s="6"/>
    </row>
    <row r="743" spans="2:11" x14ac:dyDescent="0.3">
      <c r="B743" s="30">
        <v>42746</v>
      </c>
      <c r="C743" s="6" t="str">
        <f>VLOOKUP(B:B, _holidays!A:C, 2, FALSE)</f>
        <v>N</v>
      </c>
      <c r="D743" s="6" t="str">
        <f>VLOOKUP(B:B, _holidays!A:C, 3, FALSE)</f>
        <v>N</v>
      </c>
      <c r="E743" s="10">
        <v>111595.855</v>
      </c>
      <c r="F743" s="6" t="e">
        <f>IF(Table16[[#This Row],[School Day]]="Y",Table16[[#This Row],[Demand]],NA())</f>
        <v>#N/A</v>
      </c>
      <c r="G743" s="6">
        <f>IF(Table16[[#This Row],[School Day]]="N",Table16[[#This Row],[Demand]],NA())</f>
        <v>111595.855</v>
      </c>
      <c r="H743" s="6" t="e">
        <f>IF(Table16[[#This Row],[Holiday]]="Y",Table16[[#This Row],[Demand]],NA())</f>
        <v>#N/A</v>
      </c>
      <c r="I743" s="6">
        <f>IF(Table16[[#This Row],[Holiday]]="N",Table16[[#This Row],[Demand]],NA())</f>
        <v>111595.855</v>
      </c>
      <c r="J743" s="6">
        <v>24.3</v>
      </c>
      <c r="K743" s="6"/>
    </row>
    <row r="744" spans="2:11" x14ac:dyDescent="0.3">
      <c r="B744" s="30">
        <v>42747</v>
      </c>
      <c r="C744" s="6" t="str">
        <f>VLOOKUP(B:B, _holidays!A:C, 2, FALSE)</f>
        <v>N</v>
      </c>
      <c r="D744" s="6" t="str">
        <f>VLOOKUP(B:B, _holidays!A:C, 3, FALSE)</f>
        <v>N</v>
      </c>
      <c r="E744" s="10">
        <v>118783.94500000001</v>
      </c>
      <c r="F744" s="6" t="e">
        <f>IF(Table16[[#This Row],[School Day]]="Y",Table16[[#This Row],[Demand]],NA())</f>
        <v>#N/A</v>
      </c>
      <c r="G744" s="6">
        <f>IF(Table16[[#This Row],[School Day]]="N",Table16[[#This Row],[Demand]],NA())</f>
        <v>118783.94500000001</v>
      </c>
      <c r="H744" s="6" t="e">
        <f>IF(Table16[[#This Row],[Holiday]]="Y",Table16[[#This Row],[Demand]],NA())</f>
        <v>#N/A</v>
      </c>
      <c r="I744" s="6">
        <f>IF(Table16[[#This Row],[Holiday]]="N",Table16[[#This Row],[Demand]],NA())</f>
        <v>118783.94500000001</v>
      </c>
      <c r="J744" s="6">
        <v>26.5</v>
      </c>
      <c r="K744" s="6"/>
    </row>
    <row r="745" spans="2:11" x14ac:dyDescent="0.3">
      <c r="B745" s="30">
        <v>42748</v>
      </c>
      <c r="C745" s="6" t="str">
        <f>VLOOKUP(B:B, _holidays!A:C, 2, FALSE)</f>
        <v>N</v>
      </c>
      <c r="D745" s="6" t="str">
        <f>VLOOKUP(B:B, _holidays!A:C, 3, FALSE)</f>
        <v>N</v>
      </c>
      <c r="E745" s="10">
        <v>111341.675</v>
      </c>
      <c r="F745" s="6" t="e">
        <f>IF(Table16[[#This Row],[School Day]]="Y",Table16[[#This Row],[Demand]],NA())</f>
        <v>#N/A</v>
      </c>
      <c r="G745" s="6">
        <f>IF(Table16[[#This Row],[School Day]]="N",Table16[[#This Row],[Demand]],NA())</f>
        <v>111341.675</v>
      </c>
      <c r="H745" s="6" t="e">
        <f>IF(Table16[[#This Row],[Holiday]]="Y",Table16[[#This Row],[Demand]],NA())</f>
        <v>#N/A</v>
      </c>
      <c r="I745" s="6">
        <f>IF(Table16[[#This Row],[Holiday]]="N",Table16[[#This Row],[Demand]],NA())</f>
        <v>111341.675</v>
      </c>
      <c r="J745" s="6">
        <v>28.8</v>
      </c>
      <c r="K745" s="6"/>
    </row>
    <row r="746" spans="2:11" x14ac:dyDescent="0.3">
      <c r="B746" s="30">
        <v>42749</v>
      </c>
      <c r="C746" s="6" t="str">
        <f>VLOOKUP(B:B, _holidays!A:C, 2, FALSE)</f>
        <v>N</v>
      </c>
      <c r="D746" s="6" t="str">
        <f>VLOOKUP(B:B, _holidays!A:C, 3, FALSE)</f>
        <v>N</v>
      </c>
      <c r="E746" s="10">
        <v>88996.625</v>
      </c>
      <c r="F746" s="6" t="e">
        <f>IF(Table16[[#This Row],[School Day]]="Y",Table16[[#This Row],[Demand]],NA())</f>
        <v>#N/A</v>
      </c>
      <c r="G746" s="6">
        <f>IF(Table16[[#This Row],[School Day]]="N",Table16[[#This Row],[Demand]],NA())</f>
        <v>88996.625</v>
      </c>
      <c r="H746" s="6" t="e">
        <f>IF(Table16[[#This Row],[Holiday]]="Y",Table16[[#This Row],[Demand]],NA())</f>
        <v>#N/A</v>
      </c>
      <c r="I746" s="6">
        <f>IF(Table16[[#This Row],[Holiday]]="N",Table16[[#This Row],[Demand]],NA())</f>
        <v>88996.625</v>
      </c>
      <c r="J746" s="6">
        <v>23.5</v>
      </c>
      <c r="K746" s="6"/>
    </row>
    <row r="747" spans="2:11" x14ac:dyDescent="0.3">
      <c r="B747" s="30">
        <v>42750</v>
      </c>
      <c r="C747" s="6" t="str">
        <f>VLOOKUP(B:B, _holidays!A:C, 2, FALSE)</f>
        <v>N</v>
      </c>
      <c r="D747" s="6" t="str">
        <f>VLOOKUP(B:B, _holidays!A:C, 3, FALSE)</f>
        <v>N</v>
      </c>
      <c r="E747" s="10">
        <v>90294</v>
      </c>
      <c r="F747" s="6" t="e">
        <f>IF(Table16[[#This Row],[School Day]]="Y",Table16[[#This Row],[Demand]],NA())</f>
        <v>#N/A</v>
      </c>
      <c r="G747" s="6">
        <f>IF(Table16[[#This Row],[School Day]]="N",Table16[[#This Row],[Demand]],NA())</f>
        <v>90294</v>
      </c>
      <c r="H747" s="6" t="e">
        <f>IF(Table16[[#This Row],[Holiday]]="Y",Table16[[#This Row],[Demand]],NA())</f>
        <v>#N/A</v>
      </c>
      <c r="I747" s="6">
        <f>IF(Table16[[#This Row],[Holiday]]="N",Table16[[#This Row],[Demand]],NA())</f>
        <v>90294</v>
      </c>
      <c r="J747" s="6">
        <v>21.5</v>
      </c>
      <c r="K747" s="6"/>
    </row>
    <row r="748" spans="2:11" x14ac:dyDescent="0.3">
      <c r="B748" s="30">
        <v>42751</v>
      </c>
      <c r="C748" s="6" t="str">
        <f>VLOOKUP(B:B, _holidays!A:C, 2, FALSE)</f>
        <v>N</v>
      </c>
      <c r="D748" s="6" t="str">
        <f>VLOOKUP(B:B, _holidays!A:C, 3, FALSE)</f>
        <v>N</v>
      </c>
      <c r="E748" s="10">
        <v>120928.705</v>
      </c>
      <c r="F748" s="6" t="e">
        <f>IF(Table16[[#This Row],[School Day]]="Y",Table16[[#This Row],[Demand]],NA())</f>
        <v>#N/A</v>
      </c>
      <c r="G748" s="6">
        <f>IF(Table16[[#This Row],[School Day]]="N",Table16[[#This Row],[Demand]],NA())</f>
        <v>120928.705</v>
      </c>
      <c r="H748" s="6" t="e">
        <f>IF(Table16[[#This Row],[Holiday]]="Y",Table16[[#This Row],[Demand]],NA())</f>
        <v>#N/A</v>
      </c>
      <c r="I748" s="6">
        <f>IF(Table16[[#This Row],[Holiday]]="N",Table16[[#This Row],[Demand]],NA())</f>
        <v>120928.705</v>
      </c>
      <c r="J748" s="6">
        <v>32.700000000000003</v>
      </c>
      <c r="K748" s="6"/>
    </row>
    <row r="749" spans="2:11" x14ac:dyDescent="0.3">
      <c r="B749" s="30">
        <v>42752</v>
      </c>
      <c r="C749" s="6" t="str">
        <f>VLOOKUP(B:B, _holidays!A:C, 2, FALSE)</f>
        <v>N</v>
      </c>
      <c r="D749" s="6" t="str">
        <f>VLOOKUP(B:B, _holidays!A:C, 3, FALSE)</f>
        <v>N</v>
      </c>
      <c r="E749" s="10">
        <v>140517.65</v>
      </c>
      <c r="F749" s="6" t="e">
        <f>IF(Table16[[#This Row],[School Day]]="Y",Table16[[#This Row],[Demand]],NA())</f>
        <v>#N/A</v>
      </c>
      <c r="G749" s="6">
        <f>IF(Table16[[#This Row],[School Day]]="N",Table16[[#This Row],[Demand]],NA())</f>
        <v>140517.65</v>
      </c>
      <c r="H749" s="6" t="e">
        <f>IF(Table16[[#This Row],[Holiday]]="Y",Table16[[#This Row],[Demand]],NA())</f>
        <v>#N/A</v>
      </c>
      <c r="I749" s="6">
        <f>IF(Table16[[#This Row],[Holiday]]="N",Table16[[#This Row],[Demand]],NA())</f>
        <v>140517.65</v>
      </c>
      <c r="J749" s="6">
        <v>37.799999999999997</v>
      </c>
      <c r="K749" s="6"/>
    </row>
    <row r="750" spans="2:11" x14ac:dyDescent="0.3">
      <c r="B750" s="30">
        <v>42753</v>
      </c>
      <c r="C750" s="6" t="str">
        <f>VLOOKUP(B:B, _holidays!A:C, 2, FALSE)</f>
        <v>N</v>
      </c>
      <c r="D750" s="6" t="str">
        <f>VLOOKUP(B:B, _holidays!A:C, 3, FALSE)</f>
        <v>N</v>
      </c>
      <c r="E750" s="10">
        <v>111211.35</v>
      </c>
      <c r="F750" s="6" t="e">
        <f>IF(Table16[[#This Row],[School Day]]="Y",Table16[[#This Row],[Demand]],NA())</f>
        <v>#N/A</v>
      </c>
      <c r="G750" s="6">
        <f>IF(Table16[[#This Row],[School Day]]="N",Table16[[#This Row],[Demand]],NA())</f>
        <v>111211.35</v>
      </c>
      <c r="H750" s="6" t="e">
        <f>IF(Table16[[#This Row],[Holiday]]="Y",Table16[[#This Row],[Demand]],NA())</f>
        <v>#N/A</v>
      </c>
      <c r="I750" s="6">
        <f>IF(Table16[[#This Row],[Holiday]]="N",Table16[[#This Row],[Demand]],NA())</f>
        <v>111211.35</v>
      </c>
      <c r="J750" s="6">
        <v>20.8</v>
      </c>
      <c r="K750" s="6"/>
    </row>
    <row r="751" spans="2:11" x14ac:dyDescent="0.3">
      <c r="B751" s="30">
        <v>42754</v>
      </c>
      <c r="C751" s="6" t="str">
        <f>VLOOKUP(B:B, _holidays!A:C, 2, FALSE)</f>
        <v>N</v>
      </c>
      <c r="D751" s="6" t="str">
        <f>VLOOKUP(B:B, _holidays!A:C, 3, FALSE)</f>
        <v>N</v>
      </c>
      <c r="E751" s="10">
        <v>112371.41</v>
      </c>
      <c r="F751" s="6" t="e">
        <f>IF(Table16[[#This Row],[School Day]]="Y",Table16[[#This Row],[Demand]],NA())</f>
        <v>#N/A</v>
      </c>
      <c r="G751" s="6">
        <f>IF(Table16[[#This Row],[School Day]]="N",Table16[[#This Row],[Demand]],NA())</f>
        <v>112371.41</v>
      </c>
      <c r="H751" s="6" t="e">
        <f>IF(Table16[[#This Row],[Holiday]]="Y",Table16[[#This Row],[Demand]],NA())</f>
        <v>#N/A</v>
      </c>
      <c r="I751" s="6">
        <f>IF(Table16[[#This Row],[Holiday]]="N",Table16[[#This Row],[Demand]],NA())</f>
        <v>112371.41</v>
      </c>
      <c r="J751" s="6">
        <v>23.4</v>
      </c>
      <c r="K751" s="6"/>
    </row>
    <row r="752" spans="2:11" x14ac:dyDescent="0.3">
      <c r="B752" s="30">
        <v>42755</v>
      </c>
      <c r="C752" s="6" t="str">
        <f>VLOOKUP(B:B, _holidays!A:C, 2, FALSE)</f>
        <v>N</v>
      </c>
      <c r="D752" s="6" t="str">
        <f>VLOOKUP(B:B, _holidays!A:C, 3, FALSE)</f>
        <v>N</v>
      </c>
      <c r="E752" s="10">
        <v>107937.685</v>
      </c>
      <c r="F752" s="6" t="e">
        <f>IF(Table16[[#This Row],[School Day]]="Y",Table16[[#This Row],[Demand]],NA())</f>
        <v>#N/A</v>
      </c>
      <c r="G752" s="6">
        <f>IF(Table16[[#This Row],[School Day]]="N",Table16[[#This Row],[Demand]],NA())</f>
        <v>107937.685</v>
      </c>
      <c r="H752" s="6" t="e">
        <f>IF(Table16[[#This Row],[Holiday]]="Y",Table16[[#This Row],[Demand]],NA())</f>
        <v>#N/A</v>
      </c>
      <c r="I752" s="6">
        <f>IF(Table16[[#This Row],[Holiday]]="N",Table16[[#This Row],[Demand]],NA())</f>
        <v>107937.685</v>
      </c>
      <c r="J752" s="6">
        <v>20.8</v>
      </c>
      <c r="K752" s="6"/>
    </row>
    <row r="753" spans="2:11" x14ac:dyDescent="0.3">
      <c r="B753" s="30">
        <v>42756</v>
      </c>
      <c r="C753" s="6" t="str">
        <f>VLOOKUP(B:B, _holidays!A:C, 2, FALSE)</f>
        <v>N</v>
      </c>
      <c r="D753" s="6" t="str">
        <f>VLOOKUP(B:B, _holidays!A:C, 3, FALSE)</f>
        <v>N</v>
      </c>
      <c r="E753" s="10">
        <v>96779.07</v>
      </c>
      <c r="F753" s="6" t="e">
        <f>IF(Table16[[#This Row],[School Day]]="Y",Table16[[#This Row],[Demand]],NA())</f>
        <v>#N/A</v>
      </c>
      <c r="G753" s="6">
        <f>IF(Table16[[#This Row],[School Day]]="N",Table16[[#This Row],[Demand]],NA())</f>
        <v>96779.07</v>
      </c>
      <c r="H753" s="6" t="e">
        <f>IF(Table16[[#This Row],[Holiday]]="Y",Table16[[#This Row],[Demand]],NA())</f>
        <v>#N/A</v>
      </c>
      <c r="I753" s="6">
        <f>IF(Table16[[#This Row],[Holiday]]="N",Table16[[#This Row],[Demand]],NA())</f>
        <v>96779.07</v>
      </c>
      <c r="J753" s="6">
        <v>22.6</v>
      </c>
      <c r="K753" s="6"/>
    </row>
    <row r="754" spans="2:11" x14ac:dyDescent="0.3">
      <c r="B754" s="30">
        <v>42757</v>
      </c>
      <c r="C754" s="6" t="str">
        <f>VLOOKUP(B:B, _holidays!A:C, 2, FALSE)</f>
        <v>N</v>
      </c>
      <c r="D754" s="6" t="str">
        <f>VLOOKUP(B:B, _holidays!A:C, 3, FALSE)</f>
        <v>N</v>
      </c>
      <c r="E754" s="10">
        <v>103291.61</v>
      </c>
      <c r="F754" s="6" t="e">
        <f>IF(Table16[[#This Row],[School Day]]="Y",Table16[[#This Row],[Demand]],NA())</f>
        <v>#N/A</v>
      </c>
      <c r="G754" s="6">
        <f>IF(Table16[[#This Row],[School Day]]="N",Table16[[#This Row],[Demand]],NA())</f>
        <v>103291.61</v>
      </c>
      <c r="H754" s="6" t="e">
        <f>IF(Table16[[#This Row],[Holiday]]="Y",Table16[[#This Row],[Demand]],NA())</f>
        <v>#N/A</v>
      </c>
      <c r="I754" s="6">
        <f>IF(Table16[[#This Row],[Holiday]]="N",Table16[[#This Row],[Demand]],NA())</f>
        <v>103291.61</v>
      </c>
      <c r="J754" s="6">
        <v>29.6</v>
      </c>
      <c r="K754" s="6"/>
    </row>
    <row r="755" spans="2:11" x14ac:dyDescent="0.3">
      <c r="B755" s="30">
        <v>42758</v>
      </c>
      <c r="C755" s="6" t="str">
        <f>VLOOKUP(B:B, _holidays!A:C, 2, FALSE)</f>
        <v>N</v>
      </c>
      <c r="D755" s="6" t="str">
        <f>VLOOKUP(B:B, _holidays!A:C, 3, FALSE)</f>
        <v>N</v>
      </c>
      <c r="E755" s="10">
        <v>141332.05499999999</v>
      </c>
      <c r="F755" s="6" t="e">
        <f>IF(Table16[[#This Row],[School Day]]="Y",Table16[[#This Row],[Demand]],NA())</f>
        <v>#N/A</v>
      </c>
      <c r="G755" s="6">
        <f>IF(Table16[[#This Row],[School Day]]="N",Table16[[#This Row],[Demand]],NA())</f>
        <v>141332.05499999999</v>
      </c>
      <c r="H755" s="6" t="e">
        <f>IF(Table16[[#This Row],[Holiday]]="Y",Table16[[#This Row],[Demand]],NA())</f>
        <v>#N/A</v>
      </c>
      <c r="I755" s="6">
        <f>IF(Table16[[#This Row],[Holiday]]="N",Table16[[#This Row],[Demand]],NA())</f>
        <v>141332.05499999999</v>
      </c>
      <c r="J755" s="6">
        <v>36.700000000000003</v>
      </c>
      <c r="K755" s="6"/>
    </row>
    <row r="756" spans="2:11" x14ac:dyDescent="0.3">
      <c r="B756" s="30">
        <v>42759</v>
      </c>
      <c r="C756" s="6" t="str">
        <f>VLOOKUP(B:B, _holidays!A:C, 2, FALSE)</f>
        <v>N</v>
      </c>
      <c r="D756" s="6" t="str">
        <f>VLOOKUP(B:B, _holidays!A:C, 3, FALSE)</f>
        <v>N</v>
      </c>
      <c r="E756" s="10">
        <v>115664.16</v>
      </c>
      <c r="F756" s="6" t="e">
        <f>IF(Table16[[#This Row],[School Day]]="Y",Table16[[#This Row],[Demand]],NA())</f>
        <v>#N/A</v>
      </c>
      <c r="G756" s="6">
        <f>IF(Table16[[#This Row],[School Day]]="N",Table16[[#This Row],[Demand]],NA())</f>
        <v>115664.16</v>
      </c>
      <c r="H756" s="6" t="e">
        <f>IF(Table16[[#This Row],[Holiday]]="Y",Table16[[#This Row],[Demand]],NA())</f>
        <v>#N/A</v>
      </c>
      <c r="I756" s="6">
        <f>IF(Table16[[#This Row],[Holiday]]="N",Table16[[#This Row],[Demand]],NA())</f>
        <v>115664.16</v>
      </c>
      <c r="J756" s="6">
        <v>22</v>
      </c>
      <c r="K756" s="6"/>
    </row>
    <row r="757" spans="2:11" x14ac:dyDescent="0.3">
      <c r="B757" s="30">
        <v>42760</v>
      </c>
      <c r="C757" s="6" t="str">
        <f>VLOOKUP(B:B, _holidays!A:C, 2, FALSE)</f>
        <v>N</v>
      </c>
      <c r="D757" s="6" t="str">
        <f>VLOOKUP(B:B, _holidays!A:C, 3, FALSE)</f>
        <v>N</v>
      </c>
      <c r="E757" s="10">
        <v>111936.7</v>
      </c>
      <c r="F757" s="6" t="e">
        <f>IF(Table16[[#This Row],[School Day]]="Y",Table16[[#This Row],[Demand]],NA())</f>
        <v>#N/A</v>
      </c>
      <c r="G757" s="6">
        <f>IF(Table16[[#This Row],[School Day]]="N",Table16[[#This Row],[Demand]],NA())</f>
        <v>111936.7</v>
      </c>
      <c r="H757" s="6" t="e">
        <f>IF(Table16[[#This Row],[Holiday]]="Y",Table16[[#This Row],[Demand]],NA())</f>
        <v>#N/A</v>
      </c>
      <c r="I757" s="6">
        <f>IF(Table16[[#This Row],[Holiday]]="N",Table16[[#This Row],[Demand]],NA())</f>
        <v>111936.7</v>
      </c>
      <c r="J757" s="6">
        <v>21.1</v>
      </c>
      <c r="K757" s="6"/>
    </row>
    <row r="758" spans="2:11" x14ac:dyDescent="0.3">
      <c r="B758" s="30">
        <v>42761</v>
      </c>
      <c r="C758" s="6" t="str">
        <f>VLOOKUP(B:B, _holidays!A:C, 2, FALSE)</f>
        <v>N</v>
      </c>
      <c r="D758" s="6" t="str">
        <f>VLOOKUP(B:B, _holidays!A:C, 3, FALSE)</f>
        <v>Y</v>
      </c>
      <c r="E758" s="10">
        <v>98590.06</v>
      </c>
      <c r="F758" s="6" t="e">
        <f>IF(Table16[[#This Row],[School Day]]="Y",Table16[[#This Row],[Demand]],NA())</f>
        <v>#N/A</v>
      </c>
      <c r="G758" s="6">
        <f>IF(Table16[[#This Row],[School Day]]="N",Table16[[#This Row],[Demand]],NA())</f>
        <v>98590.06</v>
      </c>
      <c r="H758" s="6">
        <f>IF(Table16[[#This Row],[Holiday]]="Y",Table16[[#This Row],[Demand]],NA())</f>
        <v>98590.06</v>
      </c>
      <c r="I758" s="6" t="e">
        <f>IF(Table16[[#This Row],[Holiday]]="N",Table16[[#This Row],[Demand]],NA())</f>
        <v>#N/A</v>
      </c>
      <c r="J758" s="6">
        <v>21.2</v>
      </c>
      <c r="K758" s="6"/>
    </row>
    <row r="759" spans="2:11" x14ac:dyDescent="0.3">
      <c r="B759" s="30">
        <v>42762</v>
      </c>
      <c r="C759" s="6" t="str">
        <f>VLOOKUP(B:B, _holidays!A:C, 2, FALSE)</f>
        <v>N</v>
      </c>
      <c r="D759" s="6" t="str">
        <f>VLOOKUP(B:B, _holidays!A:C, 3, FALSE)</f>
        <v>N</v>
      </c>
      <c r="E759" s="10">
        <v>112513.82</v>
      </c>
      <c r="F759" s="6" t="e">
        <f>IF(Table16[[#This Row],[School Day]]="Y",Table16[[#This Row],[Demand]],NA())</f>
        <v>#N/A</v>
      </c>
      <c r="G759" s="6">
        <f>IF(Table16[[#This Row],[School Day]]="N",Table16[[#This Row],[Demand]],NA())</f>
        <v>112513.82</v>
      </c>
      <c r="H759" s="6" t="e">
        <f>IF(Table16[[#This Row],[Holiday]]="Y",Table16[[#This Row],[Demand]],NA())</f>
        <v>#N/A</v>
      </c>
      <c r="I759" s="6">
        <f>IF(Table16[[#This Row],[Holiday]]="N",Table16[[#This Row],[Demand]],NA())</f>
        <v>112513.82</v>
      </c>
      <c r="J759" s="6">
        <v>23.6</v>
      </c>
      <c r="K759" s="6"/>
    </row>
    <row r="760" spans="2:11" x14ac:dyDescent="0.3">
      <c r="B760" s="30">
        <v>42763</v>
      </c>
      <c r="C760" s="6" t="str">
        <f>VLOOKUP(B:B, _holidays!A:C, 2, FALSE)</f>
        <v>N</v>
      </c>
      <c r="D760" s="6" t="str">
        <f>VLOOKUP(B:B, _holidays!A:C, 3, FALSE)</f>
        <v>N</v>
      </c>
      <c r="E760" s="10">
        <v>108336.53</v>
      </c>
      <c r="F760" s="6" t="e">
        <f>IF(Table16[[#This Row],[School Day]]="Y",Table16[[#This Row],[Demand]],NA())</f>
        <v>#N/A</v>
      </c>
      <c r="G760" s="6">
        <f>IF(Table16[[#This Row],[School Day]]="N",Table16[[#This Row],[Demand]],NA())</f>
        <v>108336.53</v>
      </c>
      <c r="H760" s="6" t="e">
        <f>IF(Table16[[#This Row],[Holiday]]="Y",Table16[[#This Row],[Demand]],NA())</f>
        <v>#N/A</v>
      </c>
      <c r="I760" s="6">
        <f>IF(Table16[[#This Row],[Holiday]]="N",Table16[[#This Row],[Demand]],NA())</f>
        <v>108336.53</v>
      </c>
      <c r="J760" s="6">
        <v>29.2</v>
      </c>
      <c r="K760" s="6"/>
    </row>
    <row r="761" spans="2:11" x14ac:dyDescent="0.3">
      <c r="B761" s="30">
        <v>42764</v>
      </c>
      <c r="C761" s="6" t="str">
        <f>VLOOKUP(B:B, _holidays!A:C, 2, FALSE)</f>
        <v>N</v>
      </c>
      <c r="D761" s="6" t="str">
        <f>VLOOKUP(B:B, _holidays!A:C, 3, FALSE)</f>
        <v>N</v>
      </c>
      <c r="E761" s="10">
        <v>109020.58</v>
      </c>
      <c r="F761" s="6" t="e">
        <f>IF(Table16[[#This Row],[School Day]]="Y",Table16[[#This Row],[Demand]],NA())</f>
        <v>#N/A</v>
      </c>
      <c r="G761" s="6">
        <f>IF(Table16[[#This Row],[School Day]]="N",Table16[[#This Row],[Demand]],NA())</f>
        <v>109020.58</v>
      </c>
      <c r="H761" s="6" t="e">
        <f>IF(Table16[[#This Row],[Holiday]]="Y",Table16[[#This Row],[Demand]],NA())</f>
        <v>#N/A</v>
      </c>
      <c r="I761" s="6">
        <f>IF(Table16[[#This Row],[Holiday]]="N",Table16[[#This Row],[Demand]],NA())</f>
        <v>109020.58</v>
      </c>
      <c r="J761" s="6">
        <v>27</v>
      </c>
      <c r="K761" s="6"/>
    </row>
    <row r="762" spans="2:11" x14ac:dyDescent="0.3">
      <c r="B762" s="30">
        <v>42765</v>
      </c>
      <c r="C762" s="6" t="str">
        <f>VLOOKUP(B:B, _holidays!A:C, 2, FALSE)</f>
        <v>N</v>
      </c>
      <c r="D762" s="6" t="str">
        <f>VLOOKUP(B:B, _holidays!A:C, 3, FALSE)</f>
        <v>N</v>
      </c>
      <c r="E762" s="10">
        <v>124292.955</v>
      </c>
      <c r="F762" s="6" t="e">
        <f>IF(Table16[[#This Row],[School Day]]="Y",Table16[[#This Row],[Demand]],NA())</f>
        <v>#N/A</v>
      </c>
      <c r="G762" s="6">
        <f>IF(Table16[[#This Row],[School Day]]="N",Table16[[#This Row],[Demand]],NA())</f>
        <v>124292.955</v>
      </c>
      <c r="H762" s="6" t="e">
        <f>IF(Table16[[#This Row],[Holiday]]="Y",Table16[[#This Row],[Demand]],NA())</f>
        <v>#N/A</v>
      </c>
      <c r="I762" s="6">
        <f>IF(Table16[[#This Row],[Holiday]]="N",Table16[[#This Row],[Demand]],NA())</f>
        <v>124292.955</v>
      </c>
      <c r="J762" s="6">
        <v>30</v>
      </c>
      <c r="K762" s="6"/>
    </row>
    <row r="763" spans="2:11" x14ac:dyDescent="0.3">
      <c r="B763" s="30">
        <v>42766</v>
      </c>
      <c r="C763" s="6" t="str">
        <f>VLOOKUP(B:B, _holidays!A:C, 2, FALSE)</f>
        <v>Y</v>
      </c>
      <c r="D763" s="6" t="str">
        <f>VLOOKUP(B:B, _holidays!A:C, 3, FALSE)</f>
        <v>N</v>
      </c>
      <c r="E763" s="10">
        <v>112863.01</v>
      </c>
      <c r="F763" s="6">
        <f>IF(Table16[[#This Row],[School Day]]="Y",Table16[[#This Row],[Demand]],NA())</f>
        <v>112863.01</v>
      </c>
      <c r="G763" s="6" t="e">
        <f>IF(Table16[[#This Row],[School Day]]="N",Table16[[#This Row],[Demand]],NA())</f>
        <v>#N/A</v>
      </c>
      <c r="H763" s="6" t="e">
        <f>IF(Table16[[#This Row],[Holiday]]="Y",Table16[[#This Row],[Demand]],NA())</f>
        <v>#N/A</v>
      </c>
      <c r="I763" s="6">
        <f>IF(Table16[[#This Row],[Holiday]]="N",Table16[[#This Row],[Demand]],NA())</f>
        <v>112863.01</v>
      </c>
      <c r="J763" s="6">
        <v>22.1</v>
      </c>
      <c r="K763" s="6"/>
    </row>
    <row r="764" spans="2:11" x14ac:dyDescent="0.3">
      <c r="B764" s="30">
        <v>42767</v>
      </c>
      <c r="C764" s="6" t="str">
        <f>VLOOKUP(B:B, _holidays!A:C, 2, FALSE)</f>
        <v>Y</v>
      </c>
      <c r="D764" s="6" t="str">
        <f>VLOOKUP(B:B, _holidays!A:C, 3, FALSE)</f>
        <v>N</v>
      </c>
      <c r="E764" s="10">
        <v>114133.73</v>
      </c>
      <c r="F764" s="6">
        <f>IF(Table16[[#This Row],[School Day]]="Y",Table16[[#This Row],[Demand]],NA())</f>
        <v>114133.73</v>
      </c>
      <c r="G764" s="6" t="e">
        <f>IF(Table16[[#This Row],[School Day]]="N",Table16[[#This Row],[Demand]],NA())</f>
        <v>#N/A</v>
      </c>
      <c r="H764" s="6" t="e">
        <f>IF(Table16[[#This Row],[Holiday]]="Y",Table16[[#This Row],[Demand]],NA())</f>
        <v>#N/A</v>
      </c>
      <c r="I764" s="6">
        <f>IF(Table16[[#This Row],[Holiday]]="N",Table16[[#This Row],[Demand]],NA())</f>
        <v>114133.73</v>
      </c>
      <c r="J764" s="6">
        <v>20.6</v>
      </c>
      <c r="K764" s="6"/>
    </row>
    <row r="765" spans="2:11" x14ac:dyDescent="0.3">
      <c r="B765" s="30">
        <v>42768</v>
      </c>
      <c r="C765" s="6" t="str">
        <f>VLOOKUP(B:B, _holidays!A:C, 2, FALSE)</f>
        <v>Y</v>
      </c>
      <c r="D765" s="6" t="str">
        <f>VLOOKUP(B:B, _holidays!A:C, 3, FALSE)</f>
        <v>N</v>
      </c>
      <c r="E765" s="10">
        <v>110669.27</v>
      </c>
      <c r="F765" s="6">
        <f>IF(Table16[[#This Row],[School Day]]="Y",Table16[[#This Row],[Demand]],NA())</f>
        <v>110669.27</v>
      </c>
      <c r="G765" s="6" t="e">
        <f>IF(Table16[[#This Row],[School Day]]="N",Table16[[#This Row],[Demand]],NA())</f>
        <v>#N/A</v>
      </c>
      <c r="H765" s="6" t="e">
        <f>IF(Table16[[#This Row],[Holiday]]="Y",Table16[[#This Row],[Demand]],NA())</f>
        <v>#N/A</v>
      </c>
      <c r="I765" s="6">
        <f>IF(Table16[[#This Row],[Holiday]]="N",Table16[[#This Row],[Demand]],NA())</f>
        <v>110669.27</v>
      </c>
      <c r="J765" s="6">
        <v>24.1</v>
      </c>
      <c r="K765" s="6"/>
    </row>
    <row r="766" spans="2:11" x14ac:dyDescent="0.3">
      <c r="B766" s="30">
        <v>42769</v>
      </c>
      <c r="C766" s="6" t="str">
        <f>VLOOKUP(B:B, _holidays!A:C, 2, FALSE)</f>
        <v>Y</v>
      </c>
      <c r="D766" s="6" t="str">
        <f>VLOOKUP(B:B, _holidays!A:C, 3, FALSE)</f>
        <v>N</v>
      </c>
      <c r="E766" s="10">
        <v>117452.27</v>
      </c>
      <c r="F766" s="6">
        <f>IF(Table16[[#This Row],[School Day]]="Y",Table16[[#This Row],[Demand]],NA())</f>
        <v>117452.27</v>
      </c>
      <c r="G766" s="6" t="e">
        <f>IF(Table16[[#This Row],[School Day]]="N",Table16[[#This Row],[Demand]],NA())</f>
        <v>#N/A</v>
      </c>
      <c r="H766" s="6" t="e">
        <f>IF(Table16[[#This Row],[Holiday]]="Y",Table16[[#This Row],[Demand]],NA())</f>
        <v>#N/A</v>
      </c>
      <c r="I766" s="6">
        <f>IF(Table16[[#This Row],[Holiday]]="N",Table16[[#This Row],[Demand]],NA())</f>
        <v>117452.27</v>
      </c>
      <c r="J766" s="6">
        <v>27.6</v>
      </c>
      <c r="K766" s="6"/>
    </row>
    <row r="767" spans="2:11" x14ac:dyDescent="0.3">
      <c r="B767" s="30">
        <v>42770</v>
      </c>
      <c r="C767" s="6" t="str">
        <f>VLOOKUP(B:B, _holidays!A:C, 2, FALSE)</f>
        <v>Y</v>
      </c>
      <c r="D767" s="6" t="str">
        <f>VLOOKUP(B:B, _holidays!A:C, 3, FALSE)</f>
        <v>N</v>
      </c>
      <c r="E767" s="10">
        <v>117361.7</v>
      </c>
      <c r="F767" s="6">
        <f>IF(Table16[[#This Row],[School Day]]="Y",Table16[[#This Row],[Demand]],NA())</f>
        <v>117361.7</v>
      </c>
      <c r="G767" s="6" t="e">
        <f>IF(Table16[[#This Row],[School Day]]="N",Table16[[#This Row],[Demand]],NA())</f>
        <v>#N/A</v>
      </c>
      <c r="H767" s="6" t="e">
        <f>IF(Table16[[#This Row],[Holiday]]="Y",Table16[[#This Row],[Demand]],NA())</f>
        <v>#N/A</v>
      </c>
      <c r="I767" s="6">
        <f>IF(Table16[[#This Row],[Holiday]]="N",Table16[[#This Row],[Demand]],NA())</f>
        <v>117361.7</v>
      </c>
      <c r="J767" s="6">
        <v>35.9</v>
      </c>
      <c r="K767" s="6"/>
    </row>
    <row r="768" spans="2:11" x14ac:dyDescent="0.3">
      <c r="B768" s="30">
        <v>42771</v>
      </c>
      <c r="C768" s="6" t="str">
        <f>VLOOKUP(B:B, _holidays!A:C, 2, FALSE)</f>
        <v>Y</v>
      </c>
      <c r="D768" s="6" t="str">
        <f>VLOOKUP(B:B, _holidays!A:C, 3, FALSE)</f>
        <v>N</v>
      </c>
      <c r="E768" s="10">
        <v>110384.27499999999</v>
      </c>
      <c r="F768" s="6">
        <f>IF(Table16[[#This Row],[School Day]]="Y",Table16[[#This Row],[Demand]],NA())</f>
        <v>110384.27499999999</v>
      </c>
      <c r="G768" s="6" t="e">
        <f>IF(Table16[[#This Row],[School Day]]="N",Table16[[#This Row],[Demand]],NA())</f>
        <v>#N/A</v>
      </c>
      <c r="H768" s="6" t="e">
        <f>IF(Table16[[#This Row],[Holiday]]="Y",Table16[[#This Row],[Demand]],NA())</f>
        <v>#N/A</v>
      </c>
      <c r="I768" s="6">
        <f>IF(Table16[[#This Row],[Holiday]]="N",Table16[[#This Row],[Demand]],NA())</f>
        <v>110384.27499999999</v>
      </c>
      <c r="J768" s="6">
        <v>30.7</v>
      </c>
      <c r="K768" s="6"/>
    </row>
    <row r="769" spans="2:11" x14ac:dyDescent="0.3">
      <c r="B769" s="30">
        <v>42772</v>
      </c>
      <c r="C769" s="6" t="str">
        <f>VLOOKUP(B:B, _holidays!A:C, 2, FALSE)</f>
        <v>Y</v>
      </c>
      <c r="D769" s="6" t="str">
        <f>VLOOKUP(B:B, _holidays!A:C, 3, FALSE)</f>
        <v>N</v>
      </c>
      <c r="E769" s="10">
        <v>108761.37</v>
      </c>
      <c r="F769" s="6">
        <f>IF(Table16[[#This Row],[School Day]]="Y",Table16[[#This Row],[Demand]],NA())</f>
        <v>108761.37</v>
      </c>
      <c r="G769" s="6" t="e">
        <f>IF(Table16[[#This Row],[School Day]]="N",Table16[[#This Row],[Demand]],NA())</f>
        <v>#N/A</v>
      </c>
      <c r="H769" s="6" t="e">
        <f>IF(Table16[[#This Row],[Holiday]]="Y",Table16[[#This Row],[Demand]],NA())</f>
        <v>#N/A</v>
      </c>
      <c r="I769" s="6">
        <f>IF(Table16[[#This Row],[Holiday]]="N",Table16[[#This Row],[Demand]],NA())</f>
        <v>108761.37</v>
      </c>
      <c r="J769" s="6">
        <v>18</v>
      </c>
      <c r="K769" s="6"/>
    </row>
    <row r="770" spans="2:11" x14ac:dyDescent="0.3">
      <c r="B770" s="30">
        <v>42773</v>
      </c>
      <c r="C770" s="6" t="str">
        <f>VLOOKUP(B:B, _holidays!A:C, 2, FALSE)</f>
        <v>Y</v>
      </c>
      <c r="D770" s="6" t="str">
        <f>VLOOKUP(B:B, _holidays!A:C, 3, FALSE)</f>
        <v>N</v>
      </c>
      <c r="E770" s="10">
        <v>111543.81</v>
      </c>
      <c r="F770" s="6">
        <f>IF(Table16[[#This Row],[School Day]]="Y",Table16[[#This Row],[Demand]],NA())</f>
        <v>111543.81</v>
      </c>
      <c r="G770" s="6" t="e">
        <f>IF(Table16[[#This Row],[School Day]]="N",Table16[[#This Row],[Demand]],NA())</f>
        <v>#N/A</v>
      </c>
      <c r="H770" s="6" t="e">
        <f>IF(Table16[[#This Row],[Holiday]]="Y",Table16[[#This Row],[Demand]],NA())</f>
        <v>#N/A</v>
      </c>
      <c r="I770" s="6">
        <f>IF(Table16[[#This Row],[Holiday]]="N",Table16[[#This Row],[Demand]],NA())</f>
        <v>111543.81</v>
      </c>
      <c r="J770" s="6">
        <v>27.6</v>
      </c>
      <c r="K770" s="6"/>
    </row>
    <row r="771" spans="2:11" x14ac:dyDescent="0.3">
      <c r="B771" s="30">
        <v>42774</v>
      </c>
      <c r="C771" s="6" t="str">
        <f>VLOOKUP(B:B, _holidays!A:C, 2, FALSE)</f>
        <v>Y</v>
      </c>
      <c r="D771" s="6" t="str">
        <f>VLOOKUP(B:B, _holidays!A:C, 3, FALSE)</f>
        <v>N</v>
      </c>
      <c r="E771" s="10">
        <v>142213.66</v>
      </c>
      <c r="F771" s="6">
        <f>IF(Table16[[#This Row],[School Day]]="Y",Table16[[#This Row],[Demand]],NA())</f>
        <v>142213.66</v>
      </c>
      <c r="G771" s="6" t="e">
        <f>IF(Table16[[#This Row],[School Day]]="N",Table16[[#This Row],[Demand]],NA())</f>
        <v>#N/A</v>
      </c>
      <c r="H771" s="6" t="e">
        <f>IF(Table16[[#This Row],[Holiday]]="Y",Table16[[#This Row],[Demand]],NA())</f>
        <v>#N/A</v>
      </c>
      <c r="I771" s="6">
        <f>IF(Table16[[#This Row],[Holiday]]="N",Table16[[#This Row],[Demand]],NA())</f>
        <v>142213.66</v>
      </c>
      <c r="J771" s="6">
        <v>36</v>
      </c>
      <c r="K771" s="6"/>
    </row>
    <row r="772" spans="2:11" x14ac:dyDescent="0.3">
      <c r="B772" s="30">
        <v>42775</v>
      </c>
      <c r="C772" s="6" t="str">
        <f>VLOOKUP(B:B, _holidays!A:C, 2, FALSE)</f>
        <v>Y</v>
      </c>
      <c r="D772" s="6" t="str">
        <f>VLOOKUP(B:B, _holidays!A:C, 3, FALSE)</f>
        <v>N</v>
      </c>
      <c r="E772" s="10">
        <v>155060.60999999999</v>
      </c>
      <c r="F772" s="6">
        <f>IF(Table16[[#This Row],[School Day]]="Y",Table16[[#This Row],[Demand]],NA())</f>
        <v>155060.60999999999</v>
      </c>
      <c r="G772" s="6" t="e">
        <f>IF(Table16[[#This Row],[School Day]]="N",Table16[[#This Row],[Demand]],NA())</f>
        <v>#N/A</v>
      </c>
      <c r="H772" s="6" t="e">
        <f>IF(Table16[[#This Row],[Holiday]]="Y",Table16[[#This Row],[Demand]],NA())</f>
        <v>#N/A</v>
      </c>
      <c r="I772" s="6">
        <f>IF(Table16[[#This Row],[Holiday]]="N",Table16[[#This Row],[Demand]],NA())</f>
        <v>155060.60999999999</v>
      </c>
      <c r="J772" s="6">
        <v>36</v>
      </c>
      <c r="K772" s="6"/>
    </row>
    <row r="773" spans="2:11" x14ac:dyDescent="0.3">
      <c r="B773" s="30">
        <v>42776</v>
      </c>
      <c r="C773" s="6" t="str">
        <f>VLOOKUP(B:B, _holidays!A:C, 2, FALSE)</f>
        <v>Y</v>
      </c>
      <c r="D773" s="6" t="str">
        <f>VLOOKUP(B:B, _holidays!A:C, 3, FALSE)</f>
        <v>N</v>
      </c>
      <c r="E773" s="10">
        <v>138793.59</v>
      </c>
      <c r="F773" s="6">
        <f>IF(Table16[[#This Row],[School Day]]="Y",Table16[[#This Row],[Demand]],NA())</f>
        <v>138793.59</v>
      </c>
      <c r="G773" s="6" t="e">
        <f>IF(Table16[[#This Row],[School Day]]="N",Table16[[#This Row],[Demand]],NA())</f>
        <v>#N/A</v>
      </c>
      <c r="H773" s="6" t="e">
        <f>IF(Table16[[#This Row],[Holiday]]="Y",Table16[[#This Row],[Demand]],NA())</f>
        <v>#N/A</v>
      </c>
      <c r="I773" s="6">
        <f>IF(Table16[[#This Row],[Holiday]]="N",Table16[[#This Row],[Demand]],NA())</f>
        <v>138793.59</v>
      </c>
      <c r="J773" s="6">
        <v>27.1</v>
      </c>
      <c r="K773" s="6"/>
    </row>
    <row r="774" spans="2:11" x14ac:dyDescent="0.3">
      <c r="B774" s="30">
        <v>42777</v>
      </c>
      <c r="C774" s="6" t="str">
        <f>VLOOKUP(B:B, _holidays!A:C, 2, FALSE)</f>
        <v>Y</v>
      </c>
      <c r="D774" s="6" t="str">
        <f>VLOOKUP(B:B, _holidays!A:C, 3, FALSE)</f>
        <v>N</v>
      </c>
      <c r="E774" s="10">
        <v>111983.51</v>
      </c>
      <c r="F774" s="6">
        <f>IF(Table16[[#This Row],[School Day]]="Y",Table16[[#This Row],[Demand]],NA())</f>
        <v>111983.51</v>
      </c>
      <c r="G774" s="6" t="e">
        <f>IF(Table16[[#This Row],[School Day]]="N",Table16[[#This Row],[Demand]],NA())</f>
        <v>#N/A</v>
      </c>
      <c r="H774" s="6" t="e">
        <f>IF(Table16[[#This Row],[Holiday]]="Y",Table16[[#This Row],[Demand]],NA())</f>
        <v>#N/A</v>
      </c>
      <c r="I774" s="6">
        <f>IF(Table16[[#This Row],[Holiday]]="N",Table16[[#This Row],[Demand]],NA())</f>
        <v>111983.51</v>
      </c>
      <c r="J774" s="6">
        <v>24.6</v>
      </c>
      <c r="K774" s="6"/>
    </row>
    <row r="775" spans="2:11" x14ac:dyDescent="0.3">
      <c r="B775" s="30">
        <v>42778</v>
      </c>
      <c r="C775" s="6" t="str">
        <f>VLOOKUP(B:B, _holidays!A:C, 2, FALSE)</f>
        <v>Y</v>
      </c>
      <c r="D775" s="6" t="str">
        <f>VLOOKUP(B:B, _holidays!A:C, 3, FALSE)</f>
        <v>N</v>
      </c>
      <c r="E775" s="10">
        <v>89003.15</v>
      </c>
      <c r="F775" s="6">
        <f>IF(Table16[[#This Row],[School Day]]="Y",Table16[[#This Row],[Demand]],NA())</f>
        <v>89003.15</v>
      </c>
      <c r="G775" s="6" t="e">
        <f>IF(Table16[[#This Row],[School Day]]="N",Table16[[#This Row],[Demand]],NA())</f>
        <v>#N/A</v>
      </c>
      <c r="H775" s="6" t="e">
        <f>IF(Table16[[#This Row],[Holiday]]="Y",Table16[[#This Row],[Demand]],NA())</f>
        <v>#N/A</v>
      </c>
      <c r="I775" s="6">
        <f>IF(Table16[[#This Row],[Holiday]]="N",Table16[[#This Row],[Demand]],NA())</f>
        <v>89003.15</v>
      </c>
      <c r="J775" s="6">
        <v>19.899999999999999</v>
      </c>
      <c r="K775" s="6"/>
    </row>
    <row r="776" spans="2:11" x14ac:dyDescent="0.3">
      <c r="B776" s="30">
        <v>42779</v>
      </c>
      <c r="C776" s="6" t="str">
        <f>VLOOKUP(B:B, _holidays!A:C, 2, FALSE)</f>
        <v>Y</v>
      </c>
      <c r="D776" s="6" t="str">
        <f>VLOOKUP(B:B, _holidays!A:C, 3, FALSE)</f>
        <v>N</v>
      </c>
      <c r="E776" s="10">
        <v>104844.105</v>
      </c>
      <c r="F776" s="6">
        <f>IF(Table16[[#This Row],[School Day]]="Y",Table16[[#This Row],[Demand]],NA())</f>
        <v>104844.105</v>
      </c>
      <c r="G776" s="6" t="e">
        <f>IF(Table16[[#This Row],[School Day]]="N",Table16[[#This Row],[Demand]],NA())</f>
        <v>#N/A</v>
      </c>
      <c r="H776" s="6" t="e">
        <f>IF(Table16[[#This Row],[Holiday]]="Y",Table16[[#This Row],[Demand]],NA())</f>
        <v>#N/A</v>
      </c>
      <c r="I776" s="6">
        <f>IF(Table16[[#This Row],[Holiday]]="N",Table16[[#This Row],[Demand]],NA())</f>
        <v>104844.105</v>
      </c>
      <c r="J776" s="6">
        <v>21</v>
      </c>
      <c r="K776" s="6"/>
    </row>
    <row r="777" spans="2:11" x14ac:dyDescent="0.3">
      <c r="B777" s="30">
        <v>42780</v>
      </c>
      <c r="C777" s="6" t="str">
        <f>VLOOKUP(B:B, _holidays!A:C, 2, FALSE)</f>
        <v>Y</v>
      </c>
      <c r="D777" s="6" t="str">
        <f>VLOOKUP(B:B, _holidays!A:C, 3, FALSE)</f>
        <v>N</v>
      </c>
      <c r="E777" s="10">
        <v>111613.05</v>
      </c>
      <c r="F777" s="6">
        <f>IF(Table16[[#This Row],[School Day]]="Y",Table16[[#This Row],[Demand]],NA())</f>
        <v>111613.05</v>
      </c>
      <c r="G777" s="6" t="e">
        <f>IF(Table16[[#This Row],[School Day]]="N",Table16[[#This Row],[Demand]],NA())</f>
        <v>#N/A</v>
      </c>
      <c r="H777" s="6" t="e">
        <f>IF(Table16[[#This Row],[Holiday]]="Y",Table16[[#This Row],[Demand]],NA())</f>
        <v>#N/A</v>
      </c>
      <c r="I777" s="6">
        <f>IF(Table16[[#This Row],[Holiday]]="N",Table16[[#This Row],[Demand]],NA())</f>
        <v>111613.05</v>
      </c>
      <c r="J777" s="6">
        <v>19.5</v>
      </c>
      <c r="K777" s="6"/>
    </row>
    <row r="778" spans="2:11" x14ac:dyDescent="0.3">
      <c r="B778" s="30">
        <v>42781</v>
      </c>
      <c r="C778" s="6" t="str">
        <f>VLOOKUP(B:B, _holidays!A:C, 2, FALSE)</f>
        <v>Y</v>
      </c>
      <c r="D778" s="6" t="str">
        <f>VLOOKUP(B:B, _holidays!A:C, 3, FALSE)</f>
        <v>N</v>
      </c>
      <c r="E778" s="10">
        <v>116299.39</v>
      </c>
      <c r="F778" s="6">
        <f>IF(Table16[[#This Row],[School Day]]="Y",Table16[[#This Row],[Demand]],NA())</f>
        <v>116299.39</v>
      </c>
      <c r="G778" s="6" t="e">
        <f>IF(Table16[[#This Row],[School Day]]="N",Table16[[#This Row],[Demand]],NA())</f>
        <v>#N/A</v>
      </c>
      <c r="H778" s="6" t="e">
        <f>IF(Table16[[#This Row],[Holiday]]="Y",Table16[[#This Row],[Demand]],NA())</f>
        <v>#N/A</v>
      </c>
      <c r="I778" s="6">
        <f>IF(Table16[[#This Row],[Holiday]]="N",Table16[[#This Row],[Demand]],NA())</f>
        <v>116299.39</v>
      </c>
      <c r="J778" s="6">
        <v>31.5</v>
      </c>
      <c r="K778" s="6"/>
    </row>
    <row r="779" spans="2:11" x14ac:dyDescent="0.3">
      <c r="B779" s="30">
        <v>42782</v>
      </c>
      <c r="C779" s="6" t="str">
        <f>VLOOKUP(B:B, _holidays!A:C, 2, FALSE)</f>
        <v>Y</v>
      </c>
      <c r="D779" s="6" t="str">
        <f>VLOOKUP(B:B, _holidays!A:C, 3, FALSE)</f>
        <v>N</v>
      </c>
      <c r="E779" s="10">
        <v>119947.59</v>
      </c>
      <c r="F779" s="6">
        <f>IF(Table16[[#This Row],[School Day]]="Y",Table16[[#This Row],[Demand]],NA())</f>
        <v>119947.59</v>
      </c>
      <c r="G779" s="6" t="e">
        <f>IF(Table16[[#This Row],[School Day]]="N",Table16[[#This Row],[Demand]],NA())</f>
        <v>#N/A</v>
      </c>
      <c r="H779" s="6" t="e">
        <f>IF(Table16[[#This Row],[Holiday]]="Y",Table16[[#This Row],[Demand]],NA())</f>
        <v>#N/A</v>
      </c>
      <c r="I779" s="6">
        <f>IF(Table16[[#This Row],[Holiday]]="N",Table16[[#This Row],[Demand]],NA())</f>
        <v>119947.59</v>
      </c>
      <c r="J779" s="6">
        <v>23.6</v>
      </c>
      <c r="K779" s="6"/>
    </row>
    <row r="780" spans="2:11" x14ac:dyDescent="0.3">
      <c r="B780" s="30">
        <v>42783</v>
      </c>
      <c r="C780" s="6" t="str">
        <f>VLOOKUP(B:B, _holidays!A:C, 2, FALSE)</f>
        <v>Y</v>
      </c>
      <c r="D780" s="6" t="str">
        <f>VLOOKUP(B:B, _holidays!A:C, 3, FALSE)</f>
        <v>N</v>
      </c>
      <c r="E780" s="10">
        <v>111885.97</v>
      </c>
      <c r="F780" s="6">
        <f>IF(Table16[[#This Row],[School Day]]="Y",Table16[[#This Row],[Demand]],NA())</f>
        <v>111885.97</v>
      </c>
      <c r="G780" s="6" t="e">
        <f>IF(Table16[[#This Row],[School Day]]="N",Table16[[#This Row],[Demand]],NA())</f>
        <v>#N/A</v>
      </c>
      <c r="H780" s="6" t="e">
        <f>IF(Table16[[#This Row],[Holiday]]="Y",Table16[[#This Row],[Demand]],NA())</f>
        <v>#N/A</v>
      </c>
      <c r="I780" s="6">
        <f>IF(Table16[[#This Row],[Holiday]]="N",Table16[[#This Row],[Demand]],NA())</f>
        <v>111885.97</v>
      </c>
      <c r="J780" s="6">
        <v>25.5</v>
      </c>
      <c r="K780" s="6"/>
    </row>
    <row r="781" spans="2:11" x14ac:dyDescent="0.3">
      <c r="B781" s="30">
        <v>42784</v>
      </c>
      <c r="C781" s="6" t="str">
        <f>VLOOKUP(B:B, _holidays!A:C, 2, FALSE)</f>
        <v>Y</v>
      </c>
      <c r="D781" s="6" t="str">
        <f>VLOOKUP(B:B, _holidays!A:C, 3, FALSE)</f>
        <v>N</v>
      </c>
      <c r="E781" s="10">
        <v>95623.35</v>
      </c>
      <c r="F781" s="6">
        <f>IF(Table16[[#This Row],[School Day]]="Y",Table16[[#This Row],[Demand]],NA())</f>
        <v>95623.35</v>
      </c>
      <c r="G781" s="6" t="e">
        <f>IF(Table16[[#This Row],[School Day]]="N",Table16[[#This Row],[Demand]],NA())</f>
        <v>#N/A</v>
      </c>
      <c r="H781" s="6" t="e">
        <f>IF(Table16[[#This Row],[Holiday]]="Y",Table16[[#This Row],[Demand]],NA())</f>
        <v>#N/A</v>
      </c>
      <c r="I781" s="6">
        <f>IF(Table16[[#This Row],[Holiday]]="N",Table16[[#This Row],[Demand]],NA())</f>
        <v>95623.35</v>
      </c>
      <c r="J781" s="6">
        <v>18.899999999999999</v>
      </c>
      <c r="K781" s="6"/>
    </row>
    <row r="782" spans="2:11" x14ac:dyDescent="0.3">
      <c r="B782" s="30">
        <v>42785</v>
      </c>
      <c r="C782" s="6" t="str">
        <f>VLOOKUP(B:B, _holidays!A:C, 2, FALSE)</f>
        <v>Y</v>
      </c>
      <c r="D782" s="6" t="str">
        <f>VLOOKUP(B:B, _holidays!A:C, 3, FALSE)</f>
        <v>N</v>
      </c>
      <c r="E782" s="10">
        <v>91280.024999999994</v>
      </c>
      <c r="F782" s="6">
        <f>IF(Table16[[#This Row],[School Day]]="Y",Table16[[#This Row],[Demand]],NA())</f>
        <v>91280.024999999994</v>
      </c>
      <c r="G782" s="6" t="e">
        <f>IF(Table16[[#This Row],[School Day]]="N",Table16[[#This Row],[Demand]],NA())</f>
        <v>#N/A</v>
      </c>
      <c r="H782" s="6" t="e">
        <f>IF(Table16[[#This Row],[Holiday]]="Y",Table16[[#This Row],[Demand]],NA())</f>
        <v>#N/A</v>
      </c>
      <c r="I782" s="6">
        <f>IF(Table16[[#This Row],[Holiday]]="N",Table16[[#This Row],[Demand]],NA())</f>
        <v>91280.024999999994</v>
      </c>
      <c r="J782" s="6">
        <v>17.3</v>
      </c>
      <c r="K782" s="6"/>
    </row>
    <row r="783" spans="2:11" x14ac:dyDescent="0.3">
      <c r="B783" s="30">
        <v>42786</v>
      </c>
      <c r="C783" s="6" t="str">
        <f>VLOOKUP(B:B, _holidays!A:C, 2, FALSE)</f>
        <v>Y</v>
      </c>
      <c r="D783" s="6" t="str">
        <f>VLOOKUP(B:B, _holidays!A:C, 3, FALSE)</f>
        <v>N</v>
      </c>
      <c r="E783" s="10">
        <v>105341.86500000001</v>
      </c>
      <c r="F783" s="6">
        <f>IF(Table16[[#This Row],[School Day]]="Y",Table16[[#This Row],[Demand]],NA())</f>
        <v>105341.86500000001</v>
      </c>
      <c r="G783" s="6" t="e">
        <f>IF(Table16[[#This Row],[School Day]]="N",Table16[[#This Row],[Demand]],NA())</f>
        <v>#N/A</v>
      </c>
      <c r="H783" s="6" t="e">
        <f>IF(Table16[[#This Row],[Holiday]]="Y",Table16[[#This Row],[Demand]],NA())</f>
        <v>#N/A</v>
      </c>
      <c r="I783" s="6">
        <f>IF(Table16[[#This Row],[Holiday]]="N",Table16[[#This Row],[Demand]],NA())</f>
        <v>105341.86500000001</v>
      </c>
      <c r="J783" s="6">
        <v>20.3</v>
      </c>
      <c r="K783" s="6"/>
    </row>
    <row r="784" spans="2:11" x14ac:dyDescent="0.3">
      <c r="B784" s="30">
        <v>42787</v>
      </c>
      <c r="C784" s="6" t="str">
        <f>VLOOKUP(B:B, _holidays!A:C, 2, FALSE)</f>
        <v>Y</v>
      </c>
      <c r="D784" s="6" t="str">
        <f>VLOOKUP(B:B, _holidays!A:C, 3, FALSE)</f>
        <v>N</v>
      </c>
      <c r="E784" s="10">
        <v>112351.47</v>
      </c>
      <c r="F784" s="6">
        <f>IF(Table16[[#This Row],[School Day]]="Y",Table16[[#This Row],[Demand]],NA())</f>
        <v>112351.47</v>
      </c>
      <c r="G784" s="6" t="e">
        <f>IF(Table16[[#This Row],[School Day]]="N",Table16[[#This Row],[Demand]],NA())</f>
        <v>#N/A</v>
      </c>
      <c r="H784" s="6" t="e">
        <f>IF(Table16[[#This Row],[Holiday]]="Y",Table16[[#This Row],[Demand]],NA())</f>
        <v>#N/A</v>
      </c>
      <c r="I784" s="6">
        <f>IF(Table16[[#This Row],[Holiday]]="N",Table16[[#This Row],[Demand]],NA())</f>
        <v>112351.47</v>
      </c>
      <c r="J784" s="6">
        <v>24</v>
      </c>
      <c r="K784" s="6"/>
    </row>
    <row r="785" spans="2:11" x14ac:dyDescent="0.3">
      <c r="B785" s="30">
        <v>42788</v>
      </c>
      <c r="C785" s="6" t="str">
        <f>VLOOKUP(B:B, _holidays!A:C, 2, FALSE)</f>
        <v>Y</v>
      </c>
      <c r="D785" s="6" t="str">
        <f>VLOOKUP(B:B, _holidays!A:C, 3, FALSE)</f>
        <v>N</v>
      </c>
      <c r="E785" s="10">
        <v>116690.17</v>
      </c>
      <c r="F785" s="6">
        <f>IF(Table16[[#This Row],[School Day]]="Y",Table16[[#This Row],[Demand]],NA())</f>
        <v>116690.17</v>
      </c>
      <c r="G785" s="6" t="e">
        <f>IF(Table16[[#This Row],[School Day]]="N",Table16[[#This Row],[Demand]],NA())</f>
        <v>#N/A</v>
      </c>
      <c r="H785" s="6" t="e">
        <f>IF(Table16[[#This Row],[Holiday]]="Y",Table16[[#This Row],[Demand]],NA())</f>
        <v>#N/A</v>
      </c>
      <c r="I785" s="6">
        <f>IF(Table16[[#This Row],[Holiday]]="N",Table16[[#This Row],[Demand]],NA())</f>
        <v>116690.17</v>
      </c>
      <c r="J785" s="6">
        <v>33.299999999999997</v>
      </c>
      <c r="K785" s="6"/>
    </row>
    <row r="786" spans="2:11" x14ac:dyDescent="0.3">
      <c r="B786" s="30">
        <v>42789</v>
      </c>
      <c r="C786" s="6" t="str">
        <f>VLOOKUP(B:B, _holidays!A:C, 2, FALSE)</f>
        <v>Y</v>
      </c>
      <c r="D786" s="6" t="str">
        <f>VLOOKUP(B:B, _holidays!A:C, 3, FALSE)</f>
        <v>N</v>
      </c>
      <c r="E786" s="10">
        <v>117948.685</v>
      </c>
      <c r="F786" s="6">
        <f>IF(Table16[[#This Row],[School Day]]="Y",Table16[[#This Row],[Demand]],NA())</f>
        <v>117948.685</v>
      </c>
      <c r="G786" s="6" t="e">
        <f>IF(Table16[[#This Row],[School Day]]="N",Table16[[#This Row],[Demand]],NA())</f>
        <v>#N/A</v>
      </c>
      <c r="H786" s="6" t="e">
        <f>IF(Table16[[#This Row],[Holiday]]="Y",Table16[[#This Row],[Demand]],NA())</f>
        <v>#N/A</v>
      </c>
      <c r="I786" s="6">
        <f>IF(Table16[[#This Row],[Holiday]]="N",Table16[[#This Row],[Demand]],NA())</f>
        <v>117948.685</v>
      </c>
      <c r="J786" s="6">
        <v>25</v>
      </c>
      <c r="K786" s="6"/>
    </row>
    <row r="787" spans="2:11" x14ac:dyDescent="0.3">
      <c r="B787" s="30">
        <v>42790</v>
      </c>
      <c r="C787" s="6" t="str">
        <f>VLOOKUP(B:B, _holidays!A:C, 2, FALSE)</f>
        <v>Y</v>
      </c>
      <c r="D787" s="6" t="str">
        <f>VLOOKUP(B:B, _holidays!A:C, 3, FALSE)</f>
        <v>N</v>
      </c>
      <c r="E787" s="10">
        <v>111229.52</v>
      </c>
      <c r="F787" s="6">
        <f>IF(Table16[[#This Row],[School Day]]="Y",Table16[[#This Row],[Demand]],NA())</f>
        <v>111229.52</v>
      </c>
      <c r="G787" s="6" t="e">
        <f>IF(Table16[[#This Row],[School Day]]="N",Table16[[#This Row],[Demand]],NA())</f>
        <v>#N/A</v>
      </c>
      <c r="H787" s="6" t="e">
        <f>IF(Table16[[#This Row],[Holiday]]="Y",Table16[[#This Row],[Demand]],NA())</f>
        <v>#N/A</v>
      </c>
      <c r="I787" s="6">
        <f>IF(Table16[[#This Row],[Holiday]]="N",Table16[[#This Row],[Demand]],NA())</f>
        <v>111229.52</v>
      </c>
      <c r="J787" s="6">
        <v>20</v>
      </c>
      <c r="K787" s="6"/>
    </row>
    <row r="788" spans="2:11" x14ac:dyDescent="0.3">
      <c r="B788" s="30">
        <v>42791</v>
      </c>
      <c r="C788" s="6" t="str">
        <f>VLOOKUP(B:B, _holidays!A:C, 2, FALSE)</f>
        <v>Y</v>
      </c>
      <c r="D788" s="6" t="str">
        <f>VLOOKUP(B:B, _holidays!A:C, 3, FALSE)</f>
        <v>N</v>
      </c>
      <c r="E788" s="10">
        <v>95046.904999999999</v>
      </c>
      <c r="F788" s="6">
        <f>IF(Table16[[#This Row],[School Day]]="Y",Table16[[#This Row],[Demand]],NA())</f>
        <v>95046.904999999999</v>
      </c>
      <c r="G788" s="6" t="e">
        <f>IF(Table16[[#This Row],[School Day]]="N",Table16[[#This Row],[Demand]],NA())</f>
        <v>#N/A</v>
      </c>
      <c r="H788" s="6" t="e">
        <f>IF(Table16[[#This Row],[Holiday]]="Y",Table16[[#This Row],[Demand]],NA())</f>
        <v>#N/A</v>
      </c>
      <c r="I788" s="6">
        <f>IF(Table16[[#This Row],[Holiday]]="N",Table16[[#This Row],[Demand]],NA())</f>
        <v>95046.904999999999</v>
      </c>
      <c r="J788" s="6">
        <v>19.399999999999999</v>
      </c>
      <c r="K788" s="6"/>
    </row>
    <row r="789" spans="2:11" x14ac:dyDescent="0.3">
      <c r="B789" s="30">
        <v>42792</v>
      </c>
      <c r="C789" s="6" t="str">
        <f>VLOOKUP(B:B, _holidays!A:C, 2, FALSE)</f>
        <v>Y</v>
      </c>
      <c r="D789" s="6" t="str">
        <f>VLOOKUP(B:B, _holidays!A:C, 3, FALSE)</f>
        <v>N</v>
      </c>
      <c r="E789" s="10">
        <v>100495.61500000001</v>
      </c>
      <c r="F789" s="6">
        <f>IF(Table16[[#This Row],[School Day]]="Y",Table16[[#This Row],[Demand]],NA())</f>
        <v>100495.61500000001</v>
      </c>
      <c r="G789" s="6" t="e">
        <f>IF(Table16[[#This Row],[School Day]]="N",Table16[[#This Row],[Demand]],NA())</f>
        <v>#N/A</v>
      </c>
      <c r="H789" s="6" t="e">
        <f>IF(Table16[[#This Row],[Holiday]]="Y",Table16[[#This Row],[Demand]],NA())</f>
        <v>#N/A</v>
      </c>
      <c r="I789" s="6">
        <f>IF(Table16[[#This Row],[Holiday]]="N",Table16[[#This Row],[Demand]],NA())</f>
        <v>100495.61500000001</v>
      </c>
      <c r="J789" s="6">
        <v>29.8</v>
      </c>
      <c r="K789" s="6"/>
    </row>
    <row r="790" spans="2:11" x14ac:dyDescent="0.3">
      <c r="B790" s="30">
        <v>42793</v>
      </c>
      <c r="C790" s="6" t="str">
        <f>VLOOKUP(B:B, _holidays!A:C, 2, FALSE)</f>
        <v>Y</v>
      </c>
      <c r="D790" s="6" t="str">
        <f>VLOOKUP(B:B, _holidays!A:C, 3, FALSE)</f>
        <v>N</v>
      </c>
      <c r="E790" s="10">
        <v>131090.77499999999</v>
      </c>
      <c r="F790" s="6">
        <f>IF(Table16[[#This Row],[School Day]]="Y",Table16[[#This Row],[Demand]],NA())</f>
        <v>131090.77499999999</v>
      </c>
      <c r="G790" s="6" t="e">
        <f>IF(Table16[[#This Row],[School Day]]="N",Table16[[#This Row],[Demand]],NA())</f>
        <v>#N/A</v>
      </c>
      <c r="H790" s="6" t="e">
        <f>IF(Table16[[#This Row],[Holiday]]="Y",Table16[[#This Row],[Demand]],NA())</f>
        <v>#N/A</v>
      </c>
      <c r="I790" s="6">
        <f>IF(Table16[[#This Row],[Holiday]]="N",Table16[[#This Row],[Demand]],NA())</f>
        <v>131090.77499999999</v>
      </c>
      <c r="J790" s="6">
        <v>33.1</v>
      </c>
      <c r="K790" s="6"/>
    </row>
    <row r="791" spans="2:11" x14ac:dyDescent="0.3">
      <c r="B791" s="30">
        <v>42794</v>
      </c>
      <c r="C791" s="6" t="str">
        <f>VLOOKUP(B:B, _holidays!A:C, 2, FALSE)</f>
        <v>Y</v>
      </c>
      <c r="D791" s="6" t="str">
        <f>VLOOKUP(B:B, _holidays!A:C, 3, FALSE)</f>
        <v>N</v>
      </c>
      <c r="E791" s="10">
        <v>140167.5</v>
      </c>
      <c r="F791" s="6">
        <f>IF(Table16[[#This Row],[School Day]]="Y",Table16[[#This Row],[Demand]],NA())</f>
        <v>140167.5</v>
      </c>
      <c r="G791" s="6" t="e">
        <f>IF(Table16[[#This Row],[School Day]]="N",Table16[[#This Row],[Demand]],NA())</f>
        <v>#N/A</v>
      </c>
      <c r="H791" s="6" t="e">
        <f>IF(Table16[[#This Row],[Holiday]]="Y",Table16[[#This Row],[Demand]],NA())</f>
        <v>#N/A</v>
      </c>
      <c r="I791" s="6">
        <f>IF(Table16[[#This Row],[Holiday]]="N",Table16[[#This Row],[Demand]],NA())</f>
        <v>140167.5</v>
      </c>
      <c r="J791" s="6">
        <v>33.6</v>
      </c>
      <c r="K791" s="6"/>
    </row>
    <row r="792" spans="2:11" x14ac:dyDescent="0.3">
      <c r="B792" s="30">
        <v>42795</v>
      </c>
      <c r="C792" s="6" t="str">
        <f>VLOOKUP(B:B, _holidays!A:C, 2, FALSE)</f>
        <v>Y</v>
      </c>
      <c r="D792" s="6" t="str">
        <f>VLOOKUP(B:B, _holidays!A:C, 3, FALSE)</f>
        <v>N</v>
      </c>
      <c r="E792" s="10">
        <v>137291.97</v>
      </c>
      <c r="F792" s="6">
        <f>IF(Table16[[#This Row],[School Day]]="Y",Table16[[#This Row],[Demand]],NA())</f>
        <v>137291.97</v>
      </c>
      <c r="G792" s="6" t="e">
        <f>IF(Table16[[#This Row],[School Day]]="N",Table16[[#This Row],[Demand]],NA())</f>
        <v>#N/A</v>
      </c>
      <c r="H792" s="6" t="e">
        <f>IF(Table16[[#This Row],[Holiday]]="Y",Table16[[#This Row],[Demand]],NA())</f>
        <v>#N/A</v>
      </c>
      <c r="I792" s="6">
        <f>IF(Table16[[#This Row],[Holiday]]="N",Table16[[#This Row],[Demand]],NA())</f>
        <v>137291.97</v>
      </c>
      <c r="J792" s="6">
        <v>30.5</v>
      </c>
      <c r="K792" s="6"/>
    </row>
    <row r="793" spans="2:11" x14ac:dyDescent="0.3">
      <c r="B793" s="30">
        <v>42796</v>
      </c>
      <c r="C793" s="6" t="str">
        <f>VLOOKUP(B:B, _holidays!A:C, 2, FALSE)</f>
        <v>Y</v>
      </c>
      <c r="D793" s="6" t="str">
        <f>VLOOKUP(B:B, _holidays!A:C, 3, FALSE)</f>
        <v>N</v>
      </c>
      <c r="E793" s="10">
        <v>127633.27499999999</v>
      </c>
      <c r="F793" s="6">
        <f>IF(Table16[[#This Row],[School Day]]="Y",Table16[[#This Row],[Demand]],NA())</f>
        <v>127633.27499999999</v>
      </c>
      <c r="G793" s="6" t="e">
        <f>IF(Table16[[#This Row],[School Day]]="N",Table16[[#This Row],[Demand]],NA())</f>
        <v>#N/A</v>
      </c>
      <c r="H793" s="6" t="e">
        <f>IF(Table16[[#This Row],[Holiday]]="Y",Table16[[#This Row],[Demand]],NA())</f>
        <v>#N/A</v>
      </c>
      <c r="I793" s="6">
        <f>IF(Table16[[#This Row],[Holiday]]="N",Table16[[#This Row],[Demand]],NA())</f>
        <v>127633.27499999999</v>
      </c>
      <c r="J793" s="6">
        <v>23.3</v>
      </c>
      <c r="K793" s="6"/>
    </row>
    <row r="794" spans="2:11" x14ac:dyDescent="0.3">
      <c r="B794" s="30">
        <v>42797</v>
      </c>
      <c r="C794" s="6" t="str">
        <f>VLOOKUP(B:B, _holidays!A:C, 2, FALSE)</f>
        <v>Y</v>
      </c>
      <c r="D794" s="6" t="str">
        <f>VLOOKUP(B:B, _holidays!A:C, 3, FALSE)</f>
        <v>N</v>
      </c>
      <c r="E794" s="10">
        <v>124311.33</v>
      </c>
      <c r="F794" s="6">
        <f>IF(Table16[[#This Row],[School Day]]="Y",Table16[[#This Row],[Demand]],NA())</f>
        <v>124311.33</v>
      </c>
      <c r="G794" s="6" t="e">
        <f>IF(Table16[[#This Row],[School Day]]="N",Table16[[#This Row],[Demand]],NA())</f>
        <v>#N/A</v>
      </c>
      <c r="H794" s="6" t="e">
        <f>IF(Table16[[#This Row],[Holiday]]="Y",Table16[[#This Row],[Demand]],NA())</f>
        <v>#N/A</v>
      </c>
      <c r="I794" s="6">
        <f>IF(Table16[[#This Row],[Holiday]]="N",Table16[[#This Row],[Demand]],NA())</f>
        <v>124311.33</v>
      </c>
      <c r="J794" s="6">
        <v>28.6</v>
      </c>
      <c r="K794" s="6"/>
    </row>
    <row r="795" spans="2:11" x14ac:dyDescent="0.3">
      <c r="B795" s="30">
        <v>42798</v>
      </c>
      <c r="C795" s="6" t="str">
        <f>VLOOKUP(B:B, _holidays!A:C, 2, FALSE)</f>
        <v>Y</v>
      </c>
      <c r="D795" s="6" t="str">
        <f>VLOOKUP(B:B, _holidays!A:C, 3, FALSE)</f>
        <v>N</v>
      </c>
      <c r="E795" s="10">
        <v>116083.295</v>
      </c>
      <c r="F795" s="6">
        <f>IF(Table16[[#This Row],[School Day]]="Y",Table16[[#This Row],[Demand]],NA())</f>
        <v>116083.295</v>
      </c>
      <c r="G795" s="6" t="e">
        <f>IF(Table16[[#This Row],[School Day]]="N",Table16[[#This Row],[Demand]],NA())</f>
        <v>#N/A</v>
      </c>
      <c r="H795" s="6" t="e">
        <f>IF(Table16[[#This Row],[Holiday]]="Y",Table16[[#This Row],[Demand]],NA())</f>
        <v>#N/A</v>
      </c>
      <c r="I795" s="6">
        <f>IF(Table16[[#This Row],[Holiday]]="N",Table16[[#This Row],[Demand]],NA())</f>
        <v>116083.295</v>
      </c>
      <c r="J795" s="6">
        <v>27.4</v>
      </c>
      <c r="K795" s="6"/>
    </row>
    <row r="796" spans="2:11" x14ac:dyDescent="0.3">
      <c r="B796" s="30">
        <v>42799</v>
      </c>
      <c r="C796" s="6" t="str">
        <f>VLOOKUP(B:B, _holidays!A:C, 2, FALSE)</f>
        <v>Y</v>
      </c>
      <c r="D796" s="6" t="str">
        <f>VLOOKUP(B:B, _holidays!A:C, 3, FALSE)</f>
        <v>N</v>
      </c>
      <c r="E796" s="10">
        <v>103539.02</v>
      </c>
      <c r="F796" s="6">
        <f>IF(Table16[[#This Row],[School Day]]="Y",Table16[[#This Row],[Demand]],NA())</f>
        <v>103539.02</v>
      </c>
      <c r="G796" s="6" t="e">
        <f>IF(Table16[[#This Row],[School Day]]="N",Table16[[#This Row],[Demand]],NA())</f>
        <v>#N/A</v>
      </c>
      <c r="H796" s="6" t="e">
        <f>IF(Table16[[#This Row],[Holiday]]="Y",Table16[[#This Row],[Demand]],NA())</f>
        <v>#N/A</v>
      </c>
      <c r="I796" s="6">
        <f>IF(Table16[[#This Row],[Holiday]]="N",Table16[[#This Row],[Demand]],NA())</f>
        <v>103539.02</v>
      </c>
      <c r="J796" s="6">
        <v>25.4</v>
      </c>
      <c r="K796" s="6"/>
    </row>
    <row r="797" spans="2:11" x14ac:dyDescent="0.3">
      <c r="B797" s="30">
        <v>42800</v>
      </c>
      <c r="C797" s="6" t="str">
        <f>VLOOKUP(B:B, _holidays!A:C, 2, FALSE)</f>
        <v>Y</v>
      </c>
      <c r="D797" s="6" t="str">
        <f>VLOOKUP(B:B, _holidays!A:C, 3, FALSE)</f>
        <v>N</v>
      </c>
      <c r="E797" s="10">
        <v>116447.855</v>
      </c>
      <c r="F797" s="6">
        <f>IF(Table16[[#This Row],[School Day]]="Y",Table16[[#This Row],[Demand]],NA())</f>
        <v>116447.855</v>
      </c>
      <c r="G797" s="6" t="e">
        <f>IF(Table16[[#This Row],[School Day]]="N",Table16[[#This Row],[Demand]],NA())</f>
        <v>#N/A</v>
      </c>
      <c r="H797" s="6" t="e">
        <f>IF(Table16[[#This Row],[Holiday]]="Y",Table16[[#This Row],[Demand]],NA())</f>
        <v>#N/A</v>
      </c>
      <c r="I797" s="6">
        <f>IF(Table16[[#This Row],[Holiday]]="N",Table16[[#This Row],[Demand]],NA())</f>
        <v>116447.855</v>
      </c>
      <c r="J797" s="6">
        <v>27.4</v>
      </c>
      <c r="K797" s="6"/>
    </row>
    <row r="798" spans="2:11" x14ac:dyDescent="0.3">
      <c r="B798" s="30">
        <v>42801</v>
      </c>
      <c r="C798" s="6" t="str">
        <f>VLOOKUP(B:B, _holidays!A:C, 2, FALSE)</f>
        <v>Y</v>
      </c>
      <c r="D798" s="6" t="str">
        <f>VLOOKUP(B:B, _holidays!A:C, 3, FALSE)</f>
        <v>N</v>
      </c>
      <c r="E798" s="10">
        <v>117931.46</v>
      </c>
      <c r="F798" s="6">
        <f>IF(Table16[[#This Row],[School Day]]="Y",Table16[[#This Row],[Demand]],NA())</f>
        <v>117931.46</v>
      </c>
      <c r="G798" s="6" t="e">
        <f>IF(Table16[[#This Row],[School Day]]="N",Table16[[#This Row],[Demand]],NA())</f>
        <v>#N/A</v>
      </c>
      <c r="H798" s="6" t="e">
        <f>IF(Table16[[#This Row],[Holiday]]="Y",Table16[[#This Row],[Demand]],NA())</f>
        <v>#N/A</v>
      </c>
      <c r="I798" s="6">
        <f>IF(Table16[[#This Row],[Holiday]]="N",Table16[[#This Row],[Demand]],NA())</f>
        <v>117931.46</v>
      </c>
      <c r="J798" s="6">
        <v>28.2</v>
      </c>
      <c r="K798" s="6"/>
    </row>
    <row r="799" spans="2:11" x14ac:dyDescent="0.3">
      <c r="B799" s="30">
        <v>42802</v>
      </c>
      <c r="C799" s="6" t="str">
        <f>VLOOKUP(B:B, _holidays!A:C, 2, FALSE)</f>
        <v>Y</v>
      </c>
      <c r="D799" s="6" t="str">
        <f>VLOOKUP(B:B, _holidays!A:C, 3, FALSE)</f>
        <v>N</v>
      </c>
      <c r="E799" s="10">
        <v>124370.765</v>
      </c>
      <c r="F799" s="6">
        <f>IF(Table16[[#This Row],[School Day]]="Y",Table16[[#This Row],[Demand]],NA())</f>
        <v>124370.765</v>
      </c>
      <c r="G799" s="6" t="e">
        <f>IF(Table16[[#This Row],[School Day]]="N",Table16[[#This Row],[Demand]],NA())</f>
        <v>#N/A</v>
      </c>
      <c r="H799" s="6" t="e">
        <f>IF(Table16[[#This Row],[Holiday]]="Y",Table16[[#This Row],[Demand]],NA())</f>
        <v>#N/A</v>
      </c>
      <c r="I799" s="6">
        <f>IF(Table16[[#This Row],[Holiday]]="N",Table16[[#This Row],[Demand]],NA())</f>
        <v>124370.765</v>
      </c>
      <c r="J799" s="6">
        <v>31.5</v>
      </c>
      <c r="K799" s="6"/>
    </row>
    <row r="800" spans="2:11" x14ac:dyDescent="0.3">
      <c r="B800" s="30">
        <v>42803</v>
      </c>
      <c r="C800" s="6" t="str">
        <f>VLOOKUP(B:B, _holidays!A:C, 2, FALSE)</f>
        <v>Y</v>
      </c>
      <c r="D800" s="6" t="str">
        <f>VLOOKUP(B:B, _holidays!A:C, 3, FALSE)</f>
        <v>N</v>
      </c>
      <c r="E800" s="10">
        <v>129649.25</v>
      </c>
      <c r="F800" s="6">
        <f>IF(Table16[[#This Row],[School Day]]="Y",Table16[[#This Row],[Demand]],NA())</f>
        <v>129649.25</v>
      </c>
      <c r="G800" s="6" t="e">
        <f>IF(Table16[[#This Row],[School Day]]="N",Table16[[#This Row],[Demand]],NA())</f>
        <v>#N/A</v>
      </c>
      <c r="H800" s="6" t="e">
        <f>IF(Table16[[#This Row],[Holiday]]="Y",Table16[[#This Row],[Demand]],NA())</f>
        <v>#N/A</v>
      </c>
      <c r="I800" s="6">
        <f>IF(Table16[[#This Row],[Holiday]]="N",Table16[[#This Row],[Demand]],NA())</f>
        <v>129649.25</v>
      </c>
      <c r="J800" s="6">
        <v>32.299999999999997</v>
      </c>
      <c r="K800" s="6"/>
    </row>
    <row r="801" spans="2:11" x14ac:dyDescent="0.3">
      <c r="B801" s="30">
        <v>42804</v>
      </c>
      <c r="C801" s="6" t="str">
        <f>VLOOKUP(B:B, _holidays!A:C, 2, FALSE)</f>
        <v>Y</v>
      </c>
      <c r="D801" s="6" t="str">
        <f>VLOOKUP(B:B, _holidays!A:C, 3, FALSE)</f>
        <v>N</v>
      </c>
      <c r="E801" s="10">
        <v>125346.075</v>
      </c>
      <c r="F801" s="6">
        <f>IF(Table16[[#This Row],[School Day]]="Y",Table16[[#This Row],[Demand]],NA())</f>
        <v>125346.075</v>
      </c>
      <c r="G801" s="6" t="e">
        <f>IF(Table16[[#This Row],[School Day]]="N",Table16[[#This Row],[Demand]],NA())</f>
        <v>#N/A</v>
      </c>
      <c r="H801" s="6" t="e">
        <f>IF(Table16[[#This Row],[Holiday]]="Y",Table16[[#This Row],[Demand]],NA())</f>
        <v>#N/A</v>
      </c>
      <c r="I801" s="6">
        <f>IF(Table16[[#This Row],[Holiday]]="N",Table16[[#This Row],[Demand]],NA())</f>
        <v>125346.075</v>
      </c>
      <c r="J801" s="6">
        <v>23.8</v>
      </c>
      <c r="K801" s="6"/>
    </row>
    <row r="802" spans="2:11" x14ac:dyDescent="0.3">
      <c r="B802" s="30">
        <v>42805</v>
      </c>
      <c r="C802" s="6" t="str">
        <f>VLOOKUP(B:B, _holidays!A:C, 2, FALSE)</f>
        <v>Y</v>
      </c>
      <c r="D802" s="6" t="str">
        <f>VLOOKUP(B:B, _holidays!A:C, 3, FALSE)</f>
        <v>N</v>
      </c>
      <c r="E802" s="10">
        <v>108816.81</v>
      </c>
      <c r="F802" s="6">
        <f>IF(Table16[[#This Row],[School Day]]="Y",Table16[[#This Row],[Demand]],NA())</f>
        <v>108816.81</v>
      </c>
      <c r="G802" s="6" t="e">
        <f>IF(Table16[[#This Row],[School Day]]="N",Table16[[#This Row],[Demand]],NA())</f>
        <v>#N/A</v>
      </c>
      <c r="H802" s="6" t="e">
        <f>IF(Table16[[#This Row],[Holiday]]="Y",Table16[[#This Row],[Demand]],NA())</f>
        <v>#N/A</v>
      </c>
      <c r="I802" s="6">
        <f>IF(Table16[[#This Row],[Holiday]]="N",Table16[[#This Row],[Demand]],NA())</f>
        <v>108816.81</v>
      </c>
      <c r="J802" s="6">
        <v>26.4</v>
      </c>
      <c r="K802" s="6"/>
    </row>
    <row r="803" spans="2:11" x14ac:dyDescent="0.3">
      <c r="B803" s="30">
        <v>42806</v>
      </c>
      <c r="C803" s="6" t="str">
        <f>VLOOKUP(B:B, _holidays!A:C, 2, FALSE)</f>
        <v>Y</v>
      </c>
      <c r="D803" s="6" t="str">
        <f>VLOOKUP(B:B, _holidays!A:C, 3, FALSE)</f>
        <v>N</v>
      </c>
      <c r="E803" s="10">
        <v>102617.51</v>
      </c>
      <c r="F803" s="6">
        <f>IF(Table16[[#This Row],[School Day]]="Y",Table16[[#This Row],[Demand]],NA())</f>
        <v>102617.51</v>
      </c>
      <c r="G803" s="6" t="e">
        <f>IF(Table16[[#This Row],[School Day]]="N",Table16[[#This Row],[Demand]],NA())</f>
        <v>#N/A</v>
      </c>
      <c r="H803" s="6" t="e">
        <f>IF(Table16[[#This Row],[Holiday]]="Y",Table16[[#This Row],[Demand]],NA())</f>
        <v>#N/A</v>
      </c>
      <c r="I803" s="6">
        <f>IF(Table16[[#This Row],[Holiday]]="N",Table16[[#This Row],[Demand]],NA())</f>
        <v>102617.51</v>
      </c>
      <c r="J803" s="6">
        <v>27.1</v>
      </c>
      <c r="K803" s="6"/>
    </row>
    <row r="804" spans="2:11" x14ac:dyDescent="0.3">
      <c r="B804" s="30">
        <v>42807</v>
      </c>
      <c r="C804" s="6" t="str">
        <f>VLOOKUP(B:B, _holidays!A:C, 2, FALSE)</f>
        <v>Y</v>
      </c>
      <c r="D804" s="6" t="str">
        <f>VLOOKUP(B:B, _holidays!A:C, 3, FALSE)</f>
        <v>Y</v>
      </c>
      <c r="E804" s="10">
        <v>104468.9</v>
      </c>
      <c r="F804" s="6">
        <f>IF(Table16[[#This Row],[School Day]]="Y",Table16[[#This Row],[Demand]],NA())</f>
        <v>104468.9</v>
      </c>
      <c r="G804" s="6" t="e">
        <f>IF(Table16[[#This Row],[School Day]]="N",Table16[[#This Row],[Demand]],NA())</f>
        <v>#N/A</v>
      </c>
      <c r="H804" s="6">
        <f>IF(Table16[[#This Row],[Holiday]]="Y",Table16[[#This Row],[Demand]],NA())</f>
        <v>104468.9</v>
      </c>
      <c r="I804" s="6" t="e">
        <f>IF(Table16[[#This Row],[Holiday]]="N",Table16[[#This Row],[Demand]],NA())</f>
        <v>#N/A</v>
      </c>
      <c r="J804" s="6">
        <v>24.3</v>
      </c>
      <c r="K804" s="6"/>
    </row>
    <row r="805" spans="2:11" x14ac:dyDescent="0.3">
      <c r="B805" s="30">
        <v>42808</v>
      </c>
      <c r="C805" s="6" t="str">
        <f>VLOOKUP(B:B, _holidays!A:C, 2, FALSE)</f>
        <v>Y</v>
      </c>
      <c r="D805" s="6" t="str">
        <f>VLOOKUP(B:B, _holidays!A:C, 3, FALSE)</f>
        <v>N</v>
      </c>
      <c r="E805" s="10">
        <v>133227.785</v>
      </c>
      <c r="F805" s="6">
        <f>IF(Table16[[#This Row],[School Day]]="Y",Table16[[#This Row],[Demand]],NA())</f>
        <v>133227.785</v>
      </c>
      <c r="G805" s="6" t="e">
        <f>IF(Table16[[#This Row],[School Day]]="N",Table16[[#This Row],[Demand]],NA())</f>
        <v>#N/A</v>
      </c>
      <c r="H805" s="6" t="e">
        <f>IF(Table16[[#This Row],[Holiday]]="Y",Table16[[#This Row],[Demand]],NA())</f>
        <v>#N/A</v>
      </c>
      <c r="I805" s="6">
        <f>IF(Table16[[#This Row],[Holiday]]="N",Table16[[#This Row],[Demand]],NA())</f>
        <v>133227.785</v>
      </c>
      <c r="J805" s="6">
        <v>32.700000000000003</v>
      </c>
      <c r="K805" s="6"/>
    </row>
    <row r="806" spans="2:11" x14ac:dyDescent="0.3">
      <c r="B806" s="30">
        <v>42809</v>
      </c>
      <c r="C806" s="6" t="str">
        <f>VLOOKUP(B:B, _holidays!A:C, 2, FALSE)</f>
        <v>Y</v>
      </c>
      <c r="D806" s="6" t="str">
        <f>VLOOKUP(B:B, _holidays!A:C, 3, FALSE)</f>
        <v>N</v>
      </c>
      <c r="E806" s="10">
        <v>139672.83499999999</v>
      </c>
      <c r="F806" s="6">
        <f>IF(Table16[[#This Row],[School Day]]="Y",Table16[[#This Row],[Demand]],NA())</f>
        <v>139672.83499999999</v>
      </c>
      <c r="G806" s="6" t="e">
        <f>IF(Table16[[#This Row],[School Day]]="N",Table16[[#This Row],[Demand]],NA())</f>
        <v>#N/A</v>
      </c>
      <c r="H806" s="6" t="e">
        <f>IF(Table16[[#This Row],[Holiday]]="Y",Table16[[#This Row],[Demand]],NA())</f>
        <v>#N/A</v>
      </c>
      <c r="I806" s="6">
        <f>IF(Table16[[#This Row],[Holiday]]="N",Table16[[#This Row],[Demand]],NA())</f>
        <v>139672.83499999999</v>
      </c>
      <c r="J806" s="6">
        <v>33.200000000000003</v>
      </c>
      <c r="K806" s="6"/>
    </row>
    <row r="807" spans="2:11" x14ac:dyDescent="0.3">
      <c r="B807" s="30">
        <v>42810</v>
      </c>
      <c r="C807" s="6" t="str">
        <f>VLOOKUP(B:B, _holidays!A:C, 2, FALSE)</f>
        <v>Y</v>
      </c>
      <c r="D807" s="6" t="str">
        <f>VLOOKUP(B:B, _holidays!A:C, 3, FALSE)</f>
        <v>N</v>
      </c>
      <c r="E807" s="10">
        <v>124255.97500000001</v>
      </c>
      <c r="F807" s="6">
        <f>IF(Table16[[#This Row],[School Day]]="Y",Table16[[#This Row],[Demand]],NA())</f>
        <v>124255.97500000001</v>
      </c>
      <c r="G807" s="6" t="e">
        <f>IF(Table16[[#This Row],[School Day]]="N",Table16[[#This Row],[Demand]],NA())</f>
        <v>#N/A</v>
      </c>
      <c r="H807" s="6" t="e">
        <f>IF(Table16[[#This Row],[Holiday]]="Y",Table16[[#This Row],[Demand]],NA())</f>
        <v>#N/A</v>
      </c>
      <c r="I807" s="6">
        <f>IF(Table16[[#This Row],[Holiday]]="N",Table16[[#This Row],[Demand]],NA())</f>
        <v>124255.97500000001</v>
      </c>
      <c r="J807" s="6">
        <v>23</v>
      </c>
      <c r="K807" s="6"/>
    </row>
    <row r="808" spans="2:11" x14ac:dyDescent="0.3">
      <c r="B808" s="30">
        <v>42811</v>
      </c>
      <c r="C808" s="6" t="str">
        <f>VLOOKUP(B:B, _holidays!A:C, 2, FALSE)</f>
        <v>Y</v>
      </c>
      <c r="D808" s="6" t="str">
        <f>VLOOKUP(B:B, _holidays!A:C, 3, FALSE)</f>
        <v>N</v>
      </c>
      <c r="E808" s="10">
        <v>111612.075</v>
      </c>
      <c r="F808" s="6">
        <f>IF(Table16[[#This Row],[School Day]]="Y",Table16[[#This Row],[Demand]],NA())</f>
        <v>111612.075</v>
      </c>
      <c r="G808" s="6" t="e">
        <f>IF(Table16[[#This Row],[School Day]]="N",Table16[[#This Row],[Demand]],NA())</f>
        <v>#N/A</v>
      </c>
      <c r="H808" s="6" t="e">
        <f>IF(Table16[[#This Row],[Holiday]]="Y",Table16[[#This Row],[Demand]],NA())</f>
        <v>#N/A</v>
      </c>
      <c r="I808" s="6">
        <f>IF(Table16[[#This Row],[Holiday]]="N",Table16[[#This Row],[Demand]],NA())</f>
        <v>111612.075</v>
      </c>
      <c r="J808" s="6">
        <v>22.1</v>
      </c>
      <c r="K808" s="6"/>
    </row>
    <row r="809" spans="2:11" x14ac:dyDescent="0.3">
      <c r="B809" s="30">
        <v>42812</v>
      </c>
      <c r="C809" s="6" t="str">
        <f>VLOOKUP(B:B, _holidays!A:C, 2, FALSE)</f>
        <v>Y</v>
      </c>
      <c r="D809" s="6" t="str">
        <f>VLOOKUP(B:B, _holidays!A:C, 3, FALSE)</f>
        <v>N</v>
      </c>
      <c r="E809" s="10">
        <v>107731.78</v>
      </c>
      <c r="F809" s="6">
        <f>IF(Table16[[#This Row],[School Day]]="Y",Table16[[#This Row],[Demand]],NA())</f>
        <v>107731.78</v>
      </c>
      <c r="G809" s="6" t="e">
        <f>IF(Table16[[#This Row],[School Day]]="N",Table16[[#This Row],[Demand]],NA())</f>
        <v>#N/A</v>
      </c>
      <c r="H809" s="6" t="e">
        <f>IF(Table16[[#This Row],[Holiday]]="Y",Table16[[#This Row],[Demand]],NA())</f>
        <v>#N/A</v>
      </c>
      <c r="I809" s="6">
        <f>IF(Table16[[#This Row],[Holiday]]="N",Table16[[#This Row],[Demand]],NA())</f>
        <v>107731.78</v>
      </c>
      <c r="J809" s="6">
        <v>30.8</v>
      </c>
      <c r="K809" s="6"/>
    </row>
    <row r="810" spans="2:11" x14ac:dyDescent="0.3">
      <c r="B810" s="30">
        <v>42813</v>
      </c>
      <c r="C810" s="6" t="str">
        <f>VLOOKUP(B:B, _holidays!A:C, 2, FALSE)</f>
        <v>Y</v>
      </c>
      <c r="D810" s="6" t="str">
        <f>VLOOKUP(B:B, _holidays!A:C, 3, FALSE)</f>
        <v>N</v>
      </c>
      <c r="E810" s="10">
        <v>113593.82</v>
      </c>
      <c r="F810" s="6">
        <f>IF(Table16[[#This Row],[School Day]]="Y",Table16[[#This Row],[Demand]],NA())</f>
        <v>113593.82</v>
      </c>
      <c r="G810" s="6" t="e">
        <f>IF(Table16[[#This Row],[School Day]]="N",Table16[[#This Row],[Demand]],NA())</f>
        <v>#N/A</v>
      </c>
      <c r="H810" s="6" t="e">
        <f>IF(Table16[[#This Row],[Holiday]]="Y",Table16[[#This Row],[Demand]],NA())</f>
        <v>#N/A</v>
      </c>
      <c r="I810" s="6">
        <f>IF(Table16[[#This Row],[Holiday]]="N",Table16[[#This Row],[Demand]],NA())</f>
        <v>113593.82</v>
      </c>
      <c r="J810" s="6">
        <v>33.5</v>
      </c>
      <c r="K810" s="6"/>
    </row>
    <row r="811" spans="2:11" x14ac:dyDescent="0.3">
      <c r="B811" s="30">
        <v>42814</v>
      </c>
      <c r="C811" s="6" t="str">
        <f>VLOOKUP(B:B, _holidays!A:C, 2, FALSE)</f>
        <v>Y</v>
      </c>
      <c r="D811" s="6" t="str">
        <f>VLOOKUP(B:B, _holidays!A:C, 3, FALSE)</f>
        <v>N</v>
      </c>
      <c r="E811" s="10">
        <v>131980.98499999999</v>
      </c>
      <c r="F811" s="6">
        <f>IF(Table16[[#This Row],[School Day]]="Y",Table16[[#This Row],[Demand]],NA())</f>
        <v>131980.98499999999</v>
      </c>
      <c r="G811" s="6" t="e">
        <f>IF(Table16[[#This Row],[School Day]]="N",Table16[[#This Row],[Demand]],NA())</f>
        <v>#N/A</v>
      </c>
      <c r="H811" s="6" t="e">
        <f>IF(Table16[[#This Row],[Holiday]]="Y",Table16[[#This Row],[Demand]],NA())</f>
        <v>#N/A</v>
      </c>
      <c r="I811" s="6">
        <f>IF(Table16[[#This Row],[Holiday]]="N",Table16[[#This Row],[Demand]],NA())</f>
        <v>131980.98499999999</v>
      </c>
      <c r="J811" s="6">
        <v>28</v>
      </c>
      <c r="K811" s="6"/>
    </row>
    <row r="812" spans="2:11" x14ac:dyDescent="0.3">
      <c r="B812" s="30">
        <v>42815</v>
      </c>
      <c r="C812" s="6" t="str">
        <f>VLOOKUP(B:B, _holidays!A:C, 2, FALSE)</f>
        <v>Y</v>
      </c>
      <c r="D812" s="6" t="str">
        <f>VLOOKUP(B:B, _holidays!A:C, 3, FALSE)</f>
        <v>N</v>
      </c>
      <c r="E812" s="10">
        <v>127625.36500000001</v>
      </c>
      <c r="F812" s="6">
        <f>IF(Table16[[#This Row],[School Day]]="Y",Table16[[#This Row],[Demand]],NA())</f>
        <v>127625.36500000001</v>
      </c>
      <c r="G812" s="6" t="e">
        <f>IF(Table16[[#This Row],[School Day]]="N",Table16[[#This Row],[Demand]],NA())</f>
        <v>#N/A</v>
      </c>
      <c r="H812" s="6" t="e">
        <f>IF(Table16[[#This Row],[Holiday]]="Y",Table16[[#This Row],[Demand]],NA())</f>
        <v>#N/A</v>
      </c>
      <c r="I812" s="6">
        <f>IF(Table16[[#This Row],[Holiday]]="N",Table16[[#This Row],[Demand]],NA())</f>
        <v>127625.36500000001</v>
      </c>
      <c r="J812" s="6">
        <v>26.1</v>
      </c>
      <c r="K812" s="6"/>
    </row>
    <row r="813" spans="2:11" x14ac:dyDescent="0.3">
      <c r="B813" s="30">
        <v>42816</v>
      </c>
      <c r="C813" s="6" t="str">
        <f>VLOOKUP(B:B, _holidays!A:C, 2, FALSE)</f>
        <v>Y</v>
      </c>
      <c r="D813" s="6" t="str">
        <f>VLOOKUP(B:B, _holidays!A:C, 3, FALSE)</f>
        <v>N</v>
      </c>
      <c r="E813" s="10">
        <v>114696.37</v>
      </c>
      <c r="F813" s="6">
        <f>IF(Table16[[#This Row],[School Day]]="Y",Table16[[#This Row],[Demand]],NA())</f>
        <v>114696.37</v>
      </c>
      <c r="G813" s="6" t="e">
        <f>IF(Table16[[#This Row],[School Day]]="N",Table16[[#This Row],[Demand]],NA())</f>
        <v>#N/A</v>
      </c>
      <c r="H813" s="6" t="e">
        <f>IF(Table16[[#This Row],[Holiday]]="Y",Table16[[#This Row],[Demand]],NA())</f>
        <v>#N/A</v>
      </c>
      <c r="I813" s="6">
        <f>IF(Table16[[#This Row],[Holiday]]="N",Table16[[#This Row],[Demand]],NA())</f>
        <v>114696.37</v>
      </c>
      <c r="J813" s="6">
        <v>21.8</v>
      </c>
      <c r="K813" s="6"/>
    </row>
    <row r="814" spans="2:11" x14ac:dyDescent="0.3">
      <c r="B814" s="30">
        <v>42817</v>
      </c>
      <c r="C814" s="6" t="str">
        <f>VLOOKUP(B:B, _holidays!A:C, 2, FALSE)</f>
        <v>Y</v>
      </c>
      <c r="D814" s="6" t="str">
        <f>VLOOKUP(B:B, _holidays!A:C, 3, FALSE)</f>
        <v>N</v>
      </c>
      <c r="E814" s="10">
        <v>111632.83500000001</v>
      </c>
      <c r="F814" s="6">
        <f>IF(Table16[[#This Row],[School Day]]="Y",Table16[[#This Row],[Demand]],NA())</f>
        <v>111632.83500000001</v>
      </c>
      <c r="G814" s="6" t="e">
        <f>IF(Table16[[#This Row],[School Day]]="N",Table16[[#This Row],[Demand]],NA())</f>
        <v>#N/A</v>
      </c>
      <c r="H814" s="6" t="e">
        <f>IF(Table16[[#This Row],[Holiday]]="Y",Table16[[#This Row],[Demand]],NA())</f>
        <v>#N/A</v>
      </c>
      <c r="I814" s="6">
        <f>IF(Table16[[#This Row],[Holiday]]="N",Table16[[#This Row],[Demand]],NA())</f>
        <v>111632.83500000001</v>
      </c>
      <c r="J814" s="6">
        <v>25.1</v>
      </c>
      <c r="K814" s="6"/>
    </row>
    <row r="815" spans="2:11" x14ac:dyDescent="0.3">
      <c r="B815" s="30">
        <v>42818</v>
      </c>
      <c r="C815" s="6" t="str">
        <f>VLOOKUP(B:B, _holidays!A:C, 2, FALSE)</f>
        <v>Y</v>
      </c>
      <c r="D815" s="6" t="str">
        <f>VLOOKUP(B:B, _holidays!A:C, 3, FALSE)</f>
        <v>N</v>
      </c>
      <c r="E815" s="10">
        <v>115411.41</v>
      </c>
      <c r="F815" s="6">
        <f>IF(Table16[[#This Row],[School Day]]="Y",Table16[[#This Row],[Demand]],NA())</f>
        <v>115411.41</v>
      </c>
      <c r="G815" s="6" t="e">
        <f>IF(Table16[[#This Row],[School Day]]="N",Table16[[#This Row],[Demand]],NA())</f>
        <v>#N/A</v>
      </c>
      <c r="H815" s="6" t="e">
        <f>IF(Table16[[#This Row],[Holiday]]="Y",Table16[[#This Row],[Demand]],NA())</f>
        <v>#N/A</v>
      </c>
      <c r="I815" s="6">
        <f>IF(Table16[[#This Row],[Holiday]]="N",Table16[[#This Row],[Demand]],NA())</f>
        <v>115411.41</v>
      </c>
      <c r="J815" s="6">
        <v>24.7</v>
      </c>
      <c r="K815" s="6"/>
    </row>
    <row r="816" spans="2:11" x14ac:dyDescent="0.3">
      <c r="B816" s="30">
        <v>42819</v>
      </c>
      <c r="C816" s="6" t="str">
        <f>VLOOKUP(B:B, _holidays!A:C, 2, FALSE)</f>
        <v>Y</v>
      </c>
      <c r="D816" s="6" t="str">
        <f>VLOOKUP(B:B, _holidays!A:C, 3, FALSE)</f>
        <v>N</v>
      </c>
      <c r="E816" s="10">
        <v>107465.98</v>
      </c>
      <c r="F816" s="6">
        <f>IF(Table16[[#This Row],[School Day]]="Y",Table16[[#This Row],[Demand]],NA())</f>
        <v>107465.98</v>
      </c>
      <c r="G816" s="6" t="e">
        <f>IF(Table16[[#This Row],[School Day]]="N",Table16[[#This Row],[Demand]],NA())</f>
        <v>#N/A</v>
      </c>
      <c r="H816" s="6" t="e">
        <f>IF(Table16[[#This Row],[Holiday]]="Y",Table16[[#This Row],[Demand]],NA())</f>
        <v>#N/A</v>
      </c>
      <c r="I816" s="6">
        <f>IF(Table16[[#This Row],[Holiday]]="N",Table16[[#This Row],[Demand]],NA())</f>
        <v>107465.98</v>
      </c>
      <c r="J816" s="6">
        <v>29.7</v>
      </c>
      <c r="K816" s="6"/>
    </row>
    <row r="817" spans="2:11" x14ac:dyDescent="0.3">
      <c r="B817" s="30">
        <v>42820</v>
      </c>
      <c r="C817" s="6" t="str">
        <f>VLOOKUP(B:B, _holidays!A:C, 2, FALSE)</f>
        <v>Y</v>
      </c>
      <c r="D817" s="6" t="str">
        <f>VLOOKUP(B:B, _holidays!A:C, 3, FALSE)</f>
        <v>N</v>
      </c>
      <c r="E817" s="10">
        <v>104189.1</v>
      </c>
      <c r="F817" s="6">
        <f>IF(Table16[[#This Row],[School Day]]="Y",Table16[[#This Row],[Demand]],NA())</f>
        <v>104189.1</v>
      </c>
      <c r="G817" s="6" t="e">
        <f>IF(Table16[[#This Row],[School Day]]="N",Table16[[#This Row],[Demand]],NA())</f>
        <v>#N/A</v>
      </c>
      <c r="H817" s="6" t="e">
        <f>IF(Table16[[#This Row],[Holiday]]="Y",Table16[[#This Row],[Demand]],NA())</f>
        <v>#N/A</v>
      </c>
      <c r="I817" s="6">
        <f>IF(Table16[[#This Row],[Holiday]]="N",Table16[[#This Row],[Demand]],NA())</f>
        <v>104189.1</v>
      </c>
      <c r="J817" s="6">
        <v>26.7</v>
      </c>
      <c r="K817" s="6"/>
    </row>
    <row r="818" spans="2:11" x14ac:dyDescent="0.3">
      <c r="B818" s="30">
        <v>42821</v>
      </c>
      <c r="C818" s="6" t="str">
        <f>VLOOKUP(B:B, _holidays!A:C, 2, FALSE)</f>
        <v>Y</v>
      </c>
      <c r="D818" s="6" t="str">
        <f>VLOOKUP(B:B, _holidays!A:C, 3, FALSE)</f>
        <v>N</v>
      </c>
      <c r="E818" s="10">
        <v>116237.22</v>
      </c>
      <c r="F818" s="6">
        <f>IF(Table16[[#This Row],[School Day]]="Y",Table16[[#This Row],[Demand]],NA())</f>
        <v>116237.22</v>
      </c>
      <c r="G818" s="6" t="e">
        <f>IF(Table16[[#This Row],[School Day]]="N",Table16[[#This Row],[Demand]],NA())</f>
        <v>#N/A</v>
      </c>
      <c r="H818" s="6" t="e">
        <f>IF(Table16[[#This Row],[Holiday]]="Y",Table16[[#This Row],[Demand]],NA())</f>
        <v>#N/A</v>
      </c>
      <c r="I818" s="6">
        <f>IF(Table16[[#This Row],[Holiday]]="N",Table16[[#This Row],[Demand]],NA())</f>
        <v>116237.22</v>
      </c>
      <c r="J818" s="6">
        <v>31.9</v>
      </c>
      <c r="K818" s="6"/>
    </row>
    <row r="819" spans="2:11" x14ac:dyDescent="0.3">
      <c r="B819" s="30">
        <v>42822</v>
      </c>
      <c r="C819" s="6" t="str">
        <f>VLOOKUP(B:B, _holidays!A:C, 2, FALSE)</f>
        <v>Y</v>
      </c>
      <c r="D819" s="6" t="str">
        <f>VLOOKUP(B:B, _holidays!A:C, 3, FALSE)</f>
        <v>N</v>
      </c>
      <c r="E819" s="10">
        <v>111032.97500000001</v>
      </c>
      <c r="F819" s="6">
        <f>IF(Table16[[#This Row],[School Day]]="Y",Table16[[#This Row],[Demand]],NA())</f>
        <v>111032.97500000001</v>
      </c>
      <c r="G819" s="6" t="e">
        <f>IF(Table16[[#This Row],[School Day]]="N",Table16[[#This Row],[Demand]],NA())</f>
        <v>#N/A</v>
      </c>
      <c r="H819" s="6" t="e">
        <f>IF(Table16[[#This Row],[Holiday]]="Y",Table16[[#This Row],[Demand]],NA())</f>
        <v>#N/A</v>
      </c>
      <c r="I819" s="6">
        <f>IF(Table16[[#This Row],[Holiday]]="N",Table16[[#This Row],[Demand]],NA())</f>
        <v>111032.97500000001</v>
      </c>
      <c r="J819" s="6">
        <v>24.3</v>
      </c>
      <c r="K819" s="6"/>
    </row>
    <row r="820" spans="2:11" x14ac:dyDescent="0.3">
      <c r="B820" s="30">
        <v>42823</v>
      </c>
      <c r="C820" s="6" t="str">
        <f>VLOOKUP(B:B, _holidays!A:C, 2, FALSE)</f>
        <v>Y</v>
      </c>
      <c r="D820" s="6" t="str">
        <f>VLOOKUP(B:B, _holidays!A:C, 3, FALSE)</f>
        <v>N</v>
      </c>
      <c r="E820" s="10">
        <v>109640.33</v>
      </c>
      <c r="F820" s="6">
        <f>IF(Table16[[#This Row],[School Day]]="Y",Table16[[#This Row],[Demand]],NA())</f>
        <v>109640.33</v>
      </c>
      <c r="G820" s="6" t="e">
        <f>IF(Table16[[#This Row],[School Day]]="N",Table16[[#This Row],[Demand]],NA())</f>
        <v>#N/A</v>
      </c>
      <c r="H820" s="6" t="e">
        <f>IF(Table16[[#This Row],[Holiday]]="Y",Table16[[#This Row],[Demand]],NA())</f>
        <v>#N/A</v>
      </c>
      <c r="I820" s="6">
        <f>IF(Table16[[#This Row],[Holiday]]="N",Table16[[#This Row],[Demand]],NA())</f>
        <v>109640.33</v>
      </c>
      <c r="J820" s="6">
        <v>27.2</v>
      </c>
      <c r="K820" s="6"/>
    </row>
    <row r="821" spans="2:11" x14ac:dyDescent="0.3">
      <c r="B821" s="30">
        <v>42824</v>
      </c>
      <c r="C821" s="6" t="str">
        <f>VLOOKUP(B:B, _holidays!A:C, 2, FALSE)</f>
        <v>Y</v>
      </c>
      <c r="D821" s="6" t="str">
        <f>VLOOKUP(B:B, _holidays!A:C, 3, FALSE)</f>
        <v>N</v>
      </c>
      <c r="E821" s="10">
        <v>107491.87</v>
      </c>
      <c r="F821" s="6">
        <f>IF(Table16[[#This Row],[School Day]]="Y",Table16[[#This Row],[Demand]],NA())</f>
        <v>107491.87</v>
      </c>
      <c r="G821" s="6" t="e">
        <f>IF(Table16[[#This Row],[School Day]]="N",Table16[[#This Row],[Demand]],NA())</f>
        <v>#N/A</v>
      </c>
      <c r="H821" s="6" t="e">
        <f>IF(Table16[[#This Row],[Holiday]]="Y",Table16[[#This Row],[Demand]],NA())</f>
        <v>#N/A</v>
      </c>
      <c r="I821" s="6">
        <f>IF(Table16[[#This Row],[Holiday]]="N",Table16[[#This Row],[Demand]],NA())</f>
        <v>107491.87</v>
      </c>
      <c r="J821" s="6">
        <v>17.899999999999999</v>
      </c>
      <c r="K821" s="6"/>
    </row>
    <row r="822" spans="2:11" x14ac:dyDescent="0.3">
      <c r="B822" s="30">
        <v>42825</v>
      </c>
      <c r="C822" s="6" t="str">
        <f>VLOOKUP(B:B, _holidays!A:C, 2, FALSE)</f>
        <v>N</v>
      </c>
      <c r="D822" s="6" t="str">
        <f>VLOOKUP(B:B, _holidays!A:C, 3, FALSE)</f>
        <v>N</v>
      </c>
      <c r="E822" s="10">
        <v>110662.245</v>
      </c>
      <c r="F822" s="6" t="e">
        <f>IF(Table16[[#This Row],[School Day]]="Y",Table16[[#This Row],[Demand]],NA())</f>
        <v>#N/A</v>
      </c>
      <c r="G822" s="6">
        <f>IF(Table16[[#This Row],[School Day]]="N",Table16[[#This Row],[Demand]],NA())</f>
        <v>110662.245</v>
      </c>
      <c r="H822" s="6" t="e">
        <f>IF(Table16[[#This Row],[Holiday]]="Y",Table16[[#This Row],[Demand]],NA())</f>
        <v>#N/A</v>
      </c>
      <c r="I822" s="6">
        <f>IF(Table16[[#This Row],[Holiday]]="N",Table16[[#This Row],[Demand]],NA())</f>
        <v>110662.245</v>
      </c>
      <c r="J822" s="6">
        <v>17.899999999999999</v>
      </c>
      <c r="K822" s="6"/>
    </row>
    <row r="823" spans="2:11" x14ac:dyDescent="0.3">
      <c r="B823" s="30">
        <v>42826</v>
      </c>
      <c r="C823" s="6" t="str">
        <f>VLOOKUP(B:B, _holidays!A:C, 2, FALSE)</f>
        <v>N</v>
      </c>
      <c r="D823" s="6" t="str">
        <f>VLOOKUP(B:B, _holidays!A:C, 3, FALSE)</f>
        <v>N</v>
      </c>
      <c r="E823" s="10">
        <v>97402.264999999999</v>
      </c>
      <c r="F823" s="6" t="e">
        <f>IF(Table16[[#This Row],[School Day]]="Y",Table16[[#This Row],[Demand]],NA())</f>
        <v>#N/A</v>
      </c>
      <c r="G823" s="6">
        <f>IF(Table16[[#This Row],[School Day]]="N",Table16[[#This Row],[Demand]],NA())</f>
        <v>97402.264999999999</v>
      </c>
      <c r="H823" s="6" t="e">
        <f>IF(Table16[[#This Row],[Holiday]]="Y",Table16[[#This Row],[Demand]],NA())</f>
        <v>#N/A</v>
      </c>
      <c r="I823" s="6">
        <f>IF(Table16[[#This Row],[Holiday]]="N",Table16[[#This Row],[Demand]],NA())</f>
        <v>97402.264999999999</v>
      </c>
      <c r="J823" s="6">
        <v>19</v>
      </c>
      <c r="K823" s="6"/>
    </row>
    <row r="824" spans="2:11" x14ac:dyDescent="0.3">
      <c r="B824" s="30">
        <v>42827</v>
      </c>
      <c r="C824" s="6" t="str">
        <f>VLOOKUP(B:B, _holidays!A:C, 2, FALSE)</f>
        <v>N</v>
      </c>
      <c r="D824" s="6" t="str">
        <f>VLOOKUP(B:B, _holidays!A:C, 3, FALSE)</f>
        <v>N</v>
      </c>
      <c r="E824" s="10">
        <v>94477.095000000001</v>
      </c>
      <c r="F824" s="6" t="e">
        <f>IF(Table16[[#This Row],[School Day]]="Y",Table16[[#This Row],[Demand]],NA())</f>
        <v>#N/A</v>
      </c>
      <c r="G824" s="6">
        <f>IF(Table16[[#This Row],[School Day]]="N",Table16[[#This Row],[Demand]],NA())</f>
        <v>94477.095000000001</v>
      </c>
      <c r="H824" s="6" t="e">
        <f>IF(Table16[[#This Row],[Holiday]]="Y",Table16[[#This Row],[Demand]],NA())</f>
        <v>#N/A</v>
      </c>
      <c r="I824" s="6">
        <f>IF(Table16[[#This Row],[Holiday]]="N",Table16[[#This Row],[Demand]],NA())</f>
        <v>94477.095000000001</v>
      </c>
      <c r="J824" s="6">
        <v>18.2</v>
      </c>
      <c r="K824" s="6"/>
    </row>
    <row r="825" spans="2:11" x14ac:dyDescent="0.3">
      <c r="B825" s="30">
        <v>42828</v>
      </c>
      <c r="C825" s="6" t="str">
        <f>VLOOKUP(B:B, _holidays!A:C, 2, FALSE)</f>
        <v>N</v>
      </c>
      <c r="D825" s="6" t="str">
        <f>VLOOKUP(B:B, _holidays!A:C, 3, FALSE)</f>
        <v>N</v>
      </c>
      <c r="E825" s="10">
        <v>107895.52499999999</v>
      </c>
      <c r="F825" s="6" t="e">
        <f>IF(Table16[[#This Row],[School Day]]="Y",Table16[[#This Row],[Demand]],NA())</f>
        <v>#N/A</v>
      </c>
      <c r="G825" s="6">
        <f>IF(Table16[[#This Row],[School Day]]="N",Table16[[#This Row],[Demand]],NA())</f>
        <v>107895.52499999999</v>
      </c>
      <c r="H825" s="6" t="e">
        <f>IF(Table16[[#This Row],[Holiday]]="Y",Table16[[#This Row],[Demand]],NA())</f>
        <v>#N/A</v>
      </c>
      <c r="I825" s="6">
        <f>IF(Table16[[#This Row],[Holiday]]="N",Table16[[#This Row],[Demand]],NA())</f>
        <v>107895.52499999999</v>
      </c>
      <c r="J825" s="6">
        <v>21.5</v>
      </c>
      <c r="K825" s="6"/>
    </row>
    <row r="826" spans="2:11" x14ac:dyDescent="0.3">
      <c r="B826" s="30">
        <v>42829</v>
      </c>
      <c r="C826" s="6" t="str">
        <f>VLOOKUP(B:B, _holidays!A:C, 2, FALSE)</f>
        <v>N</v>
      </c>
      <c r="D826" s="6" t="str">
        <f>VLOOKUP(B:B, _holidays!A:C, 3, FALSE)</f>
        <v>N</v>
      </c>
      <c r="E826" s="10">
        <v>113138.67</v>
      </c>
      <c r="F826" s="6" t="e">
        <f>IF(Table16[[#This Row],[School Day]]="Y",Table16[[#This Row],[Demand]],NA())</f>
        <v>#N/A</v>
      </c>
      <c r="G826" s="6">
        <f>IF(Table16[[#This Row],[School Day]]="N",Table16[[#This Row],[Demand]],NA())</f>
        <v>113138.67</v>
      </c>
      <c r="H826" s="6" t="e">
        <f>IF(Table16[[#This Row],[Holiday]]="Y",Table16[[#This Row],[Demand]],NA())</f>
        <v>#N/A</v>
      </c>
      <c r="I826" s="6">
        <f>IF(Table16[[#This Row],[Holiday]]="N",Table16[[#This Row],[Demand]],NA())</f>
        <v>113138.67</v>
      </c>
      <c r="J826" s="6">
        <v>24.4</v>
      </c>
      <c r="K826" s="6"/>
    </row>
    <row r="827" spans="2:11" x14ac:dyDescent="0.3">
      <c r="B827" s="30">
        <v>42830</v>
      </c>
      <c r="C827" s="6" t="str">
        <f>VLOOKUP(B:B, _holidays!A:C, 2, FALSE)</f>
        <v>N</v>
      </c>
      <c r="D827" s="6" t="str">
        <f>VLOOKUP(B:B, _holidays!A:C, 3, FALSE)</f>
        <v>N</v>
      </c>
      <c r="E827" s="10">
        <v>114191.35</v>
      </c>
      <c r="F827" s="6" t="e">
        <f>IF(Table16[[#This Row],[School Day]]="Y",Table16[[#This Row],[Demand]],NA())</f>
        <v>#N/A</v>
      </c>
      <c r="G827" s="6">
        <f>IF(Table16[[#This Row],[School Day]]="N",Table16[[#This Row],[Demand]],NA())</f>
        <v>114191.35</v>
      </c>
      <c r="H827" s="6" t="e">
        <f>IF(Table16[[#This Row],[Holiday]]="Y",Table16[[#This Row],[Demand]],NA())</f>
        <v>#N/A</v>
      </c>
      <c r="I827" s="6">
        <f>IF(Table16[[#This Row],[Holiday]]="N",Table16[[#This Row],[Demand]],NA())</f>
        <v>114191.35</v>
      </c>
      <c r="J827" s="6">
        <v>25.4</v>
      </c>
      <c r="K827" s="6"/>
    </row>
    <row r="828" spans="2:11" x14ac:dyDescent="0.3">
      <c r="B828" s="30">
        <v>42831</v>
      </c>
      <c r="C828" s="6" t="str">
        <f>VLOOKUP(B:B, _holidays!A:C, 2, FALSE)</f>
        <v>N</v>
      </c>
      <c r="D828" s="6" t="str">
        <f>VLOOKUP(B:B, _holidays!A:C, 3, FALSE)</f>
        <v>N</v>
      </c>
      <c r="E828" s="10">
        <v>114817.30499999999</v>
      </c>
      <c r="F828" s="6" t="e">
        <f>IF(Table16[[#This Row],[School Day]]="Y",Table16[[#This Row],[Demand]],NA())</f>
        <v>#N/A</v>
      </c>
      <c r="G828" s="6">
        <f>IF(Table16[[#This Row],[School Day]]="N",Table16[[#This Row],[Demand]],NA())</f>
        <v>114817.30499999999</v>
      </c>
      <c r="H828" s="6" t="e">
        <f>IF(Table16[[#This Row],[Holiday]]="Y",Table16[[#This Row],[Demand]],NA())</f>
        <v>#N/A</v>
      </c>
      <c r="I828" s="6">
        <f>IF(Table16[[#This Row],[Holiday]]="N",Table16[[#This Row],[Demand]],NA())</f>
        <v>114817.30499999999</v>
      </c>
      <c r="J828" s="6">
        <v>26.6</v>
      </c>
      <c r="K828" s="6"/>
    </row>
    <row r="829" spans="2:11" x14ac:dyDescent="0.3">
      <c r="B829" s="30">
        <v>42832</v>
      </c>
      <c r="C829" s="6" t="str">
        <f>VLOOKUP(B:B, _holidays!A:C, 2, FALSE)</f>
        <v>N</v>
      </c>
      <c r="D829" s="6" t="str">
        <f>VLOOKUP(B:B, _holidays!A:C, 3, FALSE)</f>
        <v>N</v>
      </c>
      <c r="E829" s="10">
        <v>110160.02499999999</v>
      </c>
      <c r="F829" s="6" t="e">
        <f>IF(Table16[[#This Row],[School Day]]="Y",Table16[[#This Row],[Demand]],NA())</f>
        <v>#N/A</v>
      </c>
      <c r="G829" s="6">
        <f>IF(Table16[[#This Row],[School Day]]="N",Table16[[#This Row],[Demand]],NA())</f>
        <v>110160.02499999999</v>
      </c>
      <c r="H829" s="6" t="e">
        <f>IF(Table16[[#This Row],[Holiday]]="Y",Table16[[#This Row],[Demand]],NA())</f>
        <v>#N/A</v>
      </c>
      <c r="I829" s="6">
        <f>IF(Table16[[#This Row],[Holiday]]="N",Table16[[#This Row],[Demand]],NA())</f>
        <v>110160.02499999999</v>
      </c>
      <c r="J829" s="6">
        <v>26.2</v>
      </c>
      <c r="K829" s="6"/>
    </row>
    <row r="830" spans="2:11" x14ac:dyDescent="0.3">
      <c r="B830" s="30">
        <v>42833</v>
      </c>
      <c r="C830" s="6" t="str">
        <f>VLOOKUP(B:B, _holidays!A:C, 2, FALSE)</f>
        <v>N</v>
      </c>
      <c r="D830" s="6" t="str">
        <f>VLOOKUP(B:B, _holidays!A:C, 3, FALSE)</f>
        <v>N</v>
      </c>
      <c r="E830" s="10">
        <v>99084.74</v>
      </c>
      <c r="F830" s="6" t="e">
        <f>IF(Table16[[#This Row],[School Day]]="Y",Table16[[#This Row],[Demand]],NA())</f>
        <v>#N/A</v>
      </c>
      <c r="G830" s="6">
        <f>IF(Table16[[#This Row],[School Day]]="N",Table16[[#This Row],[Demand]],NA())</f>
        <v>99084.74</v>
      </c>
      <c r="H830" s="6" t="e">
        <f>IF(Table16[[#This Row],[Holiday]]="Y",Table16[[#This Row],[Demand]],NA())</f>
        <v>#N/A</v>
      </c>
      <c r="I830" s="6">
        <f>IF(Table16[[#This Row],[Holiday]]="N",Table16[[#This Row],[Demand]],NA())</f>
        <v>99084.74</v>
      </c>
      <c r="J830" s="6">
        <v>28.1</v>
      </c>
      <c r="K830" s="6"/>
    </row>
    <row r="831" spans="2:11" x14ac:dyDescent="0.3">
      <c r="B831" s="30">
        <v>42834</v>
      </c>
      <c r="C831" s="6" t="str">
        <f>VLOOKUP(B:B, _holidays!A:C, 2, FALSE)</f>
        <v>N</v>
      </c>
      <c r="D831" s="6" t="str">
        <f>VLOOKUP(B:B, _holidays!A:C, 3, FALSE)</f>
        <v>N</v>
      </c>
      <c r="E831" s="10">
        <v>96041.895000000004</v>
      </c>
      <c r="F831" s="6" t="e">
        <f>IF(Table16[[#This Row],[School Day]]="Y",Table16[[#This Row],[Demand]],NA())</f>
        <v>#N/A</v>
      </c>
      <c r="G831" s="6">
        <f>IF(Table16[[#This Row],[School Day]]="N",Table16[[#This Row],[Demand]],NA())</f>
        <v>96041.895000000004</v>
      </c>
      <c r="H831" s="6" t="e">
        <f>IF(Table16[[#This Row],[Holiday]]="Y",Table16[[#This Row],[Demand]],NA())</f>
        <v>#N/A</v>
      </c>
      <c r="I831" s="6">
        <f>IF(Table16[[#This Row],[Holiday]]="N",Table16[[#This Row],[Demand]],NA())</f>
        <v>96041.895000000004</v>
      </c>
      <c r="J831" s="6">
        <v>15.2</v>
      </c>
      <c r="K831" s="6"/>
    </row>
    <row r="832" spans="2:11" x14ac:dyDescent="0.3">
      <c r="B832" s="30">
        <v>42835</v>
      </c>
      <c r="C832" s="6" t="str">
        <f>VLOOKUP(B:B, _holidays!A:C, 2, FALSE)</f>
        <v>N</v>
      </c>
      <c r="D832" s="6" t="str">
        <f>VLOOKUP(B:B, _holidays!A:C, 3, FALSE)</f>
        <v>N</v>
      </c>
      <c r="E832" s="10">
        <v>113287.05499999999</v>
      </c>
      <c r="F832" s="6" t="e">
        <f>IF(Table16[[#This Row],[School Day]]="Y",Table16[[#This Row],[Demand]],NA())</f>
        <v>#N/A</v>
      </c>
      <c r="G832" s="6">
        <f>IF(Table16[[#This Row],[School Day]]="N",Table16[[#This Row],[Demand]],NA())</f>
        <v>113287.05499999999</v>
      </c>
      <c r="H832" s="6" t="e">
        <f>IF(Table16[[#This Row],[Holiday]]="Y",Table16[[#This Row],[Demand]],NA())</f>
        <v>#N/A</v>
      </c>
      <c r="I832" s="6">
        <f>IF(Table16[[#This Row],[Holiday]]="N",Table16[[#This Row],[Demand]],NA())</f>
        <v>113287.05499999999</v>
      </c>
      <c r="J832" s="6">
        <v>17</v>
      </c>
      <c r="K832" s="6"/>
    </row>
    <row r="833" spans="2:11" x14ac:dyDescent="0.3">
      <c r="B833" s="30">
        <v>42836</v>
      </c>
      <c r="C833" s="6" t="str">
        <f>VLOOKUP(B:B, _holidays!A:C, 2, FALSE)</f>
        <v>N</v>
      </c>
      <c r="D833" s="6" t="str">
        <f>VLOOKUP(B:B, _holidays!A:C, 3, FALSE)</f>
        <v>N</v>
      </c>
      <c r="E833" s="10">
        <v>114159.965</v>
      </c>
      <c r="F833" s="6" t="e">
        <f>IF(Table16[[#This Row],[School Day]]="Y",Table16[[#This Row],[Demand]],NA())</f>
        <v>#N/A</v>
      </c>
      <c r="G833" s="6">
        <f>IF(Table16[[#This Row],[School Day]]="N",Table16[[#This Row],[Demand]],NA())</f>
        <v>114159.965</v>
      </c>
      <c r="H833" s="6" t="e">
        <f>IF(Table16[[#This Row],[Holiday]]="Y",Table16[[#This Row],[Demand]],NA())</f>
        <v>#N/A</v>
      </c>
      <c r="I833" s="6">
        <f>IF(Table16[[#This Row],[Holiday]]="N",Table16[[#This Row],[Demand]],NA())</f>
        <v>114159.965</v>
      </c>
      <c r="J833" s="6">
        <v>18.5</v>
      </c>
      <c r="K833" s="6"/>
    </row>
    <row r="834" spans="2:11" x14ac:dyDescent="0.3">
      <c r="B834" s="30">
        <v>42837</v>
      </c>
      <c r="C834" s="6" t="str">
        <f>VLOOKUP(B:B, _holidays!A:C, 2, FALSE)</f>
        <v>N</v>
      </c>
      <c r="D834" s="6" t="str">
        <f>VLOOKUP(B:B, _holidays!A:C, 3, FALSE)</f>
        <v>N</v>
      </c>
      <c r="E834" s="10">
        <v>114335.995</v>
      </c>
      <c r="F834" s="6" t="e">
        <f>IF(Table16[[#This Row],[School Day]]="Y",Table16[[#This Row],[Demand]],NA())</f>
        <v>#N/A</v>
      </c>
      <c r="G834" s="6">
        <f>IF(Table16[[#This Row],[School Day]]="N",Table16[[#This Row],[Demand]],NA())</f>
        <v>114335.995</v>
      </c>
      <c r="H834" s="6" t="e">
        <f>IF(Table16[[#This Row],[Holiday]]="Y",Table16[[#This Row],[Demand]],NA())</f>
        <v>#N/A</v>
      </c>
      <c r="I834" s="6">
        <f>IF(Table16[[#This Row],[Holiday]]="N",Table16[[#This Row],[Demand]],NA())</f>
        <v>114335.995</v>
      </c>
      <c r="J834" s="6">
        <v>19.3</v>
      </c>
      <c r="K834" s="6"/>
    </row>
    <row r="835" spans="2:11" x14ac:dyDescent="0.3">
      <c r="B835" s="30">
        <v>42838</v>
      </c>
      <c r="C835" s="6" t="str">
        <f>VLOOKUP(B:B, _holidays!A:C, 2, FALSE)</f>
        <v>N</v>
      </c>
      <c r="D835" s="6" t="str">
        <f>VLOOKUP(B:B, _holidays!A:C, 3, FALSE)</f>
        <v>N</v>
      </c>
      <c r="E835" s="10">
        <v>112704.045</v>
      </c>
      <c r="F835" s="6" t="e">
        <f>IF(Table16[[#This Row],[School Day]]="Y",Table16[[#This Row],[Demand]],NA())</f>
        <v>#N/A</v>
      </c>
      <c r="G835" s="6">
        <f>IF(Table16[[#This Row],[School Day]]="N",Table16[[#This Row],[Demand]],NA())</f>
        <v>112704.045</v>
      </c>
      <c r="H835" s="6" t="e">
        <f>IF(Table16[[#This Row],[Holiday]]="Y",Table16[[#This Row],[Demand]],NA())</f>
        <v>#N/A</v>
      </c>
      <c r="I835" s="6">
        <f>IF(Table16[[#This Row],[Holiday]]="N",Table16[[#This Row],[Demand]],NA())</f>
        <v>112704.045</v>
      </c>
      <c r="J835" s="6">
        <v>22.2</v>
      </c>
      <c r="K835" s="6"/>
    </row>
    <row r="836" spans="2:11" x14ac:dyDescent="0.3">
      <c r="B836" s="30">
        <v>42839</v>
      </c>
      <c r="C836" s="6" t="str">
        <f>VLOOKUP(B:B, _holidays!A:C, 2, FALSE)</f>
        <v>N</v>
      </c>
      <c r="D836" s="6" t="str">
        <f>VLOOKUP(B:B, _holidays!A:C, 3, FALSE)</f>
        <v>Y</v>
      </c>
      <c r="E836" s="10">
        <v>97436.41</v>
      </c>
      <c r="F836" s="6" t="e">
        <f>IF(Table16[[#This Row],[School Day]]="Y",Table16[[#This Row],[Demand]],NA())</f>
        <v>#N/A</v>
      </c>
      <c r="G836" s="6">
        <f>IF(Table16[[#This Row],[School Day]]="N",Table16[[#This Row],[Demand]],NA())</f>
        <v>97436.41</v>
      </c>
      <c r="H836" s="6">
        <f>IF(Table16[[#This Row],[Holiday]]="Y",Table16[[#This Row],[Demand]],NA())</f>
        <v>97436.41</v>
      </c>
      <c r="I836" s="6" t="e">
        <f>IF(Table16[[#This Row],[Holiday]]="N",Table16[[#This Row],[Demand]],NA())</f>
        <v>#N/A</v>
      </c>
      <c r="J836" s="6">
        <v>17.899999999999999</v>
      </c>
      <c r="K836" s="6"/>
    </row>
    <row r="837" spans="2:11" x14ac:dyDescent="0.3">
      <c r="B837" s="30">
        <v>42840</v>
      </c>
      <c r="C837" s="6" t="str">
        <f>VLOOKUP(B:B, _holidays!A:C, 2, FALSE)</f>
        <v>N</v>
      </c>
      <c r="D837" s="6" t="str">
        <f>VLOOKUP(B:B, _holidays!A:C, 3, FALSE)</f>
        <v>Y</v>
      </c>
      <c r="E837" s="10">
        <v>99608.57</v>
      </c>
      <c r="F837" s="6" t="e">
        <f>IF(Table16[[#This Row],[School Day]]="Y",Table16[[#This Row],[Demand]],NA())</f>
        <v>#N/A</v>
      </c>
      <c r="G837" s="6">
        <f>IF(Table16[[#This Row],[School Day]]="N",Table16[[#This Row],[Demand]],NA())</f>
        <v>99608.57</v>
      </c>
      <c r="H837" s="6">
        <f>IF(Table16[[#This Row],[Holiday]]="Y",Table16[[#This Row],[Demand]],NA())</f>
        <v>99608.57</v>
      </c>
      <c r="I837" s="6" t="e">
        <f>IF(Table16[[#This Row],[Holiday]]="N",Table16[[#This Row],[Demand]],NA())</f>
        <v>#N/A</v>
      </c>
      <c r="J837" s="6">
        <v>17.3</v>
      </c>
      <c r="K837" s="6"/>
    </row>
    <row r="838" spans="2:11" x14ac:dyDescent="0.3">
      <c r="B838" s="30">
        <v>42841</v>
      </c>
      <c r="C838" s="6" t="str">
        <f>VLOOKUP(B:B, _holidays!A:C, 2, FALSE)</f>
        <v>N</v>
      </c>
      <c r="D838" s="6" t="str">
        <f>VLOOKUP(B:B, _holidays!A:C, 3, FALSE)</f>
        <v>Y</v>
      </c>
      <c r="E838" s="10">
        <v>96594.744999999995</v>
      </c>
      <c r="F838" s="6" t="e">
        <f>IF(Table16[[#This Row],[School Day]]="Y",Table16[[#This Row],[Demand]],NA())</f>
        <v>#N/A</v>
      </c>
      <c r="G838" s="6">
        <f>IF(Table16[[#This Row],[School Day]]="N",Table16[[#This Row],[Demand]],NA())</f>
        <v>96594.744999999995</v>
      </c>
      <c r="H838" s="6">
        <f>IF(Table16[[#This Row],[Holiday]]="Y",Table16[[#This Row],[Demand]],NA())</f>
        <v>96594.744999999995</v>
      </c>
      <c r="I838" s="6" t="e">
        <f>IF(Table16[[#This Row],[Holiday]]="N",Table16[[#This Row],[Demand]],NA())</f>
        <v>#N/A</v>
      </c>
      <c r="J838" s="6">
        <v>22.6</v>
      </c>
      <c r="K838" s="6"/>
    </row>
    <row r="839" spans="2:11" x14ac:dyDescent="0.3">
      <c r="B839" s="30">
        <v>42842</v>
      </c>
      <c r="C839" s="6" t="str">
        <f>VLOOKUP(B:B, _holidays!A:C, 2, FALSE)</f>
        <v>N</v>
      </c>
      <c r="D839" s="6" t="str">
        <f>VLOOKUP(B:B, _holidays!A:C, 3, FALSE)</f>
        <v>Y</v>
      </c>
      <c r="E839" s="10">
        <v>99945.494999999995</v>
      </c>
      <c r="F839" s="6" t="e">
        <f>IF(Table16[[#This Row],[School Day]]="Y",Table16[[#This Row],[Demand]],NA())</f>
        <v>#N/A</v>
      </c>
      <c r="G839" s="6">
        <f>IF(Table16[[#This Row],[School Day]]="N",Table16[[#This Row],[Demand]],NA())</f>
        <v>99945.494999999995</v>
      </c>
      <c r="H839" s="6">
        <f>IF(Table16[[#This Row],[Holiday]]="Y",Table16[[#This Row],[Demand]],NA())</f>
        <v>99945.494999999995</v>
      </c>
      <c r="I839" s="6" t="e">
        <f>IF(Table16[[#This Row],[Holiday]]="N",Table16[[#This Row],[Demand]],NA())</f>
        <v>#N/A</v>
      </c>
      <c r="J839" s="6">
        <v>18.3</v>
      </c>
      <c r="K839" s="6"/>
    </row>
    <row r="840" spans="2:11" x14ac:dyDescent="0.3">
      <c r="B840" s="30">
        <v>42843</v>
      </c>
      <c r="C840" s="6" t="str">
        <f>VLOOKUP(B:B, _holidays!A:C, 2, FALSE)</f>
        <v>N</v>
      </c>
      <c r="D840" s="6" t="str">
        <f>VLOOKUP(B:B, _holidays!A:C, 3, FALSE)</f>
        <v>N</v>
      </c>
      <c r="E840" s="10">
        <v>111955.175</v>
      </c>
      <c r="F840" s="6" t="e">
        <f>IF(Table16[[#This Row],[School Day]]="Y",Table16[[#This Row],[Demand]],NA())</f>
        <v>#N/A</v>
      </c>
      <c r="G840" s="6">
        <f>IF(Table16[[#This Row],[School Day]]="N",Table16[[#This Row],[Demand]],NA())</f>
        <v>111955.175</v>
      </c>
      <c r="H840" s="6" t="e">
        <f>IF(Table16[[#This Row],[Holiday]]="Y",Table16[[#This Row],[Demand]],NA())</f>
        <v>#N/A</v>
      </c>
      <c r="I840" s="6">
        <f>IF(Table16[[#This Row],[Holiday]]="N",Table16[[#This Row],[Demand]],NA())</f>
        <v>111955.175</v>
      </c>
      <c r="J840" s="6">
        <v>20.399999999999999</v>
      </c>
      <c r="K840" s="6"/>
    </row>
    <row r="841" spans="2:11" x14ac:dyDescent="0.3">
      <c r="B841" s="30">
        <v>42844</v>
      </c>
      <c r="C841" s="6" t="str">
        <f>VLOOKUP(B:B, _holidays!A:C, 2, FALSE)</f>
        <v>Y</v>
      </c>
      <c r="D841" s="6" t="str">
        <f>VLOOKUP(B:B, _holidays!A:C, 3, FALSE)</f>
        <v>N</v>
      </c>
      <c r="E841" s="10">
        <v>114436.97</v>
      </c>
      <c r="F841" s="6">
        <f>IF(Table16[[#This Row],[School Day]]="Y",Table16[[#This Row],[Demand]],NA())</f>
        <v>114436.97</v>
      </c>
      <c r="G841" s="6" t="e">
        <f>IF(Table16[[#This Row],[School Day]]="N",Table16[[#This Row],[Demand]],NA())</f>
        <v>#N/A</v>
      </c>
      <c r="H841" s="6" t="e">
        <f>IF(Table16[[#This Row],[Holiday]]="Y",Table16[[#This Row],[Demand]],NA())</f>
        <v>#N/A</v>
      </c>
      <c r="I841" s="6">
        <f>IF(Table16[[#This Row],[Holiday]]="N",Table16[[#This Row],[Demand]],NA())</f>
        <v>114436.97</v>
      </c>
      <c r="J841" s="6">
        <v>26.9</v>
      </c>
      <c r="K841" s="6"/>
    </row>
    <row r="842" spans="2:11" x14ac:dyDescent="0.3">
      <c r="B842" s="30">
        <v>42845</v>
      </c>
      <c r="C842" s="6" t="str">
        <f>VLOOKUP(B:B, _holidays!A:C, 2, FALSE)</f>
        <v>Y</v>
      </c>
      <c r="D842" s="6" t="str">
        <f>VLOOKUP(B:B, _holidays!A:C, 3, FALSE)</f>
        <v>N</v>
      </c>
      <c r="E842" s="10">
        <v>112816.68</v>
      </c>
      <c r="F842" s="6">
        <f>IF(Table16[[#This Row],[School Day]]="Y",Table16[[#This Row],[Demand]],NA())</f>
        <v>112816.68</v>
      </c>
      <c r="G842" s="6" t="e">
        <f>IF(Table16[[#This Row],[School Day]]="N",Table16[[#This Row],[Demand]],NA())</f>
        <v>#N/A</v>
      </c>
      <c r="H842" s="6" t="e">
        <f>IF(Table16[[#This Row],[Holiday]]="Y",Table16[[#This Row],[Demand]],NA())</f>
        <v>#N/A</v>
      </c>
      <c r="I842" s="6">
        <f>IF(Table16[[#This Row],[Holiday]]="N",Table16[[#This Row],[Demand]],NA())</f>
        <v>112816.68</v>
      </c>
      <c r="J842" s="6">
        <v>26.5</v>
      </c>
      <c r="K842" s="6"/>
    </row>
    <row r="843" spans="2:11" x14ac:dyDescent="0.3">
      <c r="B843" s="30">
        <v>42846</v>
      </c>
      <c r="C843" s="6" t="str">
        <f>VLOOKUP(B:B, _holidays!A:C, 2, FALSE)</f>
        <v>Y</v>
      </c>
      <c r="D843" s="6" t="str">
        <f>VLOOKUP(B:B, _holidays!A:C, 3, FALSE)</f>
        <v>N</v>
      </c>
      <c r="E843" s="10">
        <v>114522.44</v>
      </c>
      <c r="F843" s="6">
        <f>IF(Table16[[#This Row],[School Day]]="Y",Table16[[#This Row],[Demand]],NA())</f>
        <v>114522.44</v>
      </c>
      <c r="G843" s="6" t="e">
        <f>IF(Table16[[#This Row],[School Day]]="N",Table16[[#This Row],[Demand]],NA())</f>
        <v>#N/A</v>
      </c>
      <c r="H843" s="6" t="e">
        <f>IF(Table16[[#This Row],[Holiday]]="Y",Table16[[#This Row],[Demand]],NA())</f>
        <v>#N/A</v>
      </c>
      <c r="I843" s="6">
        <f>IF(Table16[[#This Row],[Holiday]]="N",Table16[[#This Row],[Demand]],NA())</f>
        <v>114522.44</v>
      </c>
      <c r="J843" s="6">
        <v>20.9</v>
      </c>
      <c r="K843" s="6"/>
    </row>
    <row r="844" spans="2:11" x14ac:dyDescent="0.3">
      <c r="B844" s="30">
        <v>42847</v>
      </c>
      <c r="C844" s="6" t="str">
        <f>VLOOKUP(B:B, _holidays!A:C, 2, FALSE)</f>
        <v>Y</v>
      </c>
      <c r="D844" s="6" t="str">
        <f>VLOOKUP(B:B, _holidays!A:C, 3, FALSE)</f>
        <v>N</v>
      </c>
      <c r="E844" s="10">
        <v>102528.4</v>
      </c>
      <c r="F844" s="6">
        <f>IF(Table16[[#This Row],[School Day]]="Y",Table16[[#This Row],[Demand]],NA())</f>
        <v>102528.4</v>
      </c>
      <c r="G844" s="6" t="e">
        <f>IF(Table16[[#This Row],[School Day]]="N",Table16[[#This Row],[Demand]],NA())</f>
        <v>#N/A</v>
      </c>
      <c r="H844" s="6" t="e">
        <f>IF(Table16[[#This Row],[Holiday]]="Y",Table16[[#This Row],[Demand]],NA())</f>
        <v>#N/A</v>
      </c>
      <c r="I844" s="6">
        <f>IF(Table16[[#This Row],[Holiday]]="N",Table16[[#This Row],[Demand]],NA())</f>
        <v>102528.4</v>
      </c>
      <c r="J844" s="6">
        <v>22.5</v>
      </c>
      <c r="K844" s="6"/>
    </row>
    <row r="845" spans="2:11" x14ac:dyDescent="0.3">
      <c r="B845" s="30">
        <v>42848</v>
      </c>
      <c r="C845" s="6" t="str">
        <f>VLOOKUP(B:B, _holidays!A:C, 2, FALSE)</f>
        <v>Y</v>
      </c>
      <c r="D845" s="6" t="str">
        <f>VLOOKUP(B:B, _holidays!A:C, 3, FALSE)</f>
        <v>N</v>
      </c>
      <c r="E845" s="10">
        <v>97356.565000000002</v>
      </c>
      <c r="F845" s="6">
        <f>IF(Table16[[#This Row],[School Day]]="Y",Table16[[#This Row],[Demand]],NA())</f>
        <v>97356.565000000002</v>
      </c>
      <c r="G845" s="6" t="e">
        <f>IF(Table16[[#This Row],[School Day]]="N",Table16[[#This Row],[Demand]],NA())</f>
        <v>#N/A</v>
      </c>
      <c r="H845" s="6" t="e">
        <f>IF(Table16[[#This Row],[Holiday]]="Y",Table16[[#This Row],[Demand]],NA())</f>
        <v>#N/A</v>
      </c>
      <c r="I845" s="6">
        <f>IF(Table16[[#This Row],[Holiday]]="N",Table16[[#This Row],[Demand]],NA())</f>
        <v>97356.565000000002</v>
      </c>
      <c r="J845" s="6">
        <v>21.8</v>
      </c>
      <c r="K845" s="6"/>
    </row>
    <row r="846" spans="2:11" x14ac:dyDescent="0.3">
      <c r="B846" s="30">
        <v>42849</v>
      </c>
      <c r="C846" s="6" t="str">
        <f>VLOOKUP(B:B, _holidays!A:C, 2, FALSE)</f>
        <v>Y</v>
      </c>
      <c r="D846" s="6" t="str">
        <f>VLOOKUP(B:B, _holidays!A:C, 3, FALSE)</f>
        <v>N</v>
      </c>
      <c r="E846" s="10">
        <v>109421.815</v>
      </c>
      <c r="F846" s="6">
        <f>IF(Table16[[#This Row],[School Day]]="Y",Table16[[#This Row],[Demand]],NA())</f>
        <v>109421.815</v>
      </c>
      <c r="G846" s="6" t="e">
        <f>IF(Table16[[#This Row],[School Day]]="N",Table16[[#This Row],[Demand]],NA())</f>
        <v>#N/A</v>
      </c>
      <c r="H846" s="6" t="e">
        <f>IF(Table16[[#This Row],[Holiday]]="Y",Table16[[#This Row],[Demand]],NA())</f>
        <v>#N/A</v>
      </c>
      <c r="I846" s="6">
        <f>IF(Table16[[#This Row],[Holiday]]="N",Table16[[#This Row],[Demand]],NA())</f>
        <v>109421.815</v>
      </c>
      <c r="J846" s="6">
        <v>24.7</v>
      </c>
      <c r="K846" s="6"/>
    </row>
    <row r="847" spans="2:11" x14ac:dyDescent="0.3">
      <c r="B847" s="30">
        <v>42850</v>
      </c>
      <c r="C847" s="6" t="str">
        <f>VLOOKUP(B:B, _holidays!A:C, 2, FALSE)</f>
        <v>Y</v>
      </c>
      <c r="D847" s="6" t="str">
        <f>VLOOKUP(B:B, _holidays!A:C, 3, FALSE)</f>
        <v>Y</v>
      </c>
      <c r="E847" s="10">
        <v>101548.735</v>
      </c>
      <c r="F847" s="6">
        <f>IF(Table16[[#This Row],[School Day]]="Y",Table16[[#This Row],[Demand]],NA())</f>
        <v>101548.735</v>
      </c>
      <c r="G847" s="6" t="e">
        <f>IF(Table16[[#This Row],[School Day]]="N",Table16[[#This Row],[Demand]],NA())</f>
        <v>#N/A</v>
      </c>
      <c r="H847" s="6">
        <f>IF(Table16[[#This Row],[Holiday]]="Y",Table16[[#This Row],[Demand]],NA())</f>
        <v>101548.735</v>
      </c>
      <c r="I847" s="6" t="e">
        <f>IF(Table16[[#This Row],[Holiday]]="N",Table16[[#This Row],[Demand]],NA())</f>
        <v>#N/A</v>
      </c>
      <c r="J847" s="6">
        <v>17.7</v>
      </c>
      <c r="K847" s="6"/>
    </row>
    <row r="848" spans="2:11" x14ac:dyDescent="0.3">
      <c r="B848" s="30">
        <v>42851</v>
      </c>
      <c r="C848" s="6" t="str">
        <f>VLOOKUP(B:B, _holidays!A:C, 2, FALSE)</f>
        <v>Y</v>
      </c>
      <c r="D848" s="6" t="str">
        <f>VLOOKUP(B:B, _holidays!A:C, 3, FALSE)</f>
        <v>N</v>
      </c>
      <c r="E848" s="10">
        <v>116795.245</v>
      </c>
      <c r="F848" s="6">
        <f>IF(Table16[[#This Row],[School Day]]="Y",Table16[[#This Row],[Demand]],NA())</f>
        <v>116795.245</v>
      </c>
      <c r="G848" s="6" t="e">
        <f>IF(Table16[[#This Row],[School Day]]="N",Table16[[#This Row],[Demand]],NA())</f>
        <v>#N/A</v>
      </c>
      <c r="H848" s="6" t="e">
        <f>IF(Table16[[#This Row],[Holiday]]="Y",Table16[[#This Row],[Demand]],NA())</f>
        <v>#N/A</v>
      </c>
      <c r="I848" s="6">
        <f>IF(Table16[[#This Row],[Holiday]]="N",Table16[[#This Row],[Demand]],NA())</f>
        <v>116795.245</v>
      </c>
      <c r="J848" s="6">
        <v>14.5</v>
      </c>
      <c r="K848" s="6"/>
    </row>
    <row r="849" spans="2:11" x14ac:dyDescent="0.3">
      <c r="B849" s="30">
        <v>42852</v>
      </c>
      <c r="C849" s="6" t="str">
        <f>VLOOKUP(B:B, _holidays!A:C, 2, FALSE)</f>
        <v>Y</v>
      </c>
      <c r="D849" s="6" t="str">
        <f>VLOOKUP(B:B, _holidays!A:C, 3, FALSE)</f>
        <v>N</v>
      </c>
      <c r="E849" s="10">
        <v>126329.53</v>
      </c>
      <c r="F849" s="6">
        <f>IF(Table16[[#This Row],[School Day]]="Y",Table16[[#This Row],[Demand]],NA())</f>
        <v>126329.53</v>
      </c>
      <c r="G849" s="6" t="e">
        <f>IF(Table16[[#This Row],[School Day]]="N",Table16[[#This Row],[Demand]],NA())</f>
        <v>#N/A</v>
      </c>
      <c r="H849" s="6" t="e">
        <f>IF(Table16[[#This Row],[Holiday]]="Y",Table16[[#This Row],[Demand]],NA())</f>
        <v>#N/A</v>
      </c>
      <c r="I849" s="6">
        <f>IF(Table16[[#This Row],[Holiday]]="N",Table16[[#This Row],[Demand]],NA())</f>
        <v>126329.53</v>
      </c>
      <c r="J849" s="6">
        <v>15.6</v>
      </c>
      <c r="K849" s="6"/>
    </row>
    <row r="850" spans="2:11" x14ac:dyDescent="0.3">
      <c r="B850" s="30">
        <v>42853</v>
      </c>
      <c r="C850" s="6" t="str">
        <f>VLOOKUP(B:B, _holidays!A:C, 2, FALSE)</f>
        <v>Y</v>
      </c>
      <c r="D850" s="6" t="str">
        <f>VLOOKUP(B:B, _holidays!A:C, 3, FALSE)</f>
        <v>N</v>
      </c>
      <c r="E850" s="10">
        <v>120144.19</v>
      </c>
      <c r="F850" s="6">
        <f>IF(Table16[[#This Row],[School Day]]="Y",Table16[[#This Row],[Demand]],NA())</f>
        <v>120144.19</v>
      </c>
      <c r="G850" s="6" t="e">
        <f>IF(Table16[[#This Row],[School Day]]="N",Table16[[#This Row],[Demand]],NA())</f>
        <v>#N/A</v>
      </c>
      <c r="H850" s="6" t="e">
        <f>IF(Table16[[#This Row],[Holiday]]="Y",Table16[[#This Row],[Demand]],NA())</f>
        <v>#N/A</v>
      </c>
      <c r="I850" s="6">
        <f>IF(Table16[[#This Row],[Holiday]]="N",Table16[[#This Row],[Demand]],NA())</f>
        <v>120144.19</v>
      </c>
      <c r="J850" s="6">
        <v>19.8</v>
      </c>
      <c r="K850" s="6"/>
    </row>
    <row r="851" spans="2:11" x14ac:dyDescent="0.3">
      <c r="B851" s="30">
        <v>42854</v>
      </c>
      <c r="C851" s="6" t="str">
        <f>VLOOKUP(B:B, _holidays!A:C, 2, FALSE)</f>
        <v>Y</v>
      </c>
      <c r="D851" s="6" t="str">
        <f>VLOOKUP(B:B, _holidays!A:C, 3, FALSE)</f>
        <v>N</v>
      </c>
      <c r="E851" s="10">
        <v>104864.05</v>
      </c>
      <c r="F851" s="6">
        <f>IF(Table16[[#This Row],[School Day]]="Y",Table16[[#This Row],[Demand]],NA())</f>
        <v>104864.05</v>
      </c>
      <c r="G851" s="6" t="e">
        <f>IF(Table16[[#This Row],[School Day]]="N",Table16[[#This Row],[Demand]],NA())</f>
        <v>#N/A</v>
      </c>
      <c r="H851" s="6" t="e">
        <f>IF(Table16[[#This Row],[Holiday]]="Y",Table16[[#This Row],[Demand]],NA())</f>
        <v>#N/A</v>
      </c>
      <c r="I851" s="6">
        <f>IF(Table16[[#This Row],[Holiday]]="N",Table16[[#This Row],[Demand]],NA())</f>
        <v>104864.05</v>
      </c>
      <c r="J851" s="6">
        <v>18.100000000000001</v>
      </c>
      <c r="K851" s="6"/>
    </row>
    <row r="852" spans="2:11" x14ac:dyDescent="0.3">
      <c r="B852" s="30">
        <v>42855</v>
      </c>
      <c r="C852" s="6" t="str">
        <f>VLOOKUP(B:B, _holidays!A:C, 2, FALSE)</f>
        <v>Y</v>
      </c>
      <c r="D852" s="6" t="str">
        <f>VLOOKUP(B:B, _holidays!A:C, 3, FALSE)</f>
        <v>N</v>
      </c>
      <c r="E852" s="10">
        <v>103756.535</v>
      </c>
      <c r="F852" s="6">
        <f>IF(Table16[[#This Row],[School Day]]="Y",Table16[[#This Row],[Demand]],NA())</f>
        <v>103756.535</v>
      </c>
      <c r="G852" s="6" t="e">
        <f>IF(Table16[[#This Row],[School Day]]="N",Table16[[#This Row],[Demand]],NA())</f>
        <v>#N/A</v>
      </c>
      <c r="H852" s="6" t="e">
        <f>IF(Table16[[#This Row],[Holiday]]="Y",Table16[[#This Row],[Demand]],NA())</f>
        <v>#N/A</v>
      </c>
      <c r="I852" s="6">
        <f>IF(Table16[[#This Row],[Holiday]]="N",Table16[[#This Row],[Demand]],NA())</f>
        <v>103756.535</v>
      </c>
      <c r="J852" s="6">
        <v>17.8</v>
      </c>
      <c r="K852" s="6"/>
    </row>
    <row r="853" spans="2:11" x14ac:dyDescent="0.3">
      <c r="B853" s="30">
        <v>42856</v>
      </c>
      <c r="C853" s="6" t="str">
        <f>VLOOKUP(B:B, _holidays!A:C, 2, FALSE)</f>
        <v>Y</v>
      </c>
      <c r="D853" s="6" t="str">
        <f>VLOOKUP(B:B, _holidays!A:C, 3, FALSE)</f>
        <v>N</v>
      </c>
      <c r="E853" s="10">
        <v>115103.77499999999</v>
      </c>
      <c r="F853" s="6">
        <f>IF(Table16[[#This Row],[School Day]]="Y",Table16[[#This Row],[Demand]],NA())</f>
        <v>115103.77499999999</v>
      </c>
      <c r="G853" s="6" t="e">
        <f>IF(Table16[[#This Row],[School Day]]="N",Table16[[#This Row],[Demand]],NA())</f>
        <v>#N/A</v>
      </c>
      <c r="H853" s="6" t="e">
        <f>IF(Table16[[#This Row],[Holiday]]="Y",Table16[[#This Row],[Demand]],NA())</f>
        <v>#N/A</v>
      </c>
      <c r="I853" s="6">
        <f>IF(Table16[[#This Row],[Holiday]]="N",Table16[[#This Row],[Demand]],NA())</f>
        <v>115103.77499999999</v>
      </c>
      <c r="J853" s="6">
        <v>20.399999999999999</v>
      </c>
      <c r="K853" s="6"/>
    </row>
    <row r="854" spans="2:11" x14ac:dyDescent="0.3">
      <c r="B854" s="30">
        <v>42857</v>
      </c>
      <c r="C854" s="6" t="str">
        <f>VLOOKUP(B:B, _holidays!A:C, 2, FALSE)</f>
        <v>Y</v>
      </c>
      <c r="D854" s="6" t="str">
        <f>VLOOKUP(B:B, _holidays!A:C, 3, FALSE)</f>
        <v>N</v>
      </c>
      <c r="E854" s="10">
        <v>120718.64</v>
      </c>
      <c r="F854" s="6">
        <f>IF(Table16[[#This Row],[School Day]]="Y",Table16[[#This Row],[Demand]],NA())</f>
        <v>120718.64</v>
      </c>
      <c r="G854" s="6" t="e">
        <f>IF(Table16[[#This Row],[School Day]]="N",Table16[[#This Row],[Demand]],NA())</f>
        <v>#N/A</v>
      </c>
      <c r="H854" s="6" t="e">
        <f>IF(Table16[[#This Row],[Holiday]]="Y",Table16[[#This Row],[Demand]],NA())</f>
        <v>#N/A</v>
      </c>
      <c r="I854" s="6">
        <f>IF(Table16[[#This Row],[Holiday]]="N",Table16[[#This Row],[Demand]],NA())</f>
        <v>120718.64</v>
      </c>
      <c r="J854" s="6">
        <v>15.2</v>
      </c>
      <c r="K854" s="6"/>
    </row>
    <row r="855" spans="2:11" x14ac:dyDescent="0.3">
      <c r="B855" s="30">
        <v>42858</v>
      </c>
      <c r="C855" s="6" t="str">
        <f>VLOOKUP(B:B, _holidays!A:C, 2, FALSE)</f>
        <v>Y</v>
      </c>
      <c r="D855" s="6" t="str">
        <f>VLOOKUP(B:B, _holidays!A:C, 3, FALSE)</f>
        <v>N</v>
      </c>
      <c r="E855" s="10">
        <v>129196.44500000001</v>
      </c>
      <c r="F855" s="6">
        <f>IF(Table16[[#This Row],[School Day]]="Y",Table16[[#This Row],[Demand]],NA())</f>
        <v>129196.44500000001</v>
      </c>
      <c r="G855" s="6" t="e">
        <f>IF(Table16[[#This Row],[School Day]]="N",Table16[[#This Row],[Demand]],NA())</f>
        <v>#N/A</v>
      </c>
      <c r="H855" s="6" t="e">
        <f>IF(Table16[[#This Row],[Holiday]]="Y",Table16[[#This Row],[Demand]],NA())</f>
        <v>#N/A</v>
      </c>
      <c r="I855" s="6">
        <f>IF(Table16[[#This Row],[Holiday]]="N",Table16[[#This Row],[Demand]],NA())</f>
        <v>129196.44500000001</v>
      </c>
      <c r="J855" s="6">
        <v>15.3</v>
      </c>
      <c r="K855" s="6"/>
    </row>
    <row r="856" spans="2:11" x14ac:dyDescent="0.3">
      <c r="B856" s="30">
        <v>42859</v>
      </c>
      <c r="C856" s="6" t="str">
        <f>VLOOKUP(B:B, _holidays!A:C, 2, FALSE)</f>
        <v>Y</v>
      </c>
      <c r="D856" s="6" t="str">
        <f>VLOOKUP(B:B, _holidays!A:C, 3, FALSE)</f>
        <v>N</v>
      </c>
      <c r="E856" s="10">
        <v>127260.05</v>
      </c>
      <c r="F856" s="6">
        <f>IF(Table16[[#This Row],[School Day]]="Y",Table16[[#This Row],[Demand]],NA())</f>
        <v>127260.05</v>
      </c>
      <c r="G856" s="6" t="e">
        <f>IF(Table16[[#This Row],[School Day]]="N",Table16[[#This Row],[Demand]],NA())</f>
        <v>#N/A</v>
      </c>
      <c r="H856" s="6" t="e">
        <f>IF(Table16[[#This Row],[Holiday]]="Y",Table16[[#This Row],[Demand]],NA())</f>
        <v>#N/A</v>
      </c>
      <c r="I856" s="6">
        <f>IF(Table16[[#This Row],[Holiday]]="N",Table16[[#This Row],[Demand]],NA())</f>
        <v>127260.05</v>
      </c>
      <c r="J856" s="6">
        <v>16.899999999999999</v>
      </c>
      <c r="K856" s="6"/>
    </row>
    <row r="857" spans="2:11" x14ac:dyDescent="0.3">
      <c r="B857" s="30">
        <v>42860</v>
      </c>
      <c r="C857" s="6" t="str">
        <f>VLOOKUP(B:B, _holidays!A:C, 2, FALSE)</f>
        <v>Y</v>
      </c>
      <c r="D857" s="6" t="str">
        <f>VLOOKUP(B:B, _holidays!A:C, 3, FALSE)</f>
        <v>N</v>
      </c>
      <c r="E857" s="10">
        <v>123150.38499999999</v>
      </c>
      <c r="F857" s="6">
        <f>IF(Table16[[#This Row],[School Day]]="Y",Table16[[#This Row],[Demand]],NA())</f>
        <v>123150.38499999999</v>
      </c>
      <c r="G857" s="6" t="e">
        <f>IF(Table16[[#This Row],[School Day]]="N",Table16[[#This Row],[Demand]],NA())</f>
        <v>#N/A</v>
      </c>
      <c r="H857" s="6" t="e">
        <f>IF(Table16[[#This Row],[Holiday]]="Y",Table16[[#This Row],[Demand]],NA())</f>
        <v>#N/A</v>
      </c>
      <c r="I857" s="6">
        <f>IF(Table16[[#This Row],[Holiday]]="N",Table16[[#This Row],[Demand]],NA())</f>
        <v>123150.38499999999</v>
      </c>
      <c r="J857" s="6">
        <v>20.5</v>
      </c>
      <c r="K857" s="6"/>
    </row>
    <row r="858" spans="2:11" x14ac:dyDescent="0.3">
      <c r="B858" s="30">
        <v>42861</v>
      </c>
      <c r="C858" s="6" t="str">
        <f>VLOOKUP(B:B, _holidays!A:C, 2, FALSE)</f>
        <v>Y</v>
      </c>
      <c r="D858" s="6" t="str">
        <f>VLOOKUP(B:B, _holidays!A:C, 3, FALSE)</f>
        <v>N</v>
      </c>
      <c r="E858" s="10">
        <v>105013.07</v>
      </c>
      <c r="F858" s="6">
        <f>IF(Table16[[#This Row],[School Day]]="Y",Table16[[#This Row],[Demand]],NA())</f>
        <v>105013.07</v>
      </c>
      <c r="G858" s="6" t="e">
        <f>IF(Table16[[#This Row],[School Day]]="N",Table16[[#This Row],[Demand]],NA())</f>
        <v>#N/A</v>
      </c>
      <c r="H858" s="6" t="e">
        <f>IF(Table16[[#This Row],[Holiday]]="Y",Table16[[#This Row],[Demand]],NA())</f>
        <v>#N/A</v>
      </c>
      <c r="I858" s="6">
        <f>IF(Table16[[#This Row],[Holiday]]="N",Table16[[#This Row],[Demand]],NA())</f>
        <v>105013.07</v>
      </c>
      <c r="J858" s="6">
        <v>20</v>
      </c>
      <c r="K858" s="6"/>
    </row>
    <row r="859" spans="2:11" x14ac:dyDescent="0.3">
      <c r="B859" s="30">
        <v>42862</v>
      </c>
      <c r="C859" s="6" t="str">
        <f>VLOOKUP(B:B, _holidays!A:C, 2, FALSE)</f>
        <v>Y</v>
      </c>
      <c r="D859" s="6" t="str">
        <f>VLOOKUP(B:B, _holidays!A:C, 3, FALSE)</f>
        <v>N</v>
      </c>
      <c r="E859" s="10">
        <v>107424.07</v>
      </c>
      <c r="F859" s="6">
        <f>IF(Table16[[#This Row],[School Day]]="Y",Table16[[#This Row],[Demand]],NA())</f>
        <v>107424.07</v>
      </c>
      <c r="G859" s="6" t="e">
        <f>IF(Table16[[#This Row],[School Day]]="N",Table16[[#This Row],[Demand]],NA())</f>
        <v>#N/A</v>
      </c>
      <c r="H859" s="6" t="e">
        <f>IF(Table16[[#This Row],[Holiday]]="Y",Table16[[#This Row],[Demand]],NA())</f>
        <v>#N/A</v>
      </c>
      <c r="I859" s="6">
        <f>IF(Table16[[#This Row],[Holiday]]="N",Table16[[#This Row],[Demand]],NA())</f>
        <v>107424.07</v>
      </c>
      <c r="J859" s="6">
        <v>14.8</v>
      </c>
      <c r="K859" s="6"/>
    </row>
    <row r="860" spans="2:11" x14ac:dyDescent="0.3">
      <c r="B860" s="30">
        <v>42863</v>
      </c>
      <c r="C860" s="6" t="str">
        <f>VLOOKUP(B:B, _holidays!A:C, 2, FALSE)</f>
        <v>Y</v>
      </c>
      <c r="D860" s="6" t="str">
        <f>VLOOKUP(B:B, _holidays!A:C, 3, FALSE)</f>
        <v>N</v>
      </c>
      <c r="E860" s="10">
        <v>125858.27</v>
      </c>
      <c r="F860" s="6">
        <f>IF(Table16[[#This Row],[School Day]]="Y",Table16[[#This Row],[Demand]],NA())</f>
        <v>125858.27</v>
      </c>
      <c r="G860" s="6" t="e">
        <f>IF(Table16[[#This Row],[School Day]]="N",Table16[[#This Row],[Demand]],NA())</f>
        <v>#N/A</v>
      </c>
      <c r="H860" s="6" t="e">
        <f>IF(Table16[[#This Row],[Holiday]]="Y",Table16[[#This Row],[Demand]],NA())</f>
        <v>#N/A</v>
      </c>
      <c r="I860" s="6">
        <f>IF(Table16[[#This Row],[Holiday]]="N",Table16[[#This Row],[Demand]],NA())</f>
        <v>125858.27</v>
      </c>
      <c r="J860" s="6">
        <v>15.8</v>
      </c>
      <c r="K860" s="6"/>
    </row>
    <row r="861" spans="2:11" x14ac:dyDescent="0.3">
      <c r="B861" s="30">
        <v>42864</v>
      </c>
      <c r="C861" s="6" t="str">
        <f>VLOOKUP(B:B, _holidays!A:C, 2, FALSE)</f>
        <v>Y</v>
      </c>
      <c r="D861" s="6" t="str">
        <f>VLOOKUP(B:B, _holidays!A:C, 3, FALSE)</f>
        <v>N</v>
      </c>
      <c r="E861" s="10">
        <v>126760.71</v>
      </c>
      <c r="F861" s="6">
        <f>IF(Table16[[#This Row],[School Day]]="Y",Table16[[#This Row],[Demand]],NA())</f>
        <v>126760.71</v>
      </c>
      <c r="G861" s="6" t="e">
        <f>IF(Table16[[#This Row],[School Day]]="N",Table16[[#This Row],[Demand]],NA())</f>
        <v>#N/A</v>
      </c>
      <c r="H861" s="6" t="e">
        <f>IF(Table16[[#This Row],[Holiday]]="Y",Table16[[#This Row],[Demand]],NA())</f>
        <v>#N/A</v>
      </c>
      <c r="I861" s="6">
        <f>IF(Table16[[#This Row],[Holiday]]="N",Table16[[#This Row],[Demand]],NA())</f>
        <v>126760.71</v>
      </c>
      <c r="J861" s="6">
        <v>15.9</v>
      </c>
      <c r="K861" s="6"/>
    </row>
    <row r="862" spans="2:11" x14ac:dyDescent="0.3">
      <c r="B862" s="30">
        <v>42865</v>
      </c>
      <c r="C862" s="6" t="str">
        <f>VLOOKUP(B:B, _holidays!A:C, 2, FALSE)</f>
        <v>Y</v>
      </c>
      <c r="D862" s="6" t="str">
        <f>VLOOKUP(B:B, _holidays!A:C, 3, FALSE)</f>
        <v>N</v>
      </c>
      <c r="E862" s="10">
        <v>125747.735</v>
      </c>
      <c r="F862" s="6">
        <f>IF(Table16[[#This Row],[School Day]]="Y",Table16[[#This Row],[Demand]],NA())</f>
        <v>125747.735</v>
      </c>
      <c r="G862" s="6" t="e">
        <f>IF(Table16[[#This Row],[School Day]]="N",Table16[[#This Row],[Demand]],NA())</f>
        <v>#N/A</v>
      </c>
      <c r="H862" s="6" t="e">
        <f>IF(Table16[[#This Row],[Holiday]]="Y",Table16[[#This Row],[Demand]],NA())</f>
        <v>#N/A</v>
      </c>
      <c r="I862" s="6">
        <f>IF(Table16[[#This Row],[Holiday]]="N",Table16[[#This Row],[Demand]],NA())</f>
        <v>125747.735</v>
      </c>
      <c r="J862" s="6">
        <v>17.7</v>
      </c>
      <c r="K862" s="6"/>
    </row>
    <row r="863" spans="2:11" x14ac:dyDescent="0.3">
      <c r="B863" s="30">
        <v>42866</v>
      </c>
      <c r="C863" s="6" t="str">
        <f>VLOOKUP(B:B, _holidays!A:C, 2, FALSE)</f>
        <v>Y</v>
      </c>
      <c r="D863" s="6" t="str">
        <f>VLOOKUP(B:B, _holidays!A:C, 3, FALSE)</f>
        <v>N</v>
      </c>
      <c r="E863" s="10">
        <v>128753.13</v>
      </c>
      <c r="F863" s="6">
        <f>IF(Table16[[#This Row],[School Day]]="Y",Table16[[#This Row],[Demand]],NA())</f>
        <v>128753.13</v>
      </c>
      <c r="G863" s="6" t="e">
        <f>IF(Table16[[#This Row],[School Day]]="N",Table16[[#This Row],[Demand]],NA())</f>
        <v>#N/A</v>
      </c>
      <c r="H863" s="6" t="e">
        <f>IF(Table16[[#This Row],[Holiday]]="Y",Table16[[#This Row],[Demand]],NA())</f>
        <v>#N/A</v>
      </c>
      <c r="I863" s="6">
        <f>IF(Table16[[#This Row],[Holiday]]="N",Table16[[#This Row],[Demand]],NA())</f>
        <v>128753.13</v>
      </c>
      <c r="J863" s="6">
        <v>16.5</v>
      </c>
      <c r="K863" s="6"/>
    </row>
    <row r="864" spans="2:11" x14ac:dyDescent="0.3">
      <c r="B864" s="30">
        <v>42867</v>
      </c>
      <c r="C864" s="6" t="str">
        <f>VLOOKUP(B:B, _holidays!A:C, 2, FALSE)</f>
        <v>Y</v>
      </c>
      <c r="D864" s="6" t="str">
        <f>VLOOKUP(B:B, _holidays!A:C, 3, FALSE)</f>
        <v>N</v>
      </c>
      <c r="E864" s="10">
        <v>123523</v>
      </c>
      <c r="F864" s="6">
        <f>IF(Table16[[#This Row],[School Day]]="Y",Table16[[#This Row],[Demand]],NA())</f>
        <v>123523</v>
      </c>
      <c r="G864" s="6" t="e">
        <f>IF(Table16[[#This Row],[School Day]]="N",Table16[[#This Row],[Demand]],NA())</f>
        <v>#N/A</v>
      </c>
      <c r="H864" s="6" t="e">
        <f>IF(Table16[[#This Row],[Holiday]]="Y",Table16[[#This Row],[Demand]],NA())</f>
        <v>#N/A</v>
      </c>
      <c r="I864" s="6">
        <f>IF(Table16[[#This Row],[Holiday]]="N",Table16[[#This Row],[Demand]],NA())</f>
        <v>123523</v>
      </c>
      <c r="J864" s="6">
        <v>19.5</v>
      </c>
      <c r="K864" s="6"/>
    </row>
    <row r="865" spans="2:11" x14ac:dyDescent="0.3">
      <c r="B865" s="30">
        <v>42868</v>
      </c>
      <c r="C865" s="6" t="str">
        <f>VLOOKUP(B:B, _holidays!A:C, 2, FALSE)</f>
        <v>Y</v>
      </c>
      <c r="D865" s="6" t="str">
        <f>VLOOKUP(B:B, _holidays!A:C, 3, FALSE)</f>
        <v>N</v>
      </c>
      <c r="E865" s="10">
        <v>109477.42</v>
      </c>
      <c r="F865" s="6">
        <f>IF(Table16[[#This Row],[School Day]]="Y",Table16[[#This Row],[Demand]],NA())</f>
        <v>109477.42</v>
      </c>
      <c r="G865" s="6" t="e">
        <f>IF(Table16[[#This Row],[School Day]]="N",Table16[[#This Row],[Demand]],NA())</f>
        <v>#N/A</v>
      </c>
      <c r="H865" s="6" t="e">
        <f>IF(Table16[[#This Row],[Holiday]]="Y",Table16[[#This Row],[Demand]],NA())</f>
        <v>#N/A</v>
      </c>
      <c r="I865" s="6">
        <f>IF(Table16[[#This Row],[Holiday]]="N",Table16[[#This Row],[Demand]],NA())</f>
        <v>109477.42</v>
      </c>
      <c r="J865" s="6">
        <v>15.6</v>
      </c>
      <c r="K865" s="6"/>
    </row>
    <row r="866" spans="2:11" x14ac:dyDescent="0.3">
      <c r="B866" s="30">
        <v>42869</v>
      </c>
      <c r="C866" s="6" t="str">
        <f>VLOOKUP(B:B, _holidays!A:C, 2, FALSE)</f>
        <v>Y</v>
      </c>
      <c r="D866" s="6" t="str">
        <f>VLOOKUP(B:B, _holidays!A:C, 3, FALSE)</f>
        <v>N</v>
      </c>
      <c r="E866" s="10">
        <v>107497.03</v>
      </c>
      <c r="F866" s="6">
        <f>IF(Table16[[#This Row],[School Day]]="Y",Table16[[#This Row],[Demand]],NA())</f>
        <v>107497.03</v>
      </c>
      <c r="G866" s="6" t="e">
        <f>IF(Table16[[#This Row],[School Day]]="N",Table16[[#This Row],[Demand]],NA())</f>
        <v>#N/A</v>
      </c>
      <c r="H866" s="6" t="e">
        <f>IF(Table16[[#This Row],[Holiday]]="Y",Table16[[#This Row],[Demand]],NA())</f>
        <v>#N/A</v>
      </c>
      <c r="I866" s="6">
        <f>IF(Table16[[#This Row],[Holiday]]="N",Table16[[#This Row],[Demand]],NA())</f>
        <v>107497.03</v>
      </c>
      <c r="J866" s="6">
        <v>15.1</v>
      </c>
      <c r="K866" s="6"/>
    </row>
    <row r="867" spans="2:11" x14ac:dyDescent="0.3">
      <c r="B867" s="30">
        <v>42870</v>
      </c>
      <c r="C867" s="6" t="str">
        <f>VLOOKUP(B:B, _holidays!A:C, 2, FALSE)</f>
        <v>Y</v>
      </c>
      <c r="D867" s="6" t="str">
        <f>VLOOKUP(B:B, _holidays!A:C, 3, FALSE)</f>
        <v>N</v>
      </c>
      <c r="E867" s="10">
        <v>125871.91499999999</v>
      </c>
      <c r="F867" s="6">
        <f>IF(Table16[[#This Row],[School Day]]="Y",Table16[[#This Row],[Demand]],NA())</f>
        <v>125871.91499999999</v>
      </c>
      <c r="G867" s="6" t="e">
        <f>IF(Table16[[#This Row],[School Day]]="N",Table16[[#This Row],[Demand]],NA())</f>
        <v>#N/A</v>
      </c>
      <c r="H867" s="6" t="e">
        <f>IF(Table16[[#This Row],[Holiday]]="Y",Table16[[#This Row],[Demand]],NA())</f>
        <v>#N/A</v>
      </c>
      <c r="I867" s="6">
        <f>IF(Table16[[#This Row],[Holiday]]="N",Table16[[#This Row],[Demand]],NA())</f>
        <v>125871.91499999999</v>
      </c>
      <c r="J867" s="6">
        <v>16.899999999999999</v>
      </c>
      <c r="K867" s="6"/>
    </row>
    <row r="868" spans="2:11" x14ac:dyDescent="0.3">
      <c r="B868" s="30">
        <v>42871</v>
      </c>
      <c r="C868" s="6" t="str">
        <f>VLOOKUP(B:B, _holidays!A:C, 2, FALSE)</f>
        <v>Y</v>
      </c>
      <c r="D868" s="6" t="str">
        <f>VLOOKUP(B:B, _holidays!A:C, 3, FALSE)</f>
        <v>N</v>
      </c>
      <c r="E868" s="10">
        <v>127820.715</v>
      </c>
      <c r="F868" s="6">
        <f>IF(Table16[[#This Row],[School Day]]="Y",Table16[[#This Row],[Demand]],NA())</f>
        <v>127820.715</v>
      </c>
      <c r="G868" s="6" t="e">
        <f>IF(Table16[[#This Row],[School Day]]="N",Table16[[#This Row],[Demand]],NA())</f>
        <v>#N/A</v>
      </c>
      <c r="H868" s="6" t="e">
        <f>IF(Table16[[#This Row],[Holiday]]="Y",Table16[[#This Row],[Demand]],NA())</f>
        <v>#N/A</v>
      </c>
      <c r="I868" s="6">
        <f>IF(Table16[[#This Row],[Holiday]]="N",Table16[[#This Row],[Demand]],NA())</f>
        <v>127820.715</v>
      </c>
      <c r="J868" s="6">
        <v>18.2</v>
      </c>
      <c r="K868" s="6"/>
    </row>
    <row r="869" spans="2:11" x14ac:dyDescent="0.3">
      <c r="B869" s="30">
        <v>42872</v>
      </c>
      <c r="C869" s="6" t="str">
        <f>VLOOKUP(B:B, _holidays!A:C, 2, FALSE)</f>
        <v>Y</v>
      </c>
      <c r="D869" s="6" t="str">
        <f>VLOOKUP(B:B, _holidays!A:C, 3, FALSE)</f>
        <v>N</v>
      </c>
      <c r="E869" s="10">
        <v>125072.675</v>
      </c>
      <c r="F869" s="6">
        <f>IF(Table16[[#This Row],[School Day]]="Y",Table16[[#This Row],[Demand]],NA())</f>
        <v>125072.675</v>
      </c>
      <c r="G869" s="6" t="e">
        <f>IF(Table16[[#This Row],[School Day]]="N",Table16[[#This Row],[Demand]],NA())</f>
        <v>#N/A</v>
      </c>
      <c r="H869" s="6" t="e">
        <f>IF(Table16[[#This Row],[Holiday]]="Y",Table16[[#This Row],[Demand]],NA())</f>
        <v>#N/A</v>
      </c>
      <c r="I869" s="6">
        <f>IF(Table16[[#This Row],[Holiday]]="N",Table16[[#This Row],[Demand]],NA())</f>
        <v>125072.675</v>
      </c>
      <c r="J869" s="6">
        <v>17</v>
      </c>
      <c r="K869" s="6"/>
    </row>
    <row r="870" spans="2:11" x14ac:dyDescent="0.3">
      <c r="B870" s="30">
        <v>42873</v>
      </c>
      <c r="C870" s="6" t="str">
        <f>VLOOKUP(B:B, _holidays!A:C, 2, FALSE)</f>
        <v>Y</v>
      </c>
      <c r="D870" s="6" t="str">
        <f>VLOOKUP(B:B, _holidays!A:C, 3, FALSE)</f>
        <v>N</v>
      </c>
      <c r="E870" s="10">
        <v>122910.48</v>
      </c>
      <c r="F870" s="6">
        <f>IF(Table16[[#This Row],[School Day]]="Y",Table16[[#This Row],[Demand]],NA())</f>
        <v>122910.48</v>
      </c>
      <c r="G870" s="6" t="e">
        <f>IF(Table16[[#This Row],[School Day]]="N",Table16[[#This Row],[Demand]],NA())</f>
        <v>#N/A</v>
      </c>
      <c r="H870" s="6" t="e">
        <f>IF(Table16[[#This Row],[Holiday]]="Y",Table16[[#This Row],[Demand]],NA())</f>
        <v>#N/A</v>
      </c>
      <c r="I870" s="6">
        <f>IF(Table16[[#This Row],[Holiday]]="N",Table16[[#This Row],[Demand]],NA())</f>
        <v>122910.48</v>
      </c>
      <c r="J870" s="6">
        <v>20.2</v>
      </c>
      <c r="K870" s="6"/>
    </row>
    <row r="871" spans="2:11" x14ac:dyDescent="0.3">
      <c r="B871" s="30">
        <v>42874</v>
      </c>
      <c r="C871" s="6" t="str">
        <f>VLOOKUP(B:B, _holidays!A:C, 2, FALSE)</f>
        <v>Y</v>
      </c>
      <c r="D871" s="6" t="str">
        <f>VLOOKUP(B:B, _holidays!A:C, 3, FALSE)</f>
        <v>N</v>
      </c>
      <c r="E871" s="10">
        <v>123351.45</v>
      </c>
      <c r="F871" s="6">
        <f>IF(Table16[[#This Row],[School Day]]="Y",Table16[[#This Row],[Demand]],NA())</f>
        <v>123351.45</v>
      </c>
      <c r="G871" s="6" t="e">
        <f>IF(Table16[[#This Row],[School Day]]="N",Table16[[#This Row],[Demand]],NA())</f>
        <v>#N/A</v>
      </c>
      <c r="H871" s="6" t="e">
        <f>IF(Table16[[#This Row],[Holiday]]="Y",Table16[[#This Row],[Demand]],NA())</f>
        <v>#N/A</v>
      </c>
      <c r="I871" s="6">
        <f>IF(Table16[[#This Row],[Holiday]]="N",Table16[[#This Row],[Demand]],NA())</f>
        <v>123351.45</v>
      </c>
      <c r="J871" s="6">
        <v>17.8</v>
      </c>
      <c r="K871" s="6"/>
    </row>
    <row r="872" spans="2:11" x14ac:dyDescent="0.3">
      <c r="B872" s="30">
        <v>42875</v>
      </c>
      <c r="C872" s="6" t="str">
        <f>VLOOKUP(B:B, _holidays!A:C, 2, FALSE)</f>
        <v>Y</v>
      </c>
      <c r="D872" s="6" t="str">
        <f>VLOOKUP(B:B, _holidays!A:C, 3, FALSE)</f>
        <v>N</v>
      </c>
      <c r="E872" s="10">
        <v>109111.61500000001</v>
      </c>
      <c r="F872" s="6">
        <f>IF(Table16[[#This Row],[School Day]]="Y",Table16[[#This Row],[Demand]],NA())</f>
        <v>109111.61500000001</v>
      </c>
      <c r="G872" s="6" t="e">
        <f>IF(Table16[[#This Row],[School Day]]="N",Table16[[#This Row],[Demand]],NA())</f>
        <v>#N/A</v>
      </c>
      <c r="H872" s="6" t="e">
        <f>IF(Table16[[#This Row],[Holiday]]="Y",Table16[[#This Row],[Demand]],NA())</f>
        <v>#N/A</v>
      </c>
      <c r="I872" s="6">
        <f>IF(Table16[[#This Row],[Holiday]]="N",Table16[[#This Row],[Demand]],NA())</f>
        <v>109111.61500000001</v>
      </c>
      <c r="J872" s="6">
        <v>19.3</v>
      </c>
      <c r="K872" s="6"/>
    </row>
    <row r="873" spans="2:11" x14ac:dyDescent="0.3">
      <c r="B873" s="30">
        <v>42876</v>
      </c>
      <c r="C873" s="6" t="str">
        <f>VLOOKUP(B:B, _holidays!A:C, 2, FALSE)</f>
        <v>Y</v>
      </c>
      <c r="D873" s="6" t="str">
        <f>VLOOKUP(B:B, _holidays!A:C, 3, FALSE)</f>
        <v>N</v>
      </c>
      <c r="E873" s="10">
        <v>105912.16</v>
      </c>
      <c r="F873" s="6">
        <f>IF(Table16[[#This Row],[School Day]]="Y",Table16[[#This Row],[Demand]],NA())</f>
        <v>105912.16</v>
      </c>
      <c r="G873" s="6" t="e">
        <f>IF(Table16[[#This Row],[School Day]]="N",Table16[[#This Row],[Demand]],NA())</f>
        <v>#N/A</v>
      </c>
      <c r="H873" s="6" t="e">
        <f>IF(Table16[[#This Row],[Holiday]]="Y",Table16[[#This Row],[Demand]],NA())</f>
        <v>#N/A</v>
      </c>
      <c r="I873" s="6">
        <f>IF(Table16[[#This Row],[Holiday]]="N",Table16[[#This Row],[Demand]],NA())</f>
        <v>105912.16</v>
      </c>
      <c r="J873" s="6">
        <v>18.7</v>
      </c>
      <c r="K873" s="6"/>
    </row>
    <row r="874" spans="2:11" x14ac:dyDescent="0.3">
      <c r="B874" s="30">
        <v>42877</v>
      </c>
      <c r="C874" s="6" t="str">
        <f>VLOOKUP(B:B, _holidays!A:C, 2, FALSE)</f>
        <v>Y</v>
      </c>
      <c r="D874" s="6" t="str">
        <f>VLOOKUP(B:B, _holidays!A:C, 3, FALSE)</f>
        <v>N</v>
      </c>
      <c r="E874" s="10">
        <v>113551.03999999999</v>
      </c>
      <c r="F874" s="6">
        <f>IF(Table16[[#This Row],[School Day]]="Y",Table16[[#This Row],[Demand]],NA())</f>
        <v>113551.03999999999</v>
      </c>
      <c r="G874" s="6" t="e">
        <f>IF(Table16[[#This Row],[School Day]]="N",Table16[[#This Row],[Demand]],NA())</f>
        <v>#N/A</v>
      </c>
      <c r="H874" s="6" t="e">
        <f>IF(Table16[[#This Row],[Holiday]]="Y",Table16[[#This Row],[Demand]],NA())</f>
        <v>#N/A</v>
      </c>
      <c r="I874" s="6">
        <f>IF(Table16[[#This Row],[Holiday]]="N",Table16[[#This Row],[Demand]],NA())</f>
        <v>113551.03999999999</v>
      </c>
      <c r="J874" s="6">
        <v>20.3</v>
      </c>
      <c r="K874" s="6"/>
    </row>
    <row r="875" spans="2:11" x14ac:dyDescent="0.3">
      <c r="B875" s="30">
        <v>42878</v>
      </c>
      <c r="C875" s="6" t="str">
        <f>VLOOKUP(B:B, _holidays!A:C, 2, FALSE)</f>
        <v>Y</v>
      </c>
      <c r="D875" s="6" t="str">
        <f>VLOOKUP(B:B, _holidays!A:C, 3, FALSE)</f>
        <v>N</v>
      </c>
      <c r="E875" s="10">
        <v>119127.205</v>
      </c>
      <c r="F875" s="6">
        <f>IF(Table16[[#This Row],[School Day]]="Y",Table16[[#This Row],[Demand]],NA())</f>
        <v>119127.205</v>
      </c>
      <c r="G875" s="6" t="e">
        <f>IF(Table16[[#This Row],[School Day]]="N",Table16[[#This Row],[Demand]],NA())</f>
        <v>#N/A</v>
      </c>
      <c r="H875" s="6" t="e">
        <f>IF(Table16[[#This Row],[Holiday]]="Y",Table16[[#This Row],[Demand]],NA())</f>
        <v>#N/A</v>
      </c>
      <c r="I875" s="6">
        <f>IF(Table16[[#This Row],[Holiday]]="N",Table16[[#This Row],[Demand]],NA())</f>
        <v>119127.205</v>
      </c>
      <c r="J875" s="6">
        <v>19.3</v>
      </c>
      <c r="K875" s="6"/>
    </row>
    <row r="876" spans="2:11" x14ac:dyDescent="0.3">
      <c r="B876" s="30">
        <v>42879</v>
      </c>
      <c r="C876" s="6" t="str">
        <f>VLOOKUP(B:B, _holidays!A:C, 2, FALSE)</f>
        <v>Y</v>
      </c>
      <c r="D876" s="6" t="str">
        <f>VLOOKUP(B:B, _holidays!A:C, 3, FALSE)</f>
        <v>N</v>
      </c>
      <c r="E876" s="10">
        <v>121571.97</v>
      </c>
      <c r="F876" s="6">
        <f>IF(Table16[[#This Row],[School Day]]="Y",Table16[[#This Row],[Demand]],NA())</f>
        <v>121571.97</v>
      </c>
      <c r="G876" s="6" t="e">
        <f>IF(Table16[[#This Row],[School Day]]="N",Table16[[#This Row],[Demand]],NA())</f>
        <v>#N/A</v>
      </c>
      <c r="H876" s="6" t="e">
        <f>IF(Table16[[#This Row],[Holiday]]="Y",Table16[[#This Row],[Demand]],NA())</f>
        <v>#N/A</v>
      </c>
      <c r="I876" s="6">
        <f>IF(Table16[[#This Row],[Holiday]]="N",Table16[[#This Row],[Demand]],NA())</f>
        <v>121571.97</v>
      </c>
      <c r="J876" s="6">
        <v>17.100000000000001</v>
      </c>
      <c r="K876" s="6"/>
    </row>
    <row r="877" spans="2:11" x14ac:dyDescent="0.3">
      <c r="B877" s="30">
        <v>42880</v>
      </c>
      <c r="C877" s="6" t="str">
        <f>VLOOKUP(B:B, _holidays!A:C, 2, FALSE)</f>
        <v>Y</v>
      </c>
      <c r="D877" s="6" t="str">
        <f>VLOOKUP(B:B, _holidays!A:C, 3, FALSE)</f>
        <v>N</v>
      </c>
      <c r="E877" s="10">
        <v>124010.03</v>
      </c>
      <c r="F877" s="6">
        <f>IF(Table16[[#This Row],[School Day]]="Y",Table16[[#This Row],[Demand]],NA())</f>
        <v>124010.03</v>
      </c>
      <c r="G877" s="6" t="e">
        <f>IF(Table16[[#This Row],[School Day]]="N",Table16[[#This Row],[Demand]],NA())</f>
        <v>#N/A</v>
      </c>
      <c r="H877" s="6" t="e">
        <f>IF(Table16[[#This Row],[Holiday]]="Y",Table16[[#This Row],[Demand]],NA())</f>
        <v>#N/A</v>
      </c>
      <c r="I877" s="6">
        <f>IF(Table16[[#This Row],[Holiday]]="N",Table16[[#This Row],[Demand]],NA())</f>
        <v>124010.03</v>
      </c>
      <c r="J877" s="6">
        <v>18.5</v>
      </c>
      <c r="K877" s="6"/>
    </row>
    <row r="878" spans="2:11" x14ac:dyDescent="0.3">
      <c r="B878" s="30">
        <v>42881</v>
      </c>
      <c r="C878" s="6" t="str">
        <f>VLOOKUP(B:B, _holidays!A:C, 2, FALSE)</f>
        <v>Y</v>
      </c>
      <c r="D878" s="6" t="str">
        <f>VLOOKUP(B:B, _holidays!A:C, 3, FALSE)</f>
        <v>N</v>
      </c>
      <c r="E878" s="10">
        <v>123130.6</v>
      </c>
      <c r="F878" s="6">
        <f>IF(Table16[[#This Row],[School Day]]="Y",Table16[[#This Row],[Demand]],NA())</f>
        <v>123130.6</v>
      </c>
      <c r="G878" s="6" t="e">
        <f>IF(Table16[[#This Row],[School Day]]="N",Table16[[#This Row],[Demand]],NA())</f>
        <v>#N/A</v>
      </c>
      <c r="H878" s="6" t="e">
        <f>IF(Table16[[#This Row],[Holiday]]="Y",Table16[[#This Row],[Demand]],NA())</f>
        <v>#N/A</v>
      </c>
      <c r="I878" s="6">
        <f>IF(Table16[[#This Row],[Holiday]]="N",Table16[[#This Row],[Demand]],NA())</f>
        <v>123130.6</v>
      </c>
      <c r="J878" s="6">
        <v>18</v>
      </c>
      <c r="K878" s="6"/>
    </row>
    <row r="879" spans="2:11" x14ac:dyDescent="0.3">
      <c r="B879" s="30">
        <v>42882</v>
      </c>
      <c r="C879" s="6" t="str">
        <f>VLOOKUP(B:B, _holidays!A:C, 2, FALSE)</f>
        <v>Y</v>
      </c>
      <c r="D879" s="6" t="str">
        <f>VLOOKUP(B:B, _holidays!A:C, 3, FALSE)</f>
        <v>N</v>
      </c>
      <c r="E879" s="10">
        <v>104643.675</v>
      </c>
      <c r="F879" s="6">
        <f>IF(Table16[[#This Row],[School Day]]="Y",Table16[[#This Row],[Demand]],NA())</f>
        <v>104643.675</v>
      </c>
      <c r="G879" s="6" t="e">
        <f>IF(Table16[[#This Row],[School Day]]="N",Table16[[#This Row],[Demand]],NA())</f>
        <v>#N/A</v>
      </c>
      <c r="H879" s="6" t="e">
        <f>IF(Table16[[#This Row],[Holiday]]="Y",Table16[[#This Row],[Demand]],NA())</f>
        <v>#N/A</v>
      </c>
      <c r="I879" s="6">
        <f>IF(Table16[[#This Row],[Holiday]]="N",Table16[[#This Row],[Demand]],NA())</f>
        <v>104643.675</v>
      </c>
      <c r="J879" s="6">
        <v>17.8</v>
      </c>
      <c r="K879" s="6"/>
    </row>
    <row r="880" spans="2:11" x14ac:dyDescent="0.3">
      <c r="B880" s="30">
        <v>42883</v>
      </c>
      <c r="C880" s="6" t="str">
        <f>VLOOKUP(B:B, _holidays!A:C, 2, FALSE)</f>
        <v>Y</v>
      </c>
      <c r="D880" s="6" t="str">
        <f>VLOOKUP(B:B, _holidays!A:C, 3, FALSE)</f>
        <v>N</v>
      </c>
      <c r="E880" s="10">
        <v>110029.55</v>
      </c>
      <c r="F880" s="6">
        <f>IF(Table16[[#This Row],[School Day]]="Y",Table16[[#This Row],[Demand]],NA())</f>
        <v>110029.55</v>
      </c>
      <c r="G880" s="6" t="e">
        <f>IF(Table16[[#This Row],[School Day]]="N",Table16[[#This Row],[Demand]],NA())</f>
        <v>#N/A</v>
      </c>
      <c r="H880" s="6" t="e">
        <f>IF(Table16[[#This Row],[Holiday]]="Y",Table16[[#This Row],[Demand]],NA())</f>
        <v>#N/A</v>
      </c>
      <c r="I880" s="6">
        <f>IF(Table16[[#This Row],[Holiday]]="N",Table16[[#This Row],[Demand]],NA())</f>
        <v>110029.55</v>
      </c>
      <c r="J880" s="6">
        <v>15.3</v>
      </c>
      <c r="K880" s="6"/>
    </row>
    <row r="881" spans="2:11" x14ac:dyDescent="0.3">
      <c r="B881" s="30">
        <v>42884</v>
      </c>
      <c r="C881" s="6" t="str">
        <f>VLOOKUP(B:B, _holidays!A:C, 2, FALSE)</f>
        <v>Y</v>
      </c>
      <c r="D881" s="6" t="str">
        <f>VLOOKUP(B:B, _holidays!A:C, 3, FALSE)</f>
        <v>N</v>
      </c>
      <c r="E881" s="10">
        <v>130516.1</v>
      </c>
      <c r="F881" s="6">
        <f>IF(Table16[[#This Row],[School Day]]="Y",Table16[[#This Row],[Demand]],NA())</f>
        <v>130516.1</v>
      </c>
      <c r="G881" s="6" t="e">
        <f>IF(Table16[[#This Row],[School Day]]="N",Table16[[#This Row],[Demand]],NA())</f>
        <v>#N/A</v>
      </c>
      <c r="H881" s="6" t="e">
        <f>IF(Table16[[#This Row],[Holiday]]="Y",Table16[[#This Row],[Demand]],NA())</f>
        <v>#N/A</v>
      </c>
      <c r="I881" s="6">
        <f>IF(Table16[[#This Row],[Holiday]]="N",Table16[[#This Row],[Demand]],NA())</f>
        <v>130516.1</v>
      </c>
      <c r="J881" s="6">
        <v>14.8</v>
      </c>
      <c r="K881" s="6"/>
    </row>
    <row r="882" spans="2:11" x14ac:dyDescent="0.3">
      <c r="B882" s="30">
        <v>42885</v>
      </c>
      <c r="C882" s="6" t="str">
        <f>VLOOKUP(B:B, _holidays!A:C, 2, FALSE)</f>
        <v>Y</v>
      </c>
      <c r="D882" s="6" t="str">
        <f>VLOOKUP(B:B, _holidays!A:C, 3, FALSE)</f>
        <v>N</v>
      </c>
      <c r="E882" s="10">
        <v>132762.38</v>
      </c>
      <c r="F882" s="6">
        <f>IF(Table16[[#This Row],[School Day]]="Y",Table16[[#This Row],[Demand]],NA())</f>
        <v>132762.38</v>
      </c>
      <c r="G882" s="6" t="e">
        <f>IF(Table16[[#This Row],[School Day]]="N",Table16[[#This Row],[Demand]],NA())</f>
        <v>#N/A</v>
      </c>
      <c r="H882" s="6" t="e">
        <f>IF(Table16[[#This Row],[Holiday]]="Y",Table16[[#This Row],[Demand]],NA())</f>
        <v>#N/A</v>
      </c>
      <c r="I882" s="6">
        <f>IF(Table16[[#This Row],[Holiday]]="N",Table16[[#This Row],[Demand]],NA())</f>
        <v>132762.38</v>
      </c>
      <c r="J882" s="6">
        <v>13.1</v>
      </c>
      <c r="K882" s="6"/>
    </row>
    <row r="883" spans="2:11" x14ac:dyDescent="0.3">
      <c r="B883" s="30">
        <v>42886</v>
      </c>
      <c r="C883" s="6" t="str">
        <f>VLOOKUP(B:B, _holidays!A:C, 2, FALSE)</f>
        <v>Y</v>
      </c>
      <c r="D883" s="6" t="str">
        <f>VLOOKUP(B:B, _holidays!A:C, 3, FALSE)</f>
        <v>N</v>
      </c>
      <c r="E883" s="10">
        <v>139030.79500000001</v>
      </c>
      <c r="F883" s="6">
        <f>IF(Table16[[#This Row],[School Day]]="Y",Table16[[#This Row],[Demand]],NA())</f>
        <v>139030.79500000001</v>
      </c>
      <c r="G883" s="6" t="e">
        <f>IF(Table16[[#This Row],[School Day]]="N",Table16[[#This Row],[Demand]],NA())</f>
        <v>#N/A</v>
      </c>
      <c r="H883" s="6" t="e">
        <f>IF(Table16[[#This Row],[Holiday]]="Y",Table16[[#This Row],[Demand]],NA())</f>
        <v>#N/A</v>
      </c>
      <c r="I883" s="6">
        <f>IF(Table16[[#This Row],[Holiday]]="N",Table16[[#This Row],[Demand]],NA())</f>
        <v>139030.79500000001</v>
      </c>
      <c r="J883" s="6">
        <v>13</v>
      </c>
      <c r="K883" s="6"/>
    </row>
    <row r="884" spans="2:11" x14ac:dyDescent="0.3">
      <c r="B884" s="30">
        <v>42887</v>
      </c>
      <c r="C884" s="6" t="str">
        <f>VLOOKUP(B:B, _holidays!A:C, 2, FALSE)</f>
        <v>Y</v>
      </c>
      <c r="D884" s="6" t="str">
        <f>VLOOKUP(B:B, _holidays!A:C, 3, FALSE)</f>
        <v>N</v>
      </c>
      <c r="E884" s="10">
        <v>140202.73499999999</v>
      </c>
      <c r="F884" s="6">
        <f>IF(Table16[[#This Row],[School Day]]="Y",Table16[[#This Row],[Demand]],NA())</f>
        <v>140202.73499999999</v>
      </c>
      <c r="G884" s="6" t="e">
        <f>IF(Table16[[#This Row],[School Day]]="N",Table16[[#This Row],[Demand]],NA())</f>
        <v>#N/A</v>
      </c>
      <c r="H884" s="6" t="e">
        <f>IF(Table16[[#This Row],[Holiday]]="Y",Table16[[#This Row],[Demand]],NA())</f>
        <v>#N/A</v>
      </c>
      <c r="I884" s="6">
        <f>IF(Table16[[#This Row],[Holiday]]="N",Table16[[#This Row],[Demand]],NA())</f>
        <v>140202.73499999999</v>
      </c>
      <c r="J884" s="6">
        <v>13.9</v>
      </c>
      <c r="K884" s="6"/>
    </row>
    <row r="885" spans="2:11" x14ac:dyDescent="0.3">
      <c r="B885" s="30">
        <v>42888</v>
      </c>
      <c r="C885" s="6" t="str">
        <f>VLOOKUP(B:B, _holidays!A:C, 2, FALSE)</f>
        <v>Y</v>
      </c>
      <c r="D885" s="6" t="str">
        <f>VLOOKUP(B:B, _holidays!A:C, 3, FALSE)</f>
        <v>N</v>
      </c>
      <c r="E885" s="10">
        <v>136856.79999999999</v>
      </c>
      <c r="F885" s="6">
        <f>IF(Table16[[#This Row],[School Day]]="Y",Table16[[#This Row],[Demand]],NA())</f>
        <v>136856.79999999999</v>
      </c>
      <c r="G885" s="6" t="e">
        <f>IF(Table16[[#This Row],[School Day]]="N",Table16[[#This Row],[Demand]],NA())</f>
        <v>#N/A</v>
      </c>
      <c r="H885" s="6" t="e">
        <f>IF(Table16[[#This Row],[Holiday]]="Y",Table16[[#This Row],[Demand]],NA())</f>
        <v>#N/A</v>
      </c>
      <c r="I885" s="6">
        <f>IF(Table16[[#This Row],[Holiday]]="N",Table16[[#This Row],[Demand]],NA())</f>
        <v>136856.79999999999</v>
      </c>
      <c r="J885" s="6">
        <v>14.7</v>
      </c>
      <c r="K885" s="6"/>
    </row>
    <row r="886" spans="2:11" x14ac:dyDescent="0.3">
      <c r="B886" s="30">
        <v>42889</v>
      </c>
      <c r="C886" s="6" t="str">
        <f>VLOOKUP(B:B, _holidays!A:C, 2, FALSE)</f>
        <v>Y</v>
      </c>
      <c r="D886" s="6" t="str">
        <f>VLOOKUP(B:B, _holidays!A:C, 3, FALSE)</f>
        <v>N</v>
      </c>
      <c r="E886" s="10">
        <v>122161.405</v>
      </c>
      <c r="F886" s="6">
        <f>IF(Table16[[#This Row],[School Day]]="Y",Table16[[#This Row],[Demand]],NA())</f>
        <v>122161.405</v>
      </c>
      <c r="G886" s="6" t="e">
        <f>IF(Table16[[#This Row],[School Day]]="N",Table16[[#This Row],[Demand]],NA())</f>
        <v>#N/A</v>
      </c>
      <c r="H886" s="6" t="e">
        <f>IF(Table16[[#This Row],[Holiday]]="Y",Table16[[#This Row],[Demand]],NA())</f>
        <v>#N/A</v>
      </c>
      <c r="I886" s="6">
        <f>IF(Table16[[#This Row],[Holiday]]="N",Table16[[#This Row],[Demand]],NA())</f>
        <v>122161.405</v>
      </c>
      <c r="J886" s="6">
        <v>14.3</v>
      </c>
      <c r="K886" s="6"/>
    </row>
    <row r="887" spans="2:11" x14ac:dyDescent="0.3">
      <c r="B887" s="30">
        <v>42890</v>
      </c>
      <c r="C887" s="6" t="str">
        <f>VLOOKUP(B:B, _holidays!A:C, 2, FALSE)</f>
        <v>Y</v>
      </c>
      <c r="D887" s="6" t="str">
        <f>VLOOKUP(B:B, _holidays!A:C, 3, FALSE)</f>
        <v>N</v>
      </c>
      <c r="E887" s="10">
        <v>118953.95</v>
      </c>
      <c r="F887" s="6">
        <f>IF(Table16[[#This Row],[School Day]]="Y",Table16[[#This Row],[Demand]],NA())</f>
        <v>118953.95</v>
      </c>
      <c r="G887" s="6" t="e">
        <f>IF(Table16[[#This Row],[School Day]]="N",Table16[[#This Row],[Demand]],NA())</f>
        <v>#N/A</v>
      </c>
      <c r="H887" s="6" t="e">
        <f>IF(Table16[[#This Row],[Holiday]]="Y",Table16[[#This Row],[Demand]],NA())</f>
        <v>#N/A</v>
      </c>
      <c r="I887" s="6">
        <f>IF(Table16[[#This Row],[Holiday]]="N",Table16[[#This Row],[Demand]],NA())</f>
        <v>118953.95</v>
      </c>
      <c r="J887" s="6">
        <v>15.8</v>
      </c>
      <c r="K887" s="6"/>
    </row>
    <row r="888" spans="2:11" x14ac:dyDescent="0.3">
      <c r="B888" s="30">
        <v>42891</v>
      </c>
      <c r="C888" s="6" t="str">
        <f>VLOOKUP(B:B, _holidays!A:C, 2, FALSE)</f>
        <v>Y</v>
      </c>
      <c r="D888" s="6" t="str">
        <f>VLOOKUP(B:B, _holidays!A:C, 3, FALSE)</f>
        <v>N</v>
      </c>
      <c r="E888" s="10">
        <v>132877.45000000001</v>
      </c>
      <c r="F888" s="6">
        <f>IF(Table16[[#This Row],[School Day]]="Y",Table16[[#This Row],[Demand]],NA())</f>
        <v>132877.45000000001</v>
      </c>
      <c r="G888" s="6" t="e">
        <f>IF(Table16[[#This Row],[School Day]]="N",Table16[[#This Row],[Demand]],NA())</f>
        <v>#N/A</v>
      </c>
      <c r="H888" s="6" t="e">
        <f>IF(Table16[[#This Row],[Holiday]]="Y",Table16[[#This Row],[Demand]],NA())</f>
        <v>#N/A</v>
      </c>
      <c r="I888" s="6">
        <f>IF(Table16[[#This Row],[Holiday]]="N",Table16[[#This Row],[Demand]],NA())</f>
        <v>132877.45000000001</v>
      </c>
      <c r="J888" s="6">
        <v>17.5</v>
      </c>
      <c r="K888" s="6"/>
    </row>
    <row r="889" spans="2:11" x14ac:dyDescent="0.3">
      <c r="B889" s="30">
        <v>42892</v>
      </c>
      <c r="C889" s="6" t="str">
        <f>VLOOKUP(B:B, _holidays!A:C, 2, FALSE)</f>
        <v>Y</v>
      </c>
      <c r="D889" s="6" t="str">
        <f>VLOOKUP(B:B, _holidays!A:C, 3, FALSE)</f>
        <v>N</v>
      </c>
      <c r="E889" s="10">
        <v>133274.53</v>
      </c>
      <c r="F889" s="6">
        <f>IF(Table16[[#This Row],[School Day]]="Y",Table16[[#This Row],[Demand]],NA())</f>
        <v>133274.53</v>
      </c>
      <c r="G889" s="6" t="e">
        <f>IF(Table16[[#This Row],[School Day]]="N",Table16[[#This Row],[Demand]],NA())</f>
        <v>#N/A</v>
      </c>
      <c r="H889" s="6" t="e">
        <f>IF(Table16[[#This Row],[Holiday]]="Y",Table16[[#This Row],[Demand]],NA())</f>
        <v>#N/A</v>
      </c>
      <c r="I889" s="6">
        <f>IF(Table16[[#This Row],[Holiday]]="N",Table16[[#This Row],[Demand]],NA())</f>
        <v>133274.53</v>
      </c>
      <c r="J889" s="6">
        <v>13.9</v>
      </c>
      <c r="K889" s="6"/>
    </row>
    <row r="890" spans="2:11" x14ac:dyDescent="0.3">
      <c r="B890" s="30">
        <v>42893</v>
      </c>
      <c r="C890" s="6" t="str">
        <f>VLOOKUP(B:B, _holidays!A:C, 2, FALSE)</f>
        <v>Y</v>
      </c>
      <c r="D890" s="6" t="str">
        <f>VLOOKUP(B:B, _holidays!A:C, 3, FALSE)</f>
        <v>N</v>
      </c>
      <c r="E890" s="10">
        <v>136116.12</v>
      </c>
      <c r="F890" s="6">
        <f>IF(Table16[[#This Row],[School Day]]="Y",Table16[[#This Row],[Demand]],NA())</f>
        <v>136116.12</v>
      </c>
      <c r="G890" s="6" t="e">
        <f>IF(Table16[[#This Row],[School Day]]="N",Table16[[#This Row],[Demand]],NA())</f>
        <v>#N/A</v>
      </c>
      <c r="H890" s="6" t="e">
        <f>IF(Table16[[#This Row],[Holiday]]="Y",Table16[[#This Row],[Demand]],NA())</f>
        <v>#N/A</v>
      </c>
      <c r="I890" s="6">
        <f>IF(Table16[[#This Row],[Holiday]]="N",Table16[[#This Row],[Demand]],NA())</f>
        <v>136116.12</v>
      </c>
      <c r="J890" s="6">
        <v>14.3</v>
      </c>
      <c r="K890" s="6"/>
    </row>
    <row r="891" spans="2:11" x14ac:dyDescent="0.3">
      <c r="B891" s="30">
        <v>42894</v>
      </c>
      <c r="C891" s="6" t="str">
        <f>VLOOKUP(B:B, _holidays!A:C, 2, FALSE)</f>
        <v>Y</v>
      </c>
      <c r="D891" s="6" t="str">
        <f>VLOOKUP(B:B, _holidays!A:C, 3, FALSE)</f>
        <v>N</v>
      </c>
      <c r="E891" s="10">
        <v>139511.78</v>
      </c>
      <c r="F891" s="6">
        <f>IF(Table16[[#This Row],[School Day]]="Y",Table16[[#This Row],[Demand]],NA())</f>
        <v>139511.78</v>
      </c>
      <c r="G891" s="6" t="e">
        <f>IF(Table16[[#This Row],[School Day]]="N",Table16[[#This Row],[Demand]],NA())</f>
        <v>#N/A</v>
      </c>
      <c r="H891" s="6" t="e">
        <f>IF(Table16[[#This Row],[Holiday]]="Y",Table16[[#This Row],[Demand]],NA())</f>
        <v>#N/A</v>
      </c>
      <c r="I891" s="6">
        <f>IF(Table16[[#This Row],[Holiday]]="N",Table16[[#This Row],[Demand]],NA())</f>
        <v>139511.78</v>
      </c>
      <c r="J891" s="6">
        <v>15</v>
      </c>
      <c r="K891" s="6"/>
    </row>
    <row r="892" spans="2:11" x14ac:dyDescent="0.3">
      <c r="B892" s="30">
        <v>42895</v>
      </c>
      <c r="C892" s="6" t="str">
        <f>VLOOKUP(B:B, _holidays!A:C, 2, FALSE)</f>
        <v>Y</v>
      </c>
      <c r="D892" s="6" t="str">
        <f>VLOOKUP(B:B, _holidays!A:C, 3, FALSE)</f>
        <v>N</v>
      </c>
      <c r="E892" s="10">
        <v>130994.54</v>
      </c>
      <c r="F892" s="6">
        <f>IF(Table16[[#This Row],[School Day]]="Y",Table16[[#This Row],[Demand]],NA())</f>
        <v>130994.54</v>
      </c>
      <c r="G892" s="6" t="e">
        <f>IF(Table16[[#This Row],[School Day]]="N",Table16[[#This Row],[Demand]],NA())</f>
        <v>#N/A</v>
      </c>
      <c r="H892" s="6" t="e">
        <f>IF(Table16[[#This Row],[Holiday]]="Y",Table16[[#This Row],[Demand]],NA())</f>
        <v>#N/A</v>
      </c>
      <c r="I892" s="6">
        <f>IF(Table16[[#This Row],[Holiday]]="N",Table16[[#This Row],[Demand]],NA())</f>
        <v>130994.54</v>
      </c>
      <c r="J892" s="6">
        <v>15</v>
      </c>
      <c r="K892" s="6"/>
    </row>
    <row r="893" spans="2:11" x14ac:dyDescent="0.3">
      <c r="B893" s="30">
        <v>42896</v>
      </c>
      <c r="C893" s="6" t="str">
        <f>VLOOKUP(B:B, _holidays!A:C, 2, FALSE)</f>
        <v>Y</v>
      </c>
      <c r="D893" s="6" t="str">
        <f>VLOOKUP(B:B, _holidays!A:C, 3, FALSE)</f>
        <v>N</v>
      </c>
      <c r="E893" s="10">
        <v>120698.91499999999</v>
      </c>
      <c r="F893" s="6">
        <f>IF(Table16[[#This Row],[School Day]]="Y",Table16[[#This Row],[Demand]],NA())</f>
        <v>120698.91499999999</v>
      </c>
      <c r="G893" s="6" t="e">
        <f>IF(Table16[[#This Row],[School Day]]="N",Table16[[#This Row],[Demand]],NA())</f>
        <v>#N/A</v>
      </c>
      <c r="H893" s="6" t="e">
        <f>IF(Table16[[#This Row],[Holiday]]="Y",Table16[[#This Row],[Demand]],NA())</f>
        <v>#N/A</v>
      </c>
      <c r="I893" s="6">
        <f>IF(Table16[[#This Row],[Holiday]]="N",Table16[[#This Row],[Demand]],NA())</f>
        <v>120698.91499999999</v>
      </c>
      <c r="J893" s="6">
        <v>15.8</v>
      </c>
      <c r="K893" s="6"/>
    </row>
    <row r="894" spans="2:11" x14ac:dyDescent="0.3">
      <c r="B894" s="30">
        <v>42897</v>
      </c>
      <c r="C894" s="6" t="str">
        <f>VLOOKUP(B:B, _holidays!A:C, 2, FALSE)</f>
        <v>Y</v>
      </c>
      <c r="D894" s="6" t="str">
        <f>VLOOKUP(B:B, _holidays!A:C, 3, FALSE)</f>
        <v>N</v>
      </c>
      <c r="E894" s="10">
        <v>113374.465</v>
      </c>
      <c r="F894" s="6">
        <f>IF(Table16[[#This Row],[School Day]]="Y",Table16[[#This Row],[Demand]],NA())</f>
        <v>113374.465</v>
      </c>
      <c r="G894" s="6" t="e">
        <f>IF(Table16[[#This Row],[School Day]]="N",Table16[[#This Row],[Demand]],NA())</f>
        <v>#N/A</v>
      </c>
      <c r="H894" s="6" t="e">
        <f>IF(Table16[[#This Row],[Holiday]]="Y",Table16[[#This Row],[Demand]],NA())</f>
        <v>#N/A</v>
      </c>
      <c r="I894" s="6">
        <f>IF(Table16[[#This Row],[Holiday]]="N",Table16[[#This Row],[Demand]],NA())</f>
        <v>113374.465</v>
      </c>
      <c r="J894" s="6">
        <v>15.5</v>
      </c>
      <c r="K894" s="6"/>
    </row>
    <row r="895" spans="2:11" x14ac:dyDescent="0.3">
      <c r="B895" s="30">
        <v>42898</v>
      </c>
      <c r="C895" s="6" t="str">
        <f>VLOOKUP(B:B, _holidays!A:C, 2, FALSE)</f>
        <v>Y</v>
      </c>
      <c r="D895" s="6" t="str">
        <f>VLOOKUP(B:B, _holidays!A:C, 3, FALSE)</f>
        <v>Y</v>
      </c>
      <c r="E895" s="10">
        <v>117691.685</v>
      </c>
      <c r="F895" s="6">
        <f>IF(Table16[[#This Row],[School Day]]="Y",Table16[[#This Row],[Demand]],NA())</f>
        <v>117691.685</v>
      </c>
      <c r="G895" s="6" t="e">
        <f>IF(Table16[[#This Row],[School Day]]="N",Table16[[#This Row],[Demand]],NA())</f>
        <v>#N/A</v>
      </c>
      <c r="H895" s="6">
        <f>IF(Table16[[#This Row],[Holiday]]="Y",Table16[[#This Row],[Demand]],NA())</f>
        <v>117691.685</v>
      </c>
      <c r="I895" s="6" t="e">
        <f>IF(Table16[[#This Row],[Holiday]]="N",Table16[[#This Row],[Demand]],NA())</f>
        <v>#N/A</v>
      </c>
      <c r="J895" s="6">
        <v>15.9</v>
      </c>
      <c r="K895" s="6"/>
    </row>
    <row r="896" spans="2:11" x14ac:dyDescent="0.3">
      <c r="B896" s="30">
        <v>42899</v>
      </c>
      <c r="C896" s="6" t="str">
        <f>VLOOKUP(B:B, _holidays!A:C, 2, FALSE)</f>
        <v>Y</v>
      </c>
      <c r="D896" s="6" t="str">
        <f>VLOOKUP(B:B, _holidays!A:C, 3, FALSE)</f>
        <v>N</v>
      </c>
      <c r="E896" s="10">
        <v>135184.95000000001</v>
      </c>
      <c r="F896" s="6">
        <f>IF(Table16[[#This Row],[School Day]]="Y",Table16[[#This Row],[Demand]],NA())</f>
        <v>135184.95000000001</v>
      </c>
      <c r="G896" s="6" t="e">
        <f>IF(Table16[[#This Row],[School Day]]="N",Table16[[#This Row],[Demand]],NA())</f>
        <v>#N/A</v>
      </c>
      <c r="H896" s="6" t="e">
        <f>IF(Table16[[#This Row],[Holiday]]="Y",Table16[[#This Row],[Demand]],NA())</f>
        <v>#N/A</v>
      </c>
      <c r="I896" s="6">
        <f>IF(Table16[[#This Row],[Holiday]]="N",Table16[[#This Row],[Demand]],NA())</f>
        <v>135184.95000000001</v>
      </c>
      <c r="J896" s="6">
        <v>15.1</v>
      </c>
      <c r="K896" s="6"/>
    </row>
    <row r="897" spans="2:11" x14ac:dyDescent="0.3">
      <c r="B897" s="30">
        <v>42900</v>
      </c>
      <c r="C897" s="6" t="str">
        <f>VLOOKUP(B:B, _holidays!A:C, 2, FALSE)</f>
        <v>Y</v>
      </c>
      <c r="D897" s="6" t="str">
        <f>VLOOKUP(B:B, _holidays!A:C, 3, FALSE)</f>
        <v>N</v>
      </c>
      <c r="E897" s="10">
        <v>136253.42000000001</v>
      </c>
      <c r="F897" s="6">
        <f>IF(Table16[[#This Row],[School Day]]="Y",Table16[[#This Row],[Demand]],NA())</f>
        <v>136253.42000000001</v>
      </c>
      <c r="G897" s="6" t="e">
        <f>IF(Table16[[#This Row],[School Day]]="N",Table16[[#This Row],[Demand]],NA())</f>
        <v>#N/A</v>
      </c>
      <c r="H897" s="6" t="e">
        <f>IF(Table16[[#This Row],[Holiday]]="Y",Table16[[#This Row],[Demand]],NA())</f>
        <v>#N/A</v>
      </c>
      <c r="I897" s="6">
        <f>IF(Table16[[#This Row],[Holiday]]="N",Table16[[#This Row],[Demand]],NA())</f>
        <v>136253.42000000001</v>
      </c>
      <c r="J897" s="6">
        <v>17.399999999999999</v>
      </c>
      <c r="K897" s="6"/>
    </row>
    <row r="898" spans="2:11" x14ac:dyDescent="0.3">
      <c r="B898" s="30">
        <v>42901</v>
      </c>
      <c r="C898" s="6" t="str">
        <f>VLOOKUP(B:B, _holidays!A:C, 2, FALSE)</f>
        <v>Y</v>
      </c>
      <c r="D898" s="6" t="str">
        <f>VLOOKUP(B:B, _holidays!A:C, 3, FALSE)</f>
        <v>N</v>
      </c>
      <c r="E898" s="10">
        <v>135303.255</v>
      </c>
      <c r="F898" s="6">
        <f>IF(Table16[[#This Row],[School Day]]="Y",Table16[[#This Row],[Demand]],NA())</f>
        <v>135303.255</v>
      </c>
      <c r="G898" s="6" t="e">
        <f>IF(Table16[[#This Row],[School Day]]="N",Table16[[#This Row],[Demand]],NA())</f>
        <v>#N/A</v>
      </c>
      <c r="H898" s="6" t="e">
        <f>IF(Table16[[#This Row],[Holiday]]="Y",Table16[[#This Row],[Demand]],NA())</f>
        <v>#N/A</v>
      </c>
      <c r="I898" s="6">
        <f>IF(Table16[[#This Row],[Holiday]]="N",Table16[[#This Row],[Demand]],NA())</f>
        <v>135303.255</v>
      </c>
      <c r="J898" s="6">
        <v>19</v>
      </c>
      <c r="K898" s="6"/>
    </row>
    <row r="899" spans="2:11" x14ac:dyDescent="0.3">
      <c r="B899" s="30">
        <v>42902</v>
      </c>
      <c r="C899" s="6" t="str">
        <f>VLOOKUP(B:B, _holidays!A:C, 2, FALSE)</f>
        <v>Y</v>
      </c>
      <c r="D899" s="6" t="str">
        <f>VLOOKUP(B:B, _holidays!A:C, 3, FALSE)</f>
        <v>N</v>
      </c>
      <c r="E899" s="10">
        <v>135269.63500000001</v>
      </c>
      <c r="F899" s="6">
        <f>IF(Table16[[#This Row],[School Day]]="Y",Table16[[#This Row],[Demand]],NA())</f>
        <v>135269.63500000001</v>
      </c>
      <c r="G899" s="6" t="e">
        <f>IF(Table16[[#This Row],[School Day]]="N",Table16[[#This Row],[Demand]],NA())</f>
        <v>#N/A</v>
      </c>
      <c r="H899" s="6" t="e">
        <f>IF(Table16[[#This Row],[Holiday]]="Y",Table16[[#This Row],[Demand]],NA())</f>
        <v>#N/A</v>
      </c>
      <c r="I899" s="6">
        <f>IF(Table16[[#This Row],[Holiday]]="N",Table16[[#This Row],[Demand]],NA())</f>
        <v>135269.63500000001</v>
      </c>
      <c r="J899" s="6">
        <v>17.100000000000001</v>
      </c>
      <c r="K899" s="6"/>
    </row>
    <row r="900" spans="2:11" x14ac:dyDescent="0.3">
      <c r="B900" s="30">
        <v>42903</v>
      </c>
      <c r="C900" s="6" t="str">
        <f>VLOOKUP(B:B, _holidays!A:C, 2, FALSE)</f>
        <v>Y</v>
      </c>
      <c r="D900" s="6" t="str">
        <f>VLOOKUP(B:B, _holidays!A:C, 3, FALSE)</f>
        <v>N</v>
      </c>
      <c r="E900" s="10">
        <v>121178.68</v>
      </c>
      <c r="F900" s="6">
        <f>IF(Table16[[#This Row],[School Day]]="Y",Table16[[#This Row],[Demand]],NA())</f>
        <v>121178.68</v>
      </c>
      <c r="G900" s="6" t="e">
        <f>IF(Table16[[#This Row],[School Day]]="N",Table16[[#This Row],[Demand]],NA())</f>
        <v>#N/A</v>
      </c>
      <c r="H900" s="6" t="e">
        <f>IF(Table16[[#This Row],[Holiday]]="Y",Table16[[#This Row],[Demand]],NA())</f>
        <v>#N/A</v>
      </c>
      <c r="I900" s="6">
        <f>IF(Table16[[#This Row],[Holiday]]="N",Table16[[#This Row],[Demand]],NA())</f>
        <v>121178.68</v>
      </c>
      <c r="J900" s="6">
        <v>15.5</v>
      </c>
      <c r="K900" s="6"/>
    </row>
    <row r="901" spans="2:11" x14ac:dyDescent="0.3">
      <c r="B901" s="30">
        <v>42904</v>
      </c>
      <c r="C901" s="6" t="str">
        <f>VLOOKUP(B:B, _holidays!A:C, 2, FALSE)</f>
        <v>Y</v>
      </c>
      <c r="D901" s="6" t="str">
        <f>VLOOKUP(B:B, _holidays!A:C, 3, FALSE)</f>
        <v>N</v>
      </c>
      <c r="E901" s="10">
        <v>116112.74</v>
      </c>
      <c r="F901" s="6">
        <f>IF(Table16[[#This Row],[School Day]]="Y",Table16[[#This Row],[Demand]],NA())</f>
        <v>116112.74</v>
      </c>
      <c r="G901" s="6" t="e">
        <f>IF(Table16[[#This Row],[School Day]]="N",Table16[[#This Row],[Demand]],NA())</f>
        <v>#N/A</v>
      </c>
      <c r="H901" s="6" t="e">
        <f>IF(Table16[[#This Row],[Holiday]]="Y",Table16[[#This Row],[Demand]],NA())</f>
        <v>#N/A</v>
      </c>
      <c r="I901" s="6">
        <f>IF(Table16[[#This Row],[Holiday]]="N",Table16[[#This Row],[Demand]],NA())</f>
        <v>116112.74</v>
      </c>
      <c r="J901" s="6">
        <v>16.3</v>
      </c>
      <c r="K901" s="6"/>
    </row>
    <row r="902" spans="2:11" x14ac:dyDescent="0.3">
      <c r="B902" s="30">
        <v>42905</v>
      </c>
      <c r="C902" s="6" t="str">
        <f>VLOOKUP(B:B, _holidays!A:C, 2, FALSE)</f>
        <v>Y</v>
      </c>
      <c r="D902" s="6" t="str">
        <f>VLOOKUP(B:B, _holidays!A:C, 3, FALSE)</f>
        <v>N</v>
      </c>
      <c r="E902" s="10">
        <v>134925.74</v>
      </c>
      <c r="F902" s="6">
        <f>IF(Table16[[#This Row],[School Day]]="Y",Table16[[#This Row],[Demand]],NA())</f>
        <v>134925.74</v>
      </c>
      <c r="G902" s="6" t="e">
        <f>IF(Table16[[#This Row],[School Day]]="N",Table16[[#This Row],[Demand]],NA())</f>
        <v>#N/A</v>
      </c>
      <c r="H902" s="6" t="e">
        <f>IF(Table16[[#This Row],[Holiday]]="Y",Table16[[#This Row],[Demand]],NA())</f>
        <v>#N/A</v>
      </c>
      <c r="I902" s="6">
        <f>IF(Table16[[#This Row],[Holiday]]="N",Table16[[#This Row],[Demand]],NA())</f>
        <v>134925.74</v>
      </c>
      <c r="J902" s="6">
        <v>16.100000000000001</v>
      </c>
      <c r="K902" s="6"/>
    </row>
    <row r="903" spans="2:11" x14ac:dyDescent="0.3">
      <c r="B903" s="30">
        <v>42906</v>
      </c>
      <c r="C903" s="6" t="str">
        <f>VLOOKUP(B:B, _holidays!A:C, 2, FALSE)</f>
        <v>Y</v>
      </c>
      <c r="D903" s="6" t="str">
        <f>VLOOKUP(B:B, _holidays!A:C, 3, FALSE)</f>
        <v>N</v>
      </c>
      <c r="E903" s="10">
        <v>131996.97</v>
      </c>
      <c r="F903" s="6">
        <f>IF(Table16[[#This Row],[School Day]]="Y",Table16[[#This Row],[Demand]],NA())</f>
        <v>131996.97</v>
      </c>
      <c r="G903" s="6" t="e">
        <f>IF(Table16[[#This Row],[School Day]]="N",Table16[[#This Row],[Demand]],NA())</f>
        <v>#N/A</v>
      </c>
      <c r="H903" s="6" t="e">
        <f>IF(Table16[[#This Row],[Holiday]]="Y",Table16[[#This Row],[Demand]],NA())</f>
        <v>#N/A</v>
      </c>
      <c r="I903" s="6">
        <f>IF(Table16[[#This Row],[Holiday]]="N",Table16[[#This Row],[Demand]],NA())</f>
        <v>131996.97</v>
      </c>
      <c r="J903" s="6">
        <v>15.8</v>
      </c>
      <c r="K903" s="6"/>
    </row>
    <row r="904" spans="2:11" x14ac:dyDescent="0.3">
      <c r="B904" s="30">
        <v>42907</v>
      </c>
      <c r="C904" s="6" t="str">
        <f>VLOOKUP(B:B, _holidays!A:C, 2, FALSE)</f>
        <v>Y</v>
      </c>
      <c r="D904" s="6" t="str">
        <f>VLOOKUP(B:B, _holidays!A:C, 3, FALSE)</f>
        <v>N</v>
      </c>
      <c r="E904" s="10">
        <v>139814.29999999999</v>
      </c>
      <c r="F904" s="6">
        <f>IF(Table16[[#This Row],[School Day]]="Y",Table16[[#This Row],[Demand]],NA())</f>
        <v>139814.29999999999</v>
      </c>
      <c r="G904" s="6" t="e">
        <f>IF(Table16[[#This Row],[School Day]]="N",Table16[[#This Row],[Demand]],NA())</f>
        <v>#N/A</v>
      </c>
      <c r="H904" s="6" t="e">
        <f>IF(Table16[[#This Row],[Holiday]]="Y",Table16[[#This Row],[Demand]],NA())</f>
        <v>#N/A</v>
      </c>
      <c r="I904" s="6">
        <f>IF(Table16[[#This Row],[Holiday]]="N",Table16[[#This Row],[Demand]],NA())</f>
        <v>139814.29999999999</v>
      </c>
      <c r="J904" s="6">
        <v>13.5</v>
      </c>
      <c r="K904" s="6"/>
    </row>
    <row r="905" spans="2:11" x14ac:dyDescent="0.3">
      <c r="B905" s="30">
        <v>42908</v>
      </c>
      <c r="C905" s="6" t="str">
        <f>VLOOKUP(B:B, _holidays!A:C, 2, FALSE)</f>
        <v>Y</v>
      </c>
      <c r="D905" s="6" t="str">
        <f>VLOOKUP(B:B, _holidays!A:C, 3, FALSE)</f>
        <v>N</v>
      </c>
      <c r="E905" s="10">
        <v>140348.57</v>
      </c>
      <c r="F905" s="6">
        <f>IF(Table16[[#This Row],[School Day]]="Y",Table16[[#This Row],[Demand]],NA())</f>
        <v>140348.57</v>
      </c>
      <c r="G905" s="6" t="e">
        <f>IF(Table16[[#This Row],[School Day]]="N",Table16[[#This Row],[Demand]],NA())</f>
        <v>#N/A</v>
      </c>
      <c r="H905" s="6" t="e">
        <f>IF(Table16[[#This Row],[Holiday]]="Y",Table16[[#This Row],[Demand]],NA())</f>
        <v>#N/A</v>
      </c>
      <c r="I905" s="6">
        <f>IF(Table16[[#This Row],[Holiday]]="N",Table16[[#This Row],[Demand]],NA())</f>
        <v>140348.57</v>
      </c>
      <c r="J905" s="6">
        <v>14.1</v>
      </c>
      <c r="K905" s="6"/>
    </row>
    <row r="906" spans="2:11" x14ac:dyDescent="0.3">
      <c r="B906" s="30">
        <v>42909</v>
      </c>
      <c r="C906" s="6" t="str">
        <f>VLOOKUP(B:B, _holidays!A:C, 2, FALSE)</f>
        <v>Y</v>
      </c>
      <c r="D906" s="6" t="str">
        <f>VLOOKUP(B:B, _holidays!A:C, 3, FALSE)</f>
        <v>N</v>
      </c>
      <c r="E906" s="10">
        <v>132029.57500000001</v>
      </c>
      <c r="F906" s="6">
        <f>IF(Table16[[#This Row],[School Day]]="Y",Table16[[#This Row],[Demand]],NA())</f>
        <v>132029.57500000001</v>
      </c>
      <c r="G906" s="6" t="e">
        <f>IF(Table16[[#This Row],[School Day]]="N",Table16[[#This Row],[Demand]],NA())</f>
        <v>#N/A</v>
      </c>
      <c r="H906" s="6" t="e">
        <f>IF(Table16[[#This Row],[Holiday]]="Y",Table16[[#This Row],[Demand]],NA())</f>
        <v>#N/A</v>
      </c>
      <c r="I906" s="6">
        <f>IF(Table16[[#This Row],[Holiday]]="N",Table16[[#This Row],[Demand]],NA())</f>
        <v>132029.57500000001</v>
      </c>
      <c r="J906" s="6">
        <v>14.9</v>
      </c>
      <c r="K906" s="6"/>
    </row>
    <row r="907" spans="2:11" x14ac:dyDescent="0.3">
      <c r="B907" s="30">
        <v>42910</v>
      </c>
      <c r="C907" s="6" t="str">
        <f>VLOOKUP(B:B, _holidays!A:C, 2, FALSE)</f>
        <v>Y</v>
      </c>
      <c r="D907" s="6" t="str">
        <f>VLOOKUP(B:B, _holidays!A:C, 3, FALSE)</f>
        <v>N</v>
      </c>
      <c r="E907" s="10">
        <v>122393.325</v>
      </c>
      <c r="F907" s="6">
        <f>IF(Table16[[#This Row],[School Day]]="Y",Table16[[#This Row],[Demand]],NA())</f>
        <v>122393.325</v>
      </c>
      <c r="G907" s="6" t="e">
        <f>IF(Table16[[#This Row],[School Day]]="N",Table16[[#This Row],[Demand]],NA())</f>
        <v>#N/A</v>
      </c>
      <c r="H907" s="6" t="e">
        <f>IF(Table16[[#This Row],[Holiday]]="Y",Table16[[#This Row],[Demand]],NA())</f>
        <v>#N/A</v>
      </c>
      <c r="I907" s="6">
        <f>IF(Table16[[#This Row],[Holiday]]="N",Table16[[#This Row],[Demand]],NA())</f>
        <v>122393.325</v>
      </c>
      <c r="J907" s="6">
        <v>12.3</v>
      </c>
      <c r="K907" s="6"/>
    </row>
    <row r="908" spans="2:11" x14ac:dyDescent="0.3">
      <c r="B908" s="30">
        <v>42911</v>
      </c>
      <c r="C908" s="6" t="str">
        <f>VLOOKUP(B:B, _holidays!A:C, 2, FALSE)</f>
        <v>Y</v>
      </c>
      <c r="D908" s="6" t="str">
        <f>VLOOKUP(B:B, _holidays!A:C, 3, FALSE)</f>
        <v>N</v>
      </c>
      <c r="E908" s="10">
        <v>118103.86500000001</v>
      </c>
      <c r="F908" s="6">
        <f>IF(Table16[[#This Row],[School Day]]="Y",Table16[[#This Row],[Demand]],NA())</f>
        <v>118103.86500000001</v>
      </c>
      <c r="G908" s="6" t="e">
        <f>IF(Table16[[#This Row],[School Day]]="N",Table16[[#This Row],[Demand]],NA())</f>
        <v>#N/A</v>
      </c>
      <c r="H908" s="6" t="e">
        <f>IF(Table16[[#This Row],[Holiday]]="Y",Table16[[#This Row],[Demand]],NA())</f>
        <v>#N/A</v>
      </c>
      <c r="I908" s="6">
        <f>IF(Table16[[#This Row],[Holiday]]="N",Table16[[#This Row],[Demand]],NA())</f>
        <v>118103.86500000001</v>
      </c>
      <c r="J908" s="6">
        <v>14.3</v>
      </c>
      <c r="K908" s="6"/>
    </row>
    <row r="909" spans="2:11" x14ac:dyDescent="0.3">
      <c r="B909" s="30">
        <v>42912</v>
      </c>
      <c r="C909" s="6" t="str">
        <f>VLOOKUP(B:B, _holidays!A:C, 2, FALSE)</f>
        <v>Y</v>
      </c>
      <c r="D909" s="6" t="str">
        <f>VLOOKUP(B:B, _holidays!A:C, 3, FALSE)</f>
        <v>N</v>
      </c>
      <c r="E909" s="10">
        <v>138040.38</v>
      </c>
      <c r="F909" s="6">
        <f>IF(Table16[[#This Row],[School Day]]="Y",Table16[[#This Row],[Demand]],NA())</f>
        <v>138040.38</v>
      </c>
      <c r="G909" s="6" t="e">
        <f>IF(Table16[[#This Row],[School Day]]="N",Table16[[#This Row],[Demand]],NA())</f>
        <v>#N/A</v>
      </c>
      <c r="H909" s="6" t="e">
        <f>IF(Table16[[#This Row],[Holiday]]="Y",Table16[[#This Row],[Demand]],NA())</f>
        <v>#N/A</v>
      </c>
      <c r="I909" s="6">
        <f>IF(Table16[[#This Row],[Holiday]]="N",Table16[[#This Row],[Demand]],NA())</f>
        <v>138040.38</v>
      </c>
      <c r="J909" s="6">
        <v>12.6</v>
      </c>
      <c r="K909" s="6"/>
    </row>
    <row r="910" spans="2:11" x14ac:dyDescent="0.3">
      <c r="B910" s="30">
        <v>42913</v>
      </c>
      <c r="C910" s="6" t="str">
        <f>VLOOKUP(B:B, _holidays!A:C, 2, FALSE)</f>
        <v>Y</v>
      </c>
      <c r="D910" s="6" t="str">
        <f>VLOOKUP(B:B, _holidays!A:C, 3, FALSE)</f>
        <v>N</v>
      </c>
      <c r="E910" s="10">
        <v>144526.63</v>
      </c>
      <c r="F910" s="6">
        <f>IF(Table16[[#This Row],[School Day]]="Y",Table16[[#This Row],[Demand]],NA())</f>
        <v>144526.63</v>
      </c>
      <c r="G910" s="6" t="e">
        <f>IF(Table16[[#This Row],[School Day]]="N",Table16[[#This Row],[Demand]],NA())</f>
        <v>#N/A</v>
      </c>
      <c r="H910" s="6" t="e">
        <f>IF(Table16[[#This Row],[Holiday]]="Y",Table16[[#This Row],[Demand]],NA())</f>
        <v>#N/A</v>
      </c>
      <c r="I910" s="6">
        <f>IF(Table16[[#This Row],[Holiday]]="N",Table16[[#This Row],[Demand]],NA())</f>
        <v>144526.63</v>
      </c>
      <c r="J910" s="6">
        <v>12.1</v>
      </c>
      <c r="K910" s="6"/>
    </row>
    <row r="911" spans="2:11" x14ac:dyDescent="0.3">
      <c r="B911" s="30">
        <v>42914</v>
      </c>
      <c r="C911" s="6" t="str">
        <f>VLOOKUP(B:B, _holidays!A:C, 2, FALSE)</f>
        <v>Y</v>
      </c>
      <c r="D911" s="6" t="str">
        <f>VLOOKUP(B:B, _holidays!A:C, 3, FALSE)</f>
        <v>N</v>
      </c>
      <c r="E911" s="10">
        <v>141351.89499999999</v>
      </c>
      <c r="F911" s="6">
        <f>IF(Table16[[#This Row],[School Day]]="Y",Table16[[#This Row],[Demand]],NA())</f>
        <v>141351.89499999999</v>
      </c>
      <c r="G911" s="6" t="e">
        <f>IF(Table16[[#This Row],[School Day]]="N",Table16[[#This Row],[Demand]],NA())</f>
        <v>#N/A</v>
      </c>
      <c r="H911" s="6" t="e">
        <f>IF(Table16[[#This Row],[Holiday]]="Y",Table16[[#This Row],[Demand]],NA())</f>
        <v>#N/A</v>
      </c>
      <c r="I911" s="6">
        <f>IF(Table16[[#This Row],[Holiday]]="N",Table16[[#This Row],[Demand]],NA())</f>
        <v>141351.89499999999</v>
      </c>
      <c r="J911" s="6">
        <v>14.1</v>
      </c>
      <c r="K911" s="6"/>
    </row>
    <row r="912" spans="2:11" x14ac:dyDescent="0.3">
      <c r="B912" s="30">
        <v>42915</v>
      </c>
      <c r="C912" s="6" t="str">
        <f>VLOOKUP(B:B, _holidays!A:C, 2, FALSE)</f>
        <v>Y</v>
      </c>
      <c r="D912" s="6" t="str">
        <f>VLOOKUP(B:B, _holidays!A:C, 3, FALSE)</f>
        <v>N</v>
      </c>
      <c r="E912" s="10">
        <v>138124.06</v>
      </c>
      <c r="F912" s="6">
        <f>IF(Table16[[#This Row],[School Day]]="Y",Table16[[#This Row],[Demand]],NA())</f>
        <v>138124.06</v>
      </c>
      <c r="G912" s="6" t="e">
        <f>IF(Table16[[#This Row],[School Day]]="N",Table16[[#This Row],[Demand]],NA())</f>
        <v>#N/A</v>
      </c>
      <c r="H912" s="6" t="e">
        <f>IF(Table16[[#This Row],[Holiday]]="Y",Table16[[#This Row],[Demand]],NA())</f>
        <v>#N/A</v>
      </c>
      <c r="I912" s="6">
        <f>IF(Table16[[#This Row],[Holiday]]="N",Table16[[#This Row],[Demand]],NA())</f>
        <v>138124.06</v>
      </c>
      <c r="J912" s="6">
        <v>13.7</v>
      </c>
      <c r="K912" s="6"/>
    </row>
    <row r="913" spans="2:11" x14ac:dyDescent="0.3">
      <c r="B913" s="30">
        <v>42916</v>
      </c>
      <c r="C913" s="6" t="str">
        <f>VLOOKUP(B:B, _holidays!A:C, 2, FALSE)</f>
        <v>N</v>
      </c>
      <c r="D913" s="6" t="str">
        <f>VLOOKUP(B:B, _holidays!A:C, 3, FALSE)</f>
        <v>N</v>
      </c>
      <c r="E913" s="10">
        <v>139275.77499999999</v>
      </c>
      <c r="F913" s="6" t="e">
        <f>IF(Table16[[#This Row],[School Day]]="Y",Table16[[#This Row],[Demand]],NA())</f>
        <v>#N/A</v>
      </c>
      <c r="G913" s="6">
        <f>IF(Table16[[#This Row],[School Day]]="N",Table16[[#This Row],[Demand]],NA())</f>
        <v>139275.77499999999</v>
      </c>
      <c r="H913" s="6" t="e">
        <f>IF(Table16[[#This Row],[Holiday]]="Y",Table16[[#This Row],[Demand]],NA())</f>
        <v>#N/A</v>
      </c>
      <c r="I913" s="6">
        <f>IF(Table16[[#This Row],[Holiday]]="N",Table16[[#This Row],[Demand]],NA())</f>
        <v>139275.77499999999</v>
      </c>
      <c r="J913" s="6">
        <v>12.3</v>
      </c>
      <c r="K913" s="6"/>
    </row>
    <row r="914" spans="2:11" x14ac:dyDescent="0.3">
      <c r="B914" s="30">
        <v>42917</v>
      </c>
      <c r="C914" s="6" t="str">
        <f>VLOOKUP(B:B, _holidays!A:C, 2, FALSE)</f>
        <v>N</v>
      </c>
      <c r="D914" s="6" t="str">
        <f>VLOOKUP(B:B, _holidays!A:C, 3, FALSE)</f>
        <v>N</v>
      </c>
      <c r="E914" s="10">
        <v>125949.5</v>
      </c>
      <c r="F914" s="6" t="e">
        <f>IF(Table16[[#This Row],[School Day]]="Y",Table16[[#This Row],[Demand]],NA())</f>
        <v>#N/A</v>
      </c>
      <c r="G914" s="6">
        <f>IF(Table16[[#This Row],[School Day]]="N",Table16[[#This Row],[Demand]],NA())</f>
        <v>125949.5</v>
      </c>
      <c r="H914" s="6" t="e">
        <f>IF(Table16[[#This Row],[Holiday]]="Y",Table16[[#This Row],[Demand]],NA())</f>
        <v>#N/A</v>
      </c>
      <c r="I914" s="6">
        <f>IF(Table16[[#This Row],[Holiday]]="N",Table16[[#This Row],[Demand]],NA())</f>
        <v>125949.5</v>
      </c>
      <c r="J914" s="6">
        <v>12.7</v>
      </c>
      <c r="K914" s="6"/>
    </row>
    <row r="915" spans="2:11" x14ac:dyDescent="0.3">
      <c r="B915" s="30">
        <v>42918</v>
      </c>
      <c r="C915" s="6" t="str">
        <f>VLOOKUP(B:B, _holidays!A:C, 2, FALSE)</f>
        <v>N</v>
      </c>
      <c r="D915" s="6" t="str">
        <f>VLOOKUP(B:B, _holidays!A:C, 3, FALSE)</f>
        <v>N</v>
      </c>
      <c r="E915" s="10">
        <v>120137.45</v>
      </c>
      <c r="F915" s="6" t="e">
        <f>IF(Table16[[#This Row],[School Day]]="Y",Table16[[#This Row],[Demand]],NA())</f>
        <v>#N/A</v>
      </c>
      <c r="G915" s="6">
        <f>IF(Table16[[#This Row],[School Day]]="N",Table16[[#This Row],[Demand]],NA())</f>
        <v>120137.45</v>
      </c>
      <c r="H915" s="6" t="e">
        <f>IF(Table16[[#This Row],[Holiday]]="Y",Table16[[#This Row],[Demand]],NA())</f>
        <v>#N/A</v>
      </c>
      <c r="I915" s="6">
        <f>IF(Table16[[#This Row],[Holiday]]="N",Table16[[#This Row],[Demand]],NA())</f>
        <v>120137.45</v>
      </c>
      <c r="J915" s="6">
        <v>14.3</v>
      </c>
      <c r="K915" s="6"/>
    </row>
    <row r="916" spans="2:11" x14ac:dyDescent="0.3">
      <c r="B916" s="30">
        <v>42919</v>
      </c>
      <c r="C916" s="6" t="str">
        <f>VLOOKUP(B:B, _holidays!A:C, 2, FALSE)</f>
        <v>N</v>
      </c>
      <c r="D916" s="6" t="str">
        <f>VLOOKUP(B:B, _holidays!A:C, 3, FALSE)</f>
        <v>N</v>
      </c>
      <c r="E916" s="10">
        <v>139765.32</v>
      </c>
      <c r="F916" s="6" t="e">
        <f>IF(Table16[[#This Row],[School Day]]="Y",Table16[[#This Row],[Demand]],NA())</f>
        <v>#N/A</v>
      </c>
      <c r="G916" s="6">
        <f>IF(Table16[[#This Row],[School Day]]="N",Table16[[#This Row],[Demand]],NA())</f>
        <v>139765.32</v>
      </c>
      <c r="H916" s="6" t="e">
        <f>IF(Table16[[#This Row],[Holiday]]="Y",Table16[[#This Row],[Demand]],NA())</f>
        <v>#N/A</v>
      </c>
      <c r="I916" s="6">
        <f>IF(Table16[[#This Row],[Holiday]]="N",Table16[[#This Row],[Demand]],NA())</f>
        <v>139765.32</v>
      </c>
      <c r="J916" s="6">
        <v>13.9</v>
      </c>
      <c r="K916" s="6"/>
    </row>
    <row r="917" spans="2:11" x14ac:dyDescent="0.3">
      <c r="B917" s="30">
        <v>42920</v>
      </c>
      <c r="C917" s="6" t="str">
        <f>VLOOKUP(B:B, _holidays!A:C, 2, FALSE)</f>
        <v>N</v>
      </c>
      <c r="D917" s="6" t="str">
        <f>VLOOKUP(B:B, _holidays!A:C, 3, FALSE)</f>
        <v>N</v>
      </c>
      <c r="E917" s="10">
        <v>134029.80499999999</v>
      </c>
      <c r="F917" s="6" t="e">
        <f>IF(Table16[[#This Row],[School Day]]="Y",Table16[[#This Row],[Demand]],NA())</f>
        <v>#N/A</v>
      </c>
      <c r="G917" s="6">
        <f>IF(Table16[[#This Row],[School Day]]="N",Table16[[#This Row],[Demand]],NA())</f>
        <v>134029.80499999999</v>
      </c>
      <c r="H917" s="6" t="e">
        <f>IF(Table16[[#This Row],[Holiday]]="Y",Table16[[#This Row],[Demand]],NA())</f>
        <v>#N/A</v>
      </c>
      <c r="I917" s="6">
        <f>IF(Table16[[#This Row],[Holiday]]="N",Table16[[#This Row],[Demand]],NA())</f>
        <v>134029.80499999999</v>
      </c>
      <c r="J917" s="6">
        <v>16.2</v>
      </c>
      <c r="K917" s="6"/>
    </row>
    <row r="918" spans="2:11" x14ac:dyDescent="0.3">
      <c r="B918" s="30">
        <v>42921</v>
      </c>
      <c r="C918" s="6" t="str">
        <f>VLOOKUP(B:B, _holidays!A:C, 2, FALSE)</f>
        <v>N</v>
      </c>
      <c r="D918" s="6" t="str">
        <f>VLOOKUP(B:B, _holidays!A:C, 3, FALSE)</f>
        <v>N</v>
      </c>
      <c r="E918" s="10">
        <v>134084.66500000001</v>
      </c>
      <c r="F918" s="6" t="e">
        <f>IF(Table16[[#This Row],[School Day]]="Y",Table16[[#This Row],[Demand]],NA())</f>
        <v>#N/A</v>
      </c>
      <c r="G918" s="6">
        <f>IF(Table16[[#This Row],[School Day]]="N",Table16[[#This Row],[Demand]],NA())</f>
        <v>134084.66500000001</v>
      </c>
      <c r="H918" s="6" t="e">
        <f>IF(Table16[[#This Row],[Holiday]]="Y",Table16[[#This Row],[Demand]],NA())</f>
        <v>#N/A</v>
      </c>
      <c r="I918" s="6">
        <f>IF(Table16[[#This Row],[Holiday]]="N",Table16[[#This Row],[Demand]],NA())</f>
        <v>134084.66500000001</v>
      </c>
      <c r="J918" s="6">
        <v>15.8</v>
      </c>
      <c r="K918" s="6"/>
    </row>
    <row r="919" spans="2:11" x14ac:dyDescent="0.3">
      <c r="B919" s="30">
        <v>42922</v>
      </c>
      <c r="C919" s="6" t="str">
        <f>VLOOKUP(B:B, _holidays!A:C, 2, FALSE)</f>
        <v>N</v>
      </c>
      <c r="D919" s="6" t="str">
        <f>VLOOKUP(B:B, _holidays!A:C, 3, FALSE)</f>
        <v>N</v>
      </c>
      <c r="E919" s="10">
        <v>137899.715</v>
      </c>
      <c r="F919" s="6" t="e">
        <f>IF(Table16[[#This Row],[School Day]]="Y",Table16[[#This Row],[Demand]],NA())</f>
        <v>#N/A</v>
      </c>
      <c r="G919" s="6">
        <f>IF(Table16[[#This Row],[School Day]]="N",Table16[[#This Row],[Demand]],NA())</f>
        <v>137899.715</v>
      </c>
      <c r="H919" s="6" t="e">
        <f>IF(Table16[[#This Row],[Holiday]]="Y",Table16[[#This Row],[Demand]],NA())</f>
        <v>#N/A</v>
      </c>
      <c r="I919" s="6">
        <f>IF(Table16[[#This Row],[Holiday]]="N",Table16[[#This Row],[Demand]],NA())</f>
        <v>137899.715</v>
      </c>
      <c r="J919" s="6">
        <v>15</v>
      </c>
      <c r="K919" s="6"/>
    </row>
    <row r="920" spans="2:11" x14ac:dyDescent="0.3">
      <c r="B920" s="30">
        <v>42923</v>
      </c>
      <c r="C920" s="6" t="str">
        <f>VLOOKUP(B:B, _holidays!A:C, 2, FALSE)</f>
        <v>N</v>
      </c>
      <c r="D920" s="6" t="str">
        <f>VLOOKUP(B:B, _holidays!A:C, 3, FALSE)</f>
        <v>N</v>
      </c>
      <c r="E920" s="10">
        <v>134078.07</v>
      </c>
      <c r="F920" s="6" t="e">
        <f>IF(Table16[[#This Row],[School Day]]="Y",Table16[[#This Row],[Demand]],NA())</f>
        <v>#N/A</v>
      </c>
      <c r="G920" s="6">
        <f>IF(Table16[[#This Row],[School Day]]="N",Table16[[#This Row],[Demand]],NA())</f>
        <v>134078.07</v>
      </c>
      <c r="H920" s="6" t="e">
        <f>IF(Table16[[#This Row],[Holiday]]="Y",Table16[[#This Row],[Demand]],NA())</f>
        <v>#N/A</v>
      </c>
      <c r="I920" s="6">
        <f>IF(Table16[[#This Row],[Holiday]]="N",Table16[[#This Row],[Demand]],NA())</f>
        <v>134078.07</v>
      </c>
      <c r="J920" s="6">
        <v>14.2</v>
      </c>
      <c r="K920" s="6"/>
    </row>
    <row r="921" spans="2:11" x14ac:dyDescent="0.3">
      <c r="B921" s="30">
        <v>42924</v>
      </c>
      <c r="C921" s="6" t="str">
        <f>VLOOKUP(B:B, _holidays!A:C, 2, FALSE)</f>
        <v>N</v>
      </c>
      <c r="D921" s="6" t="str">
        <f>VLOOKUP(B:B, _holidays!A:C, 3, FALSE)</f>
        <v>N</v>
      </c>
      <c r="E921" s="10">
        <v>123687.97</v>
      </c>
      <c r="F921" s="6" t="e">
        <f>IF(Table16[[#This Row],[School Day]]="Y",Table16[[#This Row],[Demand]],NA())</f>
        <v>#N/A</v>
      </c>
      <c r="G921" s="6">
        <f>IF(Table16[[#This Row],[School Day]]="N",Table16[[#This Row],[Demand]],NA())</f>
        <v>123687.97</v>
      </c>
      <c r="H921" s="6" t="e">
        <f>IF(Table16[[#This Row],[Holiday]]="Y",Table16[[#This Row],[Demand]],NA())</f>
        <v>#N/A</v>
      </c>
      <c r="I921" s="6">
        <f>IF(Table16[[#This Row],[Holiday]]="N",Table16[[#This Row],[Demand]],NA())</f>
        <v>123687.97</v>
      </c>
      <c r="J921" s="6">
        <v>13.5</v>
      </c>
      <c r="K921" s="6"/>
    </row>
    <row r="922" spans="2:11" x14ac:dyDescent="0.3">
      <c r="B922" s="30">
        <v>42925</v>
      </c>
      <c r="C922" s="6" t="str">
        <f>VLOOKUP(B:B, _holidays!A:C, 2, FALSE)</f>
        <v>N</v>
      </c>
      <c r="D922" s="6" t="str">
        <f>VLOOKUP(B:B, _holidays!A:C, 3, FALSE)</f>
        <v>N</v>
      </c>
      <c r="E922" s="10">
        <v>116064.03</v>
      </c>
      <c r="F922" s="6" t="e">
        <f>IF(Table16[[#This Row],[School Day]]="Y",Table16[[#This Row],[Demand]],NA())</f>
        <v>#N/A</v>
      </c>
      <c r="G922" s="6">
        <f>IF(Table16[[#This Row],[School Day]]="N",Table16[[#This Row],[Demand]],NA())</f>
        <v>116064.03</v>
      </c>
      <c r="H922" s="6" t="e">
        <f>IF(Table16[[#This Row],[Holiday]]="Y",Table16[[#This Row],[Demand]],NA())</f>
        <v>#N/A</v>
      </c>
      <c r="I922" s="6">
        <f>IF(Table16[[#This Row],[Holiday]]="N",Table16[[#This Row],[Demand]],NA())</f>
        <v>116064.03</v>
      </c>
      <c r="J922" s="6">
        <v>14.6</v>
      </c>
      <c r="K922" s="6"/>
    </row>
    <row r="923" spans="2:11" x14ac:dyDescent="0.3">
      <c r="B923" s="30">
        <v>42926</v>
      </c>
      <c r="C923" s="6" t="str">
        <f>VLOOKUP(B:B, _holidays!A:C, 2, FALSE)</f>
        <v>N</v>
      </c>
      <c r="D923" s="6" t="str">
        <f>VLOOKUP(B:B, _holidays!A:C, 3, FALSE)</f>
        <v>N</v>
      </c>
      <c r="E923" s="10">
        <v>133132.32500000001</v>
      </c>
      <c r="F923" s="6" t="e">
        <f>IF(Table16[[#This Row],[School Day]]="Y",Table16[[#This Row],[Demand]],NA())</f>
        <v>#N/A</v>
      </c>
      <c r="G923" s="6">
        <f>IF(Table16[[#This Row],[School Day]]="N",Table16[[#This Row],[Demand]],NA())</f>
        <v>133132.32500000001</v>
      </c>
      <c r="H923" s="6" t="e">
        <f>IF(Table16[[#This Row],[Holiday]]="Y",Table16[[#This Row],[Demand]],NA())</f>
        <v>#N/A</v>
      </c>
      <c r="I923" s="6">
        <f>IF(Table16[[#This Row],[Holiday]]="N",Table16[[#This Row],[Demand]],NA())</f>
        <v>133132.32500000001</v>
      </c>
      <c r="J923" s="6">
        <v>16</v>
      </c>
      <c r="K923" s="6"/>
    </row>
    <row r="924" spans="2:11" x14ac:dyDescent="0.3">
      <c r="B924" s="30">
        <v>42927</v>
      </c>
      <c r="C924" s="6" t="str">
        <f>VLOOKUP(B:B, _holidays!A:C, 2, FALSE)</f>
        <v>N</v>
      </c>
      <c r="D924" s="6" t="str">
        <f>VLOOKUP(B:B, _holidays!A:C, 3, FALSE)</f>
        <v>N</v>
      </c>
      <c r="E924" s="10">
        <v>137352.78</v>
      </c>
      <c r="F924" s="6" t="e">
        <f>IF(Table16[[#This Row],[School Day]]="Y",Table16[[#This Row],[Demand]],NA())</f>
        <v>#N/A</v>
      </c>
      <c r="G924" s="6">
        <f>IF(Table16[[#This Row],[School Day]]="N",Table16[[#This Row],[Demand]],NA())</f>
        <v>137352.78</v>
      </c>
      <c r="H924" s="6" t="e">
        <f>IF(Table16[[#This Row],[Holiday]]="Y",Table16[[#This Row],[Demand]],NA())</f>
        <v>#N/A</v>
      </c>
      <c r="I924" s="6">
        <f>IF(Table16[[#This Row],[Holiday]]="N",Table16[[#This Row],[Demand]],NA())</f>
        <v>137352.78</v>
      </c>
      <c r="J924" s="6">
        <v>14.3</v>
      </c>
      <c r="K924" s="6"/>
    </row>
    <row r="925" spans="2:11" x14ac:dyDescent="0.3">
      <c r="B925" s="30">
        <v>42928</v>
      </c>
      <c r="C925" s="6" t="str">
        <f>VLOOKUP(B:B, _holidays!A:C, 2, FALSE)</f>
        <v>N</v>
      </c>
      <c r="D925" s="6" t="str">
        <f>VLOOKUP(B:B, _holidays!A:C, 3, FALSE)</f>
        <v>N</v>
      </c>
      <c r="E925" s="10">
        <v>138152.10500000001</v>
      </c>
      <c r="F925" s="6" t="e">
        <f>IF(Table16[[#This Row],[School Day]]="Y",Table16[[#This Row],[Demand]],NA())</f>
        <v>#N/A</v>
      </c>
      <c r="G925" s="6">
        <f>IF(Table16[[#This Row],[School Day]]="N",Table16[[#This Row],[Demand]],NA())</f>
        <v>138152.10500000001</v>
      </c>
      <c r="H925" s="6" t="e">
        <f>IF(Table16[[#This Row],[Holiday]]="Y",Table16[[#This Row],[Demand]],NA())</f>
        <v>#N/A</v>
      </c>
      <c r="I925" s="6">
        <f>IF(Table16[[#This Row],[Holiday]]="N",Table16[[#This Row],[Demand]],NA())</f>
        <v>138152.10500000001</v>
      </c>
      <c r="J925" s="6">
        <v>15.1</v>
      </c>
      <c r="K925" s="6"/>
    </row>
    <row r="926" spans="2:11" x14ac:dyDescent="0.3">
      <c r="B926" s="30">
        <v>42929</v>
      </c>
      <c r="C926" s="6" t="str">
        <f>VLOOKUP(B:B, _holidays!A:C, 2, FALSE)</f>
        <v>N</v>
      </c>
      <c r="D926" s="6" t="str">
        <f>VLOOKUP(B:B, _holidays!A:C, 3, FALSE)</f>
        <v>N</v>
      </c>
      <c r="E926" s="10">
        <v>134622.39000000001</v>
      </c>
      <c r="F926" s="6" t="e">
        <f>IF(Table16[[#This Row],[School Day]]="Y",Table16[[#This Row],[Demand]],NA())</f>
        <v>#N/A</v>
      </c>
      <c r="G926" s="6">
        <f>IF(Table16[[#This Row],[School Day]]="N",Table16[[#This Row],[Demand]],NA())</f>
        <v>134622.39000000001</v>
      </c>
      <c r="H926" s="6" t="e">
        <f>IF(Table16[[#This Row],[Holiday]]="Y",Table16[[#This Row],[Demand]],NA())</f>
        <v>#N/A</v>
      </c>
      <c r="I926" s="6">
        <f>IF(Table16[[#This Row],[Holiday]]="N",Table16[[#This Row],[Demand]],NA())</f>
        <v>134622.39000000001</v>
      </c>
      <c r="J926" s="6">
        <v>13.3</v>
      </c>
      <c r="K926" s="6"/>
    </row>
    <row r="927" spans="2:11" x14ac:dyDescent="0.3">
      <c r="B927" s="30">
        <v>42930</v>
      </c>
      <c r="C927" s="6" t="str">
        <f>VLOOKUP(B:B, _holidays!A:C, 2, FALSE)</f>
        <v>N</v>
      </c>
      <c r="D927" s="6" t="str">
        <f>VLOOKUP(B:B, _holidays!A:C, 3, FALSE)</f>
        <v>N</v>
      </c>
      <c r="E927" s="10">
        <v>131387.745</v>
      </c>
      <c r="F927" s="6" t="e">
        <f>IF(Table16[[#This Row],[School Day]]="Y",Table16[[#This Row],[Demand]],NA())</f>
        <v>#N/A</v>
      </c>
      <c r="G927" s="6">
        <f>IF(Table16[[#This Row],[School Day]]="N",Table16[[#This Row],[Demand]],NA())</f>
        <v>131387.745</v>
      </c>
      <c r="H927" s="6" t="e">
        <f>IF(Table16[[#This Row],[Holiday]]="Y",Table16[[#This Row],[Demand]],NA())</f>
        <v>#N/A</v>
      </c>
      <c r="I927" s="6">
        <f>IF(Table16[[#This Row],[Holiday]]="N",Table16[[#This Row],[Demand]],NA())</f>
        <v>131387.745</v>
      </c>
      <c r="J927" s="6">
        <v>15.9</v>
      </c>
      <c r="K927" s="6"/>
    </row>
    <row r="928" spans="2:11" x14ac:dyDescent="0.3">
      <c r="B928" s="30">
        <v>42931</v>
      </c>
      <c r="C928" s="6" t="str">
        <f>VLOOKUP(B:B, _holidays!A:C, 2, FALSE)</f>
        <v>N</v>
      </c>
      <c r="D928" s="6" t="str">
        <f>VLOOKUP(B:B, _holidays!A:C, 3, FALSE)</f>
        <v>N</v>
      </c>
      <c r="E928" s="10">
        <v>124486.69500000001</v>
      </c>
      <c r="F928" s="6" t="e">
        <f>IF(Table16[[#This Row],[School Day]]="Y",Table16[[#This Row],[Demand]],NA())</f>
        <v>#N/A</v>
      </c>
      <c r="G928" s="6">
        <f>IF(Table16[[#This Row],[School Day]]="N",Table16[[#This Row],[Demand]],NA())</f>
        <v>124486.69500000001</v>
      </c>
      <c r="H928" s="6" t="e">
        <f>IF(Table16[[#This Row],[Holiday]]="Y",Table16[[#This Row],[Demand]],NA())</f>
        <v>#N/A</v>
      </c>
      <c r="I928" s="6">
        <f>IF(Table16[[#This Row],[Holiday]]="N",Table16[[#This Row],[Demand]],NA())</f>
        <v>124486.69500000001</v>
      </c>
      <c r="J928" s="6">
        <v>12</v>
      </c>
      <c r="K928" s="6"/>
    </row>
    <row r="929" spans="2:11" x14ac:dyDescent="0.3">
      <c r="B929" s="30">
        <v>42932</v>
      </c>
      <c r="C929" s="6" t="str">
        <f>VLOOKUP(B:B, _holidays!A:C, 2, FALSE)</f>
        <v>N</v>
      </c>
      <c r="D929" s="6" t="str">
        <f>VLOOKUP(B:B, _holidays!A:C, 3, FALSE)</f>
        <v>N</v>
      </c>
      <c r="E929" s="10">
        <v>119927.64</v>
      </c>
      <c r="F929" s="6" t="e">
        <f>IF(Table16[[#This Row],[School Day]]="Y",Table16[[#This Row],[Demand]],NA())</f>
        <v>#N/A</v>
      </c>
      <c r="G929" s="6">
        <f>IF(Table16[[#This Row],[School Day]]="N",Table16[[#This Row],[Demand]],NA())</f>
        <v>119927.64</v>
      </c>
      <c r="H929" s="6" t="e">
        <f>IF(Table16[[#This Row],[Holiday]]="Y",Table16[[#This Row],[Demand]],NA())</f>
        <v>#N/A</v>
      </c>
      <c r="I929" s="6">
        <f>IF(Table16[[#This Row],[Holiday]]="N",Table16[[#This Row],[Demand]],NA())</f>
        <v>119927.64</v>
      </c>
      <c r="J929" s="6">
        <v>12.5</v>
      </c>
      <c r="K929" s="6"/>
    </row>
    <row r="930" spans="2:11" x14ac:dyDescent="0.3">
      <c r="B930" s="30">
        <v>42933</v>
      </c>
      <c r="C930" s="6" t="str">
        <f>VLOOKUP(B:B, _holidays!A:C, 2, FALSE)</f>
        <v>N</v>
      </c>
      <c r="D930" s="6" t="str">
        <f>VLOOKUP(B:B, _holidays!A:C, 3, FALSE)</f>
        <v>N</v>
      </c>
      <c r="E930" s="10">
        <v>131868.24</v>
      </c>
      <c r="F930" s="6" t="e">
        <f>IF(Table16[[#This Row],[School Day]]="Y",Table16[[#This Row],[Demand]],NA())</f>
        <v>#N/A</v>
      </c>
      <c r="G930" s="6">
        <f>IF(Table16[[#This Row],[School Day]]="N",Table16[[#This Row],[Demand]],NA())</f>
        <v>131868.24</v>
      </c>
      <c r="H930" s="6" t="e">
        <f>IF(Table16[[#This Row],[Holiday]]="Y",Table16[[#This Row],[Demand]],NA())</f>
        <v>#N/A</v>
      </c>
      <c r="I930" s="6">
        <f>IF(Table16[[#This Row],[Holiday]]="N",Table16[[#This Row],[Demand]],NA())</f>
        <v>131868.24</v>
      </c>
      <c r="J930" s="6">
        <v>15.3</v>
      </c>
      <c r="K930" s="6"/>
    </row>
    <row r="931" spans="2:11" x14ac:dyDescent="0.3">
      <c r="B931" s="30">
        <v>42934</v>
      </c>
      <c r="C931" s="6" t="str">
        <f>VLOOKUP(B:B, _holidays!A:C, 2, FALSE)</f>
        <v>Y</v>
      </c>
      <c r="D931" s="6" t="str">
        <f>VLOOKUP(B:B, _holidays!A:C, 3, FALSE)</f>
        <v>N</v>
      </c>
      <c r="E931" s="10">
        <v>136121.83499999999</v>
      </c>
      <c r="F931" s="6">
        <f>IF(Table16[[#This Row],[School Day]]="Y",Table16[[#This Row],[Demand]],NA())</f>
        <v>136121.83499999999</v>
      </c>
      <c r="G931" s="6" t="e">
        <f>IF(Table16[[#This Row],[School Day]]="N",Table16[[#This Row],[Demand]],NA())</f>
        <v>#N/A</v>
      </c>
      <c r="H931" s="6" t="e">
        <f>IF(Table16[[#This Row],[Holiday]]="Y",Table16[[#This Row],[Demand]],NA())</f>
        <v>#N/A</v>
      </c>
      <c r="I931" s="6">
        <f>IF(Table16[[#This Row],[Holiday]]="N",Table16[[#This Row],[Demand]],NA())</f>
        <v>136121.83499999999</v>
      </c>
      <c r="J931" s="6">
        <v>14.5</v>
      </c>
      <c r="K931" s="6"/>
    </row>
    <row r="932" spans="2:11" x14ac:dyDescent="0.3">
      <c r="B932" s="30">
        <v>42935</v>
      </c>
      <c r="C932" s="6" t="str">
        <f>VLOOKUP(B:B, _holidays!A:C, 2, FALSE)</f>
        <v>Y</v>
      </c>
      <c r="D932" s="6" t="str">
        <f>VLOOKUP(B:B, _holidays!A:C, 3, FALSE)</f>
        <v>N</v>
      </c>
      <c r="E932" s="10">
        <v>133906.26</v>
      </c>
      <c r="F932" s="6">
        <f>IF(Table16[[#This Row],[School Day]]="Y",Table16[[#This Row],[Demand]],NA())</f>
        <v>133906.26</v>
      </c>
      <c r="G932" s="6" t="e">
        <f>IF(Table16[[#This Row],[School Day]]="N",Table16[[#This Row],[Demand]],NA())</f>
        <v>#N/A</v>
      </c>
      <c r="H932" s="6" t="e">
        <f>IF(Table16[[#This Row],[Holiday]]="Y",Table16[[#This Row],[Demand]],NA())</f>
        <v>#N/A</v>
      </c>
      <c r="I932" s="6">
        <f>IF(Table16[[#This Row],[Holiday]]="N",Table16[[#This Row],[Demand]],NA())</f>
        <v>133906.26</v>
      </c>
      <c r="J932" s="6">
        <v>13.2</v>
      </c>
      <c r="K932" s="6"/>
    </row>
    <row r="933" spans="2:11" x14ac:dyDescent="0.3">
      <c r="B933" s="30">
        <v>42936</v>
      </c>
      <c r="C933" s="6" t="str">
        <f>VLOOKUP(B:B, _holidays!A:C, 2, FALSE)</f>
        <v>Y</v>
      </c>
      <c r="D933" s="6" t="str">
        <f>VLOOKUP(B:B, _holidays!A:C, 3, FALSE)</f>
        <v>N</v>
      </c>
      <c r="E933" s="10">
        <v>139316.29</v>
      </c>
      <c r="F933" s="6">
        <f>IF(Table16[[#This Row],[School Day]]="Y",Table16[[#This Row],[Demand]],NA())</f>
        <v>139316.29</v>
      </c>
      <c r="G933" s="6" t="e">
        <f>IF(Table16[[#This Row],[School Day]]="N",Table16[[#This Row],[Demand]],NA())</f>
        <v>#N/A</v>
      </c>
      <c r="H933" s="6" t="e">
        <f>IF(Table16[[#This Row],[Holiday]]="Y",Table16[[#This Row],[Demand]],NA())</f>
        <v>#N/A</v>
      </c>
      <c r="I933" s="6">
        <f>IF(Table16[[#This Row],[Holiday]]="N",Table16[[#This Row],[Demand]],NA())</f>
        <v>139316.29</v>
      </c>
      <c r="J933" s="6">
        <v>10.7</v>
      </c>
      <c r="K933" s="6"/>
    </row>
    <row r="934" spans="2:11" x14ac:dyDescent="0.3">
      <c r="B934" s="30">
        <v>42937</v>
      </c>
      <c r="C934" s="6" t="str">
        <f>VLOOKUP(B:B, _holidays!A:C, 2, FALSE)</f>
        <v>Y</v>
      </c>
      <c r="D934" s="6" t="str">
        <f>VLOOKUP(B:B, _holidays!A:C, 3, FALSE)</f>
        <v>N</v>
      </c>
      <c r="E934" s="10">
        <v>140073.89499999999</v>
      </c>
      <c r="F934" s="6">
        <f>IF(Table16[[#This Row],[School Day]]="Y",Table16[[#This Row],[Demand]],NA())</f>
        <v>140073.89499999999</v>
      </c>
      <c r="G934" s="6" t="e">
        <f>IF(Table16[[#This Row],[School Day]]="N",Table16[[#This Row],[Demand]],NA())</f>
        <v>#N/A</v>
      </c>
      <c r="H934" s="6" t="e">
        <f>IF(Table16[[#This Row],[Holiday]]="Y",Table16[[#This Row],[Demand]],NA())</f>
        <v>#N/A</v>
      </c>
      <c r="I934" s="6">
        <f>IF(Table16[[#This Row],[Holiday]]="N",Table16[[#This Row],[Demand]],NA())</f>
        <v>140073.89499999999</v>
      </c>
      <c r="J934" s="6">
        <v>13.8</v>
      </c>
      <c r="K934" s="6"/>
    </row>
    <row r="935" spans="2:11" x14ac:dyDescent="0.3">
      <c r="B935" s="30">
        <v>42938</v>
      </c>
      <c r="C935" s="6" t="str">
        <f>VLOOKUP(B:B, _holidays!A:C, 2, FALSE)</f>
        <v>Y</v>
      </c>
      <c r="D935" s="6" t="str">
        <f>VLOOKUP(B:B, _holidays!A:C, 3, FALSE)</f>
        <v>N</v>
      </c>
      <c r="E935" s="10">
        <v>122397.13</v>
      </c>
      <c r="F935" s="6">
        <f>IF(Table16[[#This Row],[School Day]]="Y",Table16[[#This Row],[Demand]],NA())</f>
        <v>122397.13</v>
      </c>
      <c r="G935" s="6" t="e">
        <f>IF(Table16[[#This Row],[School Day]]="N",Table16[[#This Row],[Demand]],NA())</f>
        <v>#N/A</v>
      </c>
      <c r="H935" s="6" t="e">
        <f>IF(Table16[[#This Row],[Holiday]]="Y",Table16[[#This Row],[Demand]],NA())</f>
        <v>#N/A</v>
      </c>
      <c r="I935" s="6">
        <f>IF(Table16[[#This Row],[Holiday]]="N",Table16[[#This Row],[Demand]],NA())</f>
        <v>122397.13</v>
      </c>
      <c r="J935" s="6">
        <v>12.4</v>
      </c>
      <c r="K935" s="6"/>
    </row>
    <row r="936" spans="2:11" x14ac:dyDescent="0.3">
      <c r="B936" s="30">
        <v>42939</v>
      </c>
      <c r="C936" s="6" t="str">
        <f>VLOOKUP(B:B, _holidays!A:C, 2, FALSE)</f>
        <v>Y</v>
      </c>
      <c r="D936" s="6" t="str">
        <f>VLOOKUP(B:B, _holidays!A:C, 3, FALSE)</f>
        <v>N</v>
      </c>
      <c r="E936" s="10">
        <v>118007.66499999999</v>
      </c>
      <c r="F936" s="6">
        <f>IF(Table16[[#This Row],[School Day]]="Y",Table16[[#This Row],[Demand]],NA())</f>
        <v>118007.66499999999</v>
      </c>
      <c r="G936" s="6" t="e">
        <f>IF(Table16[[#This Row],[School Day]]="N",Table16[[#This Row],[Demand]],NA())</f>
        <v>#N/A</v>
      </c>
      <c r="H936" s="6" t="e">
        <f>IF(Table16[[#This Row],[Holiday]]="Y",Table16[[#This Row],[Demand]],NA())</f>
        <v>#N/A</v>
      </c>
      <c r="I936" s="6">
        <f>IF(Table16[[#This Row],[Holiday]]="N",Table16[[#This Row],[Demand]],NA())</f>
        <v>118007.66499999999</v>
      </c>
      <c r="J936" s="6">
        <v>14.1</v>
      </c>
      <c r="K936" s="6"/>
    </row>
    <row r="937" spans="2:11" x14ac:dyDescent="0.3">
      <c r="B937" s="30">
        <v>42940</v>
      </c>
      <c r="C937" s="6" t="str">
        <f>VLOOKUP(B:B, _holidays!A:C, 2, FALSE)</f>
        <v>Y</v>
      </c>
      <c r="D937" s="6" t="str">
        <f>VLOOKUP(B:B, _holidays!A:C, 3, FALSE)</f>
        <v>N</v>
      </c>
      <c r="E937" s="10">
        <v>136330.59</v>
      </c>
      <c r="F937" s="6">
        <f>IF(Table16[[#This Row],[School Day]]="Y",Table16[[#This Row],[Demand]],NA())</f>
        <v>136330.59</v>
      </c>
      <c r="G937" s="6" t="e">
        <f>IF(Table16[[#This Row],[School Day]]="N",Table16[[#This Row],[Demand]],NA())</f>
        <v>#N/A</v>
      </c>
      <c r="H937" s="6" t="e">
        <f>IF(Table16[[#This Row],[Holiday]]="Y",Table16[[#This Row],[Demand]],NA())</f>
        <v>#N/A</v>
      </c>
      <c r="I937" s="6">
        <f>IF(Table16[[#This Row],[Holiday]]="N",Table16[[#This Row],[Demand]],NA())</f>
        <v>136330.59</v>
      </c>
      <c r="J937" s="6">
        <v>16.100000000000001</v>
      </c>
      <c r="K937" s="6"/>
    </row>
    <row r="938" spans="2:11" x14ac:dyDescent="0.3">
      <c r="B938" s="30">
        <v>42941</v>
      </c>
      <c r="C938" s="6" t="str">
        <f>VLOOKUP(B:B, _holidays!A:C, 2, FALSE)</f>
        <v>Y</v>
      </c>
      <c r="D938" s="6" t="str">
        <f>VLOOKUP(B:B, _holidays!A:C, 3, FALSE)</f>
        <v>N</v>
      </c>
      <c r="E938" s="10">
        <v>129699.265</v>
      </c>
      <c r="F938" s="6">
        <f>IF(Table16[[#This Row],[School Day]]="Y",Table16[[#This Row],[Demand]],NA())</f>
        <v>129699.265</v>
      </c>
      <c r="G938" s="6" t="e">
        <f>IF(Table16[[#This Row],[School Day]]="N",Table16[[#This Row],[Demand]],NA())</f>
        <v>#N/A</v>
      </c>
      <c r="H938" s="6" t="e">
        <f>IF(Table16[[#This Row],[Holiday]]="Y",Table16[[#This Row],[Demand]],NA())</f>
        <v>#N/A</v>
      </c>
      <c r="I938" s="6">
        <f>IF(Table16[[#This Row],[Holiday]]="N",Table16[[#This Row],[Demand]],NA())</f>
        <v>129699.265</v>
      </c>
      <c r="J938" s="6">
        <v>17.2</v>
      </c>
      <c r="K938" s="6"/>
    </row>
    <row r="939" spans="2:11" x14ac:dyDescent="0.3">
      <c r="B939" s="30">
        <v>42942</v>
      </c>
      <c r="C939" s="6" t="str">
        <f>VLOOKUP(B:B, _holidays!A:C, 2, FALSE)</f>
        <v>Y</v>
      </c>
      <c r="D939" s="6" t="str">
        <f>VLOOKUP(B:B, _holidays!A:C, 3, FALSE)</f>
        <v>N</v>
      </c>
      <c r="E939" s="10">
        <v>133198.34</v>
      </c>
      <c r="F939" s="6">
        <f>IF(Table16[[#This Row],[School Day]]="Y",Table16[[#This Row],[Demand]],NA())</f>
        <v>133198.34</v>
      </c>
      <c r="G939" s="6" t="e">
        <f>IF(Table16[[#This Row],[School Day]]="N",Table16[[#This Row],[Demand]],NA())</f>
        <v>#N/A</v>
      </c>
      <c r="H939" s="6" t="e">
        <f>IF(Table16[[#This Row],[Holiday]]="Y",Table16[[#This Row],[Demand]],NA())</f>
        <v>#N/A</v>
      </c>
      <c r="I939" s="6">
        <f>IF(Table16[[#This Row],[Holiday]]="N",Table16[[#This Row],[Demand]],NA())</f>
        <v>133198.34</v>
      </c>
      <c r="J939" s="6">
        <v>15</v>
      </c>
      <c r="K939" s="6"/>
    </row>
    <row r="940" spans="2:11" x14ac:dyDescent="0.3">
      <c r="B940" s="30">
        <v>42943</v>
      </c>
      <c r="C940" s="6" t="str">
        <f>VLOOKUP(B:B, _holidays!A:C, 2, FALSE)</f>
        <v>Y</v>
      </c>
      <c r="D940" s="6" t="str">
        <f>VLOOKUP(B:B, _holidays!A:C, 3, FALSE)</f>
        <v>N</v>
      </c>
      <c r="E940" s="10">
        <v>136003.91500000001</v>
      </c>
      <c r="F940" s="6">
        <f>IF(Table16[[#This Row],[School Day]]="Y",Table16[[#This Row],[Demand]],NA())</f>
        <v>136003.91500000001</v>
      </c>
      <c r="G940" s="6" t="e">
        <f>IF(Table16[[#This Row],[School Day]]="N",Table16[[#This Row],[Demand]],NA())</f>
        <v>#N/A</v>
      </c>
      <c r="H940" s="6" t="e">
        <f>IF(Table16[[#This Row],[Holiday]]="Y",Table16[[#This Row],[Demand]],NA())</f>
        <v>#N/A</v>
      </c>
      <c r="I940" s="6">
        <f>IF(Table16[[#This Row],[Holiday]]="N",Table16[[#This Row],[Demand]],NA())</f>
        <v>136003.91500000001</v>
      </c>
      <c r="J940" s="6">
        <v>14.2</v>
      </c>
      <c r="K940" s="6"/>
    </row>
    <row r="941" spans="2:11" x14ac:dyDescent="0.3">
      <c r="B941" s="30">
        <v>42944</v>
      </c>
      <c r="C941" s="6" t="str">
        <f>VLOOKUP(B:B, _holidays!A:C, 2, FALSE)</f>
        <v>Y</v>
      </c>
      <c r="D941" s="6" t="str">
        <f>VLOOKUP(B:B, _holidays!A:C, 3, FALSE)</f>
        <v>N</v>
      </c>
      <c r="E941" s="10">
        <v>130432.05</v>
      </c>
      <c r="F941" s="6">
        <f>IF(Table16[[#This Row],[School Day]]="Y",Table16[[#This Row],[Demand]],NA())</f>
        <v>130432.05</v>
      </c>
      <c r="G941" s="6" t="e">
        <f>IF(Table16[[#This Row],[School Day]]="N",Table16[[#This Row],[Demand]],NA())</f>
        <v>#N/A</v>
      </c>
      <c r="H941" s="6" t="e">
        <f>IF(Table16[[#This Row],[Holiday]]="Y",Table16[[#This Row],[Demand]],NA())</f>
        <v>#N/A</v>
      </c>
      <c r="I941" s="6">
        <f>IF(Table16[[#This Row],[Holiday]]="N",Table16[[#This Row],[Demand]],NA())</f>
        <v>130432.05</v>
      </c>
      <c r="J941" s="6">
        <v>14.3</v>
      </c>
      <c r="K941" s="6"/>
    </row>
    <row r="942" spans="2:11" x14ac:dyDescent="0.3">
      <c r="B942" s="30">
        <v>42945</v>
      </c>
      <c r="C942" s="6" t="str">
        <f>VLOOKUP(B:B, _holidays!A:C, 2, FALSE)</f>
        <v>Y</v>
      </c>
      <c r="D942" s="6" t="str">
        <f>VLOOKUP(B:B, _holidays!A:C, 3, FALSE)</f>
        <v>N</v>
      </c>
      <c r="E942" s="10">
        <v>111331.235</v>
      </c>
      <c r="F942" s="6">
        <f>IF(Table16[[#This Row],[School Day]]="Y",Table16[[#This Row],[Demand]],NA())</f>
        <v>111331.235</v>
      </c>
      <c r="G942" s="6" t="e">
        <f>IF(Table16[[#This Row],[School Day]]="N",Table16[[#This Row],[Demand]],NA())</f>
        <v>#N/A</v>
      </c>
      <c r="H942" s="6" t="e">
        <f>IF(Table16[[#This Row],[Holiday]]="Y",Table16[[#This Row],[Demand]],NA())</f>
        <v>#N/A</v>
      </c>
      <c r="I942" s="6">
        <f>IF(Table16[[#This Row],[Holiday]]="N",Table16[[#This Row],[Demand]],NA())</f>
        <v>111331.235</v>
      </c>
      <c r="J942" s="6">
        <v>17.899999999999999</v>
      </c>
      <c r="K942" s="6"/>
    </row>
    <row r="943" spans="2:11" x14ac:dyDescent="0.3">
      <c r="B943" s="30">
        <v>42946</v>
      </c>
      <c r="C943" s="6" t="str">
        <f>VLOOKUP(B:B, _holidays!A:C, 2, FALSE)</f>
        <v>Y</v>
      </c>
      <c r="D943" s="6" t="str">
        <f>VLOOKUP(B:B, _holidays!A:C, 3, FALSE)</f>
        <v>N</v>
      </c>
      <c r="E943" s="10">
        <v>107580.495</v>
      </c>
      <c r="F943" s="6">
        <f>IF(Table16[[#This Row],[School Day]]="Y",Table16[[#This Row],[Demand]],NA())</f>
        <v>107580.495</v>
      </c>
      <c r="G943" s="6" t="e">
        <f>IF(Table16[[#This Row],[School Day]]="N",Table16[[#This Row],[Demand]],NA())</f>
        <v>#N/A</v>
      </c>
      <c r="H943" s="6" t="e">
        <f>IF(Table16[[#This Row],[Holiday]]="Y",Table16[[#This Row],[Demand]],NA())</f>
        <v>#N/A</v>
      </c>
      <c r="I943" s="6">
        <f>IF(Table16[[#This Row],[Holiday]]="N",Table16[[#This Row],[Demand]],NA())</f>
        <v>107580.495</v>
      </c>
      <c r="J943" s="6">
        <v>18.100000000000001</v>
      </c>
      <c r="K943" s="6"/>
    </row>
    <row r="944" spans="2:11" x14ac:dyDescent="0.3">
      <c r="B944" s="30">
        <v>42947</v>
      </c>
      <c r="C944" s="6" t="str">
        <f>VLOOKUP(B:B, _holidays!A:C, 2, FALSE)</f>
        <v>Y</v>
      </c>
      <c r="D944" s="6" t="str">
        <f>VLOOKUP(B:B, _holidays!A:C, 3, FALSE)</f>
        <v>N</v>
      </c>
      <c r="E944" s="10">
        <v>132276.88</v>
      </c>
      <c r="F944" s="6">
        <f>IF(Table16[[#This Row],[School Day]]="Y",Table16[[#This Row],[Demand]],NA())</f>
        <v>132276.88</v>
      </c>
      <c r="G944" s="6" t="e">
        <f>IF(Table16[[#This Row],[School Day]]="N",Table16[[#This Row],[Demand]],NA())</f>
        <v>#N/A</v>
      </c>
      <c r="H944" s="6" t="e">
        <f>IF(Table16[[#This Row],[Holiday]]="Y",Table16[[#This Row],[Demand]],NA())</f>
        <v>#N/A</v>
      </c>
      <c r="I944" s="6">
        <f>IF(Table16[[#This Row],[Holiday]]="N",Table16[[#This Row],[Demand]],NA())</f>
        <v>132276.88</v>
      </c>
      <c r="J944" s="6">
        <v>14.8</v>
      </c>
      <c r="K944" s="6"/>
    </row>
    <row r="945" spans="2:11" x14ac:dyDescent="0.3">
      <c r="B945" s="30">
        <v>42948</v>
      </c>
      <c r="C945" s="6" t="str">
        <f>VLOOKUP(B:B, _holidays!A:C, 2, FALSE)</f>
        <v>Y</v>
      </c>
      <c r="D945" s="6" t="str">
        <f>VLOOKUP(B:B, _holidays!A:C, 3, FALSE)</f>
        <v>N</v>
      </c>
      <c r="E945" s="10">
        <v>137617.88</v>
      </c>
      <c r="F945" s="6">
        <f>IF(Table16[[#This Row],[School Day]]="Y",Table16[[#This Row],[Demand]],NA())</f>
        <v>137617.88</v>
      </c>
      <c r="G945" s="6" t="e">
        <f>IF(Table16[[#This Row],[School Day]]="N",Table16[[#This Row],[Demand]],NA())</f>
        <v>#N/A</v>
      </c>
      <c r="H945" s="6" t="e">
        <f>IF(Table16[[#This Row],[Holiday]]="Y",Table16[[#This Row],[Demand]],NA())</f>
        <v>#N/A</v>
      </c>
      <c r="I945" s="6">
        <f>IF(Table16[[#This Row],[Holiday]]="N",Table16[[#This Row],[Demand]],NA())</f>
        <v>137617.88</v>
      </c>
      <c r="J945" s="6">
        <v>15.5</v>
      </c>
      <c r="K945" s="6"/>
    </row>
    <row r="946" spans="2:11" x14ac:dyDescent="0.3">
      <c r="B946" s="30">
        <v>42949</v>
      </c>
      <c r="C946" s="6" t="str">
        <f>VLOOKUP(B:B, _holidays!A:C, 2, FALSE)</f>
        <v>Y</v>
      </c>
      <c r="D946" s="6" t="str">
        <f>VLOOKUP(B:B, _holidays!A:C, 3, FALSE)</f>
        <v>N</v>
      </c>
      <c r="E946" s="10">
        <v>140729.185</v>
      </c>
      <c r="F946" s="6">
        <f>IF(Table16[[#This Row],[School Day]]="Y",Table16[[#This Row],[Demand]],NA())</f>
        <v>140729.185</v>
      </c>
      <c r="G946" s="6" t="e">
        <f>IF(Table16[[#This Row],[School Day]]="N",Table16[[#This Row],[Demand]],NA())</f>
        <v>#N/A</v>
      </c>
      <c r="H946" s="6" t="e">
        <f>IF(Table16[[#This Row],[Holiday]]="Y",Table16[[#This Row],[Demand]],NA())</f>
        <v>#N/A</v>
      </c>
      <c r="I946" s="6">
        <f>IF(Table16[[#This Row],[Holiday]]="N",Table16[[#This Row],[Demand]],NA())</f>
        <v>140729.185</v>
      </c>
      <c r="J946" s="6">
        <v>12.9</v>
      </c>
      <c r="K946" s="6"/>
    </row>
    <row r="947" spans="2:11" x14ac:dyDescent="0.3">
      <c r="B947" s="30">
        <v>42950</v>
      </c>
      <c r="C947" s="6" t="str">
        <f>VLOOKUP(B:B, _holidays!A:C, 2, FALSE)</f>
        <v>Y</v>
      </c>
      <c r="D947" s="6" t="str">
        <f>VLOOKUP(B:B, _holidays!A:C, 3, FALSE)</f>
        <v>N</v>
      </c>
      <c r="E947" s="10">
        <v>151355.43</v>
      </c>
      <c r="F947" s="6">
        <f>IF(Table16[[#This Row],[School Day]]="Y",Table16[[#This Row],[Demand]],NA())</f>
        <v>151355.43</v>
      </c>
      <c r="G947" s="6" t="e">
        <f>IF(Table16[[#This Row],[School Day]]="N",Table16[[#This Row],[Demand]],NA())</f>
        <v>#N/A</v>
      </c>
      <c r="H947" s="6" t="e">
        <f>IF(Table16[[#This Row],[Holiday]]="Y",Table16[[#This Row],[Demand]],NA())</f>
        <v>#N/A</v>
      </c>
      <c r="I947" s="6">
        <f>IF(Table16[[#This Row],[Holiday]]="N",Table16[[#This Row],[Demand]],NA())</f>
        <v>151355.43</v>
      </c>
      <c r="J947" s="6">
        <v>9</v>
      </c>
      <c r="K947" s="6"/>
    </row>
    <row r="948" spans="2:11" x14ac:dyDescent="0.3">
      <c r="B948" s="30">
        <v>42951</v>
      </c>
      <c r="C948" s="6" t="str">
        <f>VLOOKUP(B:B, _holidays!A:C, 2, FALSE)</f>
        <v>Y</v>
      </c>
      <c r="D948" s="6" t="str">
        <f>VLOOKUP(B:B, _holidays!A:C, 3, FALSE)</f>
        <v>N</v>
      </c>
      <c r="E948" s="10">
        <v>141647.89499999999</v>
      </c>
      <c r="F948" s="6">
        <f>IF(Table16[[#This Row],[School Day]]="Y",Table16[[#This Row],[Demand]],NA())</f>
        <v>141647.89499999999</v>
      </c>
      <c r="G948" s="6" t="e">
        <f>IF(Table16[[#This Row],[School Day]]="N",Table16[[#This Row],[Demand]],NA())</f>
        <v>#N/A</v>
      </c>
      <c r="H948" s="6" t="e">
        <f>IF(Table16[[#This Row],[Holiday]]="Y",Table16[[#This Row],[Demand]],NA())</f>
        <v>#N/A</v>
      </c>
      <c r="I948" s="6">
        <f>IF(Table16[[#This Row],[Holiday]]="N",Table16[[#This Row],[Demand]],NA())</f>
        <v>141647.89499999999</v>
      </c>
      <c r="J948" s="6">
        <v>12.1</v>
      </c>
      <c r="K948" s="6"/>
    </row>
    <row r="949" spans="2:11" x14ac:dyDescent="0.3">
      <c r="B949" s="30">
        <v>42952</v>
      </c>
      <c r="C949" s="6" t="str">
        <f>VLOOKUP(B:B, _holidays!A:C, 2, FALSE)</f>
        <v>Y</v>
      </c>
      <c r="D949" s="6" t="str">
        <f>VLOOKUP(B:B, _holidays!A:C, 3, FALSE)</f>
        <v>N</v>
      </c>
      <c r="E949" s="10">
        <v>116696.455</v>
      </c>
      <c r="F949" s="6">
        <f>IF(Table16[[#This Row],[School Day]]="Y",Table16[[#This Row],[Demand]],NA())</f>
        <v>116696.455</v>
      </c>
      <c r="G949" s="6" t="e">
        <f>IF(Table16[[#This Row],[School Day]]="N",Table16[[#This Row],[Demand]],NA())</f>
        <v>#N/A</v>
      </c>
      <c r="H949" s="6" t="e">
        <f>IF(Table16[[#This Row],[Holiday]]="Y",Table16[[#This Row],[Demand]],NA())</f>
        <v>#N/A</v>
      </c>
      <c r="I949" s="6">
        <f>IF(Table16[[#This Row],[Holiday]]="N",Table16[[#This Row],[Demand]],NA())</f>
        <v>116696.455</v>
      </c>
      <c r="J949" s="6">
        <v>14.2</v>
      </c>
      <c r="K949" s="6"/>
    </row>
    <row r="950" spans="2:11" x14ac:dyDescent="0.3">
      <c r="B950" s="30">
        <v>42953</v>
      </c>
      <c r="C950" s="6" t="str">
        <f>VLOOKUP(B:B, _holidays!A:C, 2, FALSE)</f>
        <v>Y</v>
      </c>
      <c r="D950" s="6" t="str">
        <f>VLOOKUP(B:B, _holidays!A:C, 3, FALSE)</f>
        <v>N</v>
      </c>
      <c r="E950" s="10">
        <v>117351.14</v>
      </c>
      <c r="F950" s="6">
        <f>IF(Table16[[#This Row],[School Day]]="Y",Table16[[#This Row],[Demand]],NA())</f>
        <v>117351.14</v>
      </c>
      <c r="G950" s="6" t="e">
        <f>IF(Table16[[#This Row],[School Day]]="N",Table16[[#This Row],[Demand]],NA())</f>
        <v>#N/A</v>
      </c>
      <c r="H950" s="6" t="e">
        <f>IF(Table16[[#This Row],[Holiday]]="Y",Table16[[#This Row],[Demand]],NA())</f>
        <v>#N/A</v>
      </c>
      <c r="I950" s="6">
        <f>IF(Table16[[#This Row],[Holiday]]="N",Table16[[#This Row],[Demand]],NA())</f>
        <v>117351.14</v>
      </c>
      <c r="J950" s="6">
        <v>13</v>
      </c>
      <c r="K950" s="6"/>
    </row>
    <row r="951" spans="2:11" x14ac:dyDescent="0.3">
      <c r="B951" s="30">
        <v>42954</v>
      </c>
      <c r="C951" s="6" t="str">
        <f>VLOOKUP(B:B, _holidays!A:C, 2, FALSE)</f>
        <v>Y</v>
      </c>
      <c r="D951" s="6" t="str">
        <f>VLOOKUP(B:B, _holidays!A:C, 3, FALSE)</f>
        <v>N</v>
      </c>
      <c r="E951" s="10">
        <v>138963.17499999999</v>
      </c>
      <c r="F951" s="6">
        <f>IF(Table16[[#This Row],[School Day]]="Y",Table16[[#This Row],[Demand]],NA())</f>
        <v>138963.17499999999</v>
      </c>
      <c r="G951" s="6" t="e">
        <f>IF(Table16[[#This Row],[School Day]]="N",Table16[[#This Row],[Demand]],NA())</f>
        <v>#N/A</v>
      </c>
      <c r="H951" s="6" t="e">
        <f>IF(Table16[[#This Row],[Holiday]]="Y",Table16[[#This Row],[Demand]],NA())</f>
        <v>#N/A</v>
      </c>
      <c r="I951" s="6">
        <f>IF(Table16[[#This Row],[Holiday]]="N",Table16[[#This Row],[Demand]],NA())</f>
        <v>138963.17499999999</v>
      </c>
      <c r="J951" s="6">
        <v>12.3</v>
      </c>
      <c r="K951" s="6"/>
    </row>
    <row r="952" spans="2:11" x14ac:dyDescent="0.3">
      <c r="B952" s="30">
        <v>42955</v>
      </c>
      <c r="C952" s="6" t="str">
        <f>VLOOKUP(B:B, _holidays!A:C, 2, FALSE)</f>
        <v>Y</v>
      </c>
      <c r="D952" s="6" t="str">
        <f>VLOOKUP(B:B, _holidays!A:C, 3, FALSE)</f>
        <v>N</v>
      </c>
      <c r="E952" s="10">
        <v>139108.435</v>
      </c>
      <c r="F952" s="6">
        <f>IF(Table16[[#This Row],[School Day]]="Y",Table16[[#This Row],[Demand]],NA())</f>
        <v>139108.435</v>
      </c>
      <c r="G952" s="6" t="e">
        <f>IF(Table16[[#This Row],[School Day]]="N",Table16[[#This Row],[Demand]],NA())</f>
        <v>#N/A</v>
      </c>
      <c r="H952" s="6" t="e">
        <f>IF(Table16[[#This Row],[Holiday]]="Y",Table16[[#This Row],[Demand]],NA())</f>
        <v>#N/A</v>
      </c>
      <c r="I952" s="6">
        <f>IF(Table16[[#This Row],[Holiday]]="N",Table16[[#This Row],[Demand]],NA())</f>
        <v>139108.435</v>
      </c>
      <c r="J952" s="6">
        <v>15</v>
      </c>
      <c r="K952" s="6"/>
    </row>
    <row r="953" spans="2:11" x14ac:dyDescent="0.3">
      <c r="B953" s="30">
        <v>42956</v>
      </c>
      <c r="C953" s="6" t="str">
        <f>VLOOKUP(B:B, _holidays!A:C, 2, FALSE)</f>
        <v>Y</v>
      </c>
      <c r="D953" s="6" t="str">
        <f>VLOOKUP(B:B, _holidays!A:C, 3, FALSE)</f>
        <v>N</v>
      </c>
      <c r="E953" s="10">
        <v>130044.375</v>
      </c>
      <c r="F953" s="6">
        <f>IF(Table16[[#This Row],[School Day]]="Y",Table16[[#This Row],[Demand]],NA())</f>
        <v>130044.375</v>
      </c>
      <c r="G953" s="6" t="e">
        <f>IF(Table16[[#This Row],[School Day]]="N",Table16[[#This Row],[Demand]],NA())</f>
        <v>#N/A</v>
      </c>
      <c r="H953" s="6" t="e">
        <f>IF(Table16[[#This Row],[Holiday]]="Y",Table16[[#This Row],[Demand]],NA())</f>
        <v>#N/A</v>
      </c>
      <c r="I953" s="6">
        <f>IF(Table16[[#This Row],[Holiday]]="N",Table16[[#This Row],[Demand]],NA())</f>
        <v>130044.375</v>
      </c>
      <c r="J953" s="6">
        <v>16.8</v>
      </c>
      <c r="K953" s="6"/>
    </row>
    <row r="954" spans="2:11" x14ac:dyDescent="0.3">
      <c r="B954" s="30">
        <v>42957</v>
      </c>
      <c r="C954" s="6" t="str">
        <f>VLOOKUP(B:B, _holidays!A:C, 2, FALSE)</f>
        <v>Y</v>
      </c>
      <c r="D954" s="6" t="str">
        <f>VLOOKUP(B:B, _holidays!A:C, 3, FALSE)</f>
        <v>N</v>
      </c>
      <c r="E954" s="10">
        <v>122361.925</v>
      </c>
      <c r="F954" s="6">
        <f>IF(Table16[[#This Row],[School Day]]="Y",Table16[[#This Row],[Demand]],NA())</f>
        <v>122361.925</v>
      </c>
      <c r="G954" s="6" t="e">
        <f>IF(Table16[[#This Row],[School Day]]="N",Table16[[#This Row],[Demand]],NA())</f>
        <v>#N/A</v>
      </c>
      <c r="H954" s="6" t="e">
        <f>IF(Table16[[#This Row],[Holiday]]="Y",Table16[[#This Row],[Demand]],NA())</f>
        <v>#N/A</v>
      </c>
      <c r="I954" s="6">
        <f>IF(Table16[[#This Row],[Holiday]]="N",Table16[[#This Row],[Demand]],NA())</f>
        <v>122361.925</v>
      </c>
      <c r="J954" s="6">
        <v>18.8</v>
      </c>
      <c r="K954" s="6"/>
    </row>
    <row r="955" spans="2:11" x14ac:dyDescent="0.3">
      <c r="B955" s="30">
        <v>42958</v>
      </c>
      <c r="C955" s="6" t="str">
        <f>VLOOKUP(B:B, _holidays!A:C, 2, FALSE)</f>
        <v>Y</v>
      </c>
      <c r="D955" s="6" t="str">
        <f>VLOOKUP(B:B, _holidays!A:C, 3, FALSE)</f>
        <v>N</v>
      </c>
      <c r="E955" s="10">
        <v>122862.345</v>
      </c>
      <c r="F955" s="6">
        <f>IF(Table16[[#This Row],[School Day]]="Y",Table16[[#This Row],[Demand]],NA())</f>
        <v>122862.345</v>
      </c>
      <c r="G955" s="6" t="e">
        <f>IF(Table16[[#This Row],[School Day]]="N",Table16[[#This Row],[Demand]],NA())</f>
        <v>#N/A</v>
      </c>
      <c r="H955" s="6" t="e">
        <f>IF(Table16[[#This Row],[Holiday]]="Y",Table16[[#This Row],[Demand]],NA())</f>
        <v>#N/A</v>
      </c>
      <c r="I955" s="6">
        <f>IF(Table16[[#This Row],[Holiday]]="N",Table16[[#This Row],[Demand]],NA())</f>
        <v>122862.345</v>
      </c>
      <c r="J955" s="6">
        <v>16.399999999999999</v>
      </c>
      <c r="K955" s="6"/>
    </row>
    <row r="956" spans="2:11" x14ac:dyDescent="0.3">
      <c r="B956" s="30">
        <v>42959</v>
      </c>
      <c r="C956" s="6" t="str">
        <f>VLOOKUP(B:B, _holidays!A:C, 2, FALSE)</f>
        <v>Y</v>
      </c>
      <c r="D956" s="6" t="str">
        <f>VLOOKUP(B:B, _holidays!A:C, 3, FALSE)</f>
        <v>N</v>
      </c>
      <c r="E956" s="10">
        <v>113669.45</v>
      </c>
      <c r="F956" s="6">
        <f>IF(Table16[[#This Row],[School Day]]="Y",Table16[[#This Row],[Demand]],NA())</f>
        <v>113669.45</v>
      </c>
      <c r="G956" s="6" t="e">
        <f>IF(Table16[[#This Row],[School Day]]="N",Table16[[#This Row],[Demand]],NA())</f>
        <v>#N/A</v>
      </c>
      <c r="H956" s="6" t="e">
        <f>IF(Table16[[#This Row],[Holiday]]="Y",Table16[[#This Row],[Demand]],NA())</f>
        <v>#N/A</v>
      </c>
      <c r="I956" s="6">
        <f>IF(Table16[[#This Row],[Holiday]]="N",Table16[[#This Row],[Demand]],NA())</f>
        <v>113669.45</v>
      </c>
      <c r="J956" s="6">
        <v>17.899999999999999</v>
      </c>
      <c r="K956" s="6"/>
    </row>
    <row r="957" spans="2:11" x14ac:dyDescent="0.3">
      <c r="B957" s="30">
        <v>42960</v>
      </c>
      <c r="C957" s="6" t="str">
        <f>VLOOKUP(B:B, _holidays!A:C, 2, FALSE)</f>
        <v>Y</v>
      </c>
      <c r="D957" s="6" t="str">
        <f>VLOOKUP(B:B, _holidays!A:C, 3, FALSE)</f>
        <v>N</v>
      </c>
      <c r="E957" s="10">
        <v>106274.56</v>
      </c>
      <c r="F957" s="6">
        <f>IF(Table16[[#This Row],[School Day]]="Y",Table16[[#This Row],[Demand]],NA())</f>
        <v>106274.56</v>
      </c>
      <c r="G957" s="6" t="e">
        <f>IF(Table16[[#This Row],[School Day]]="N",Table16[[#This Row],[Demand]],NA())</f>
        <v>#N/A</v>
      </c>
      <c r="H957" s="6" t="e">
        <f>IF(Table16[[#This Row],[Holiday]]="Y",Table16[[#This Row],[Demand]],NA())</f>
        <v>#N/A</v>
      </c>
      <c r="I957" s="6">
        <f>IF(Table16[[#This Row],[Holiday]]="N",Table16[[#This Row],[Demand]],NA())</f>
        <v>106274.56</v>
      </c>
      <c r="J957" s="6">
        <v>18.7</v>
      </c>
      <c r="K957" s="6"/>
    </row>
    <row r="958" spans="2:11" x14ac:dyDescent="0.3">
      <c r="B958" s="30">
        <v>42961</v>
      </c>
      <c r="C958" s="6" t="str">
        <f>VLOOKUP(B:B, _holidays!A:C, 2, FALSE)</f>
        <v>Y</v>
      </c>
      <c r="D958" s="6" t="str">
        <f>VLOOKUP(B:B, _holidays!A:C, 3, FALSE)</f>
        <v>N</v>
      </c>
      <c r="E958" s="10">
        <v>121533.955</v>
      </c>
      <c r="F958" s="6">
        <f>IF(Table16[[#This Row],[School Day]]="Y",Table16[[#This Row],[Demand]],NA())</f>
        <v>121533.955</v>
      </c>
      <c r="G958" s="6" t="e">
        <f>IF(Table16[[#This Row],[School Day]]="N",Table16[[#This Row],[Demand]],NA())</f>
        <v>#N/A</v>
      </c>
      <c r="H958" s="6" t="e">
        <f>IF(Table16[[#This Row],[Holiday]]="Y",Table16[[#This Row],[Demand]],NA())</f>
        <v>#N/A</v>
      </c>
      <c r="I958" s="6">
        <f>IF(Table16[[#This Row],[Holiday]]="N",Table16[[#This Row],[Demand]],NA())</f>
        <v>121533.955</v>
      </c>
      <c r="J958" s="6">
        <v>20.100000000000001</v>
      </c>
      <c r="K958" s="6"/>
    </row>
    <row r="959" spans="2:11" x14ac:dyDescent="0.3">
      <c r="B959" s="30">
        <v>42962</v>
      </c>
      <c r="C959" s="6" t="str">
        <f>VLOOKUP(B:B, _holidays!A:C, 2, FALSE)</f>
        <v>Y</v>
      </c>
      <c r="D959" s="6" t="str">
        <f>VLOOKUP(B:B, _holidays!A:C, 3, FALSE)</f>
        <v>N</v>
      </c>
      <c r="E959" s="10">
        <v>127193.3</v>
      </c>
      <c r="F959" s="6">
        <f>IF(Table16[[#This Row],[School Day]]="Y",Table16[[#This Row],[Demand]],NA())</f>
        <v>127193.3</v>
      </c>
      <c r="G959" s="6" t="e">
        <f>IF(Table16[[#This Row],[School Day]]="N",Table16[[#This Row],[Demand]],NA())</f>
        <v>#N/A</v>
      </c>
      <c r="H959" s="6" t="e">
        <f>IF(Table16[[#This Row],[Holiday]]="Y",Table16[[#This Row],[Demand]],NA())</f>
        <v>#N/A</v>
      </c>
      <c r="I959" s="6">
        <f>IF(Table16[[#This Row],[Holiday]]="N",Table16[[#This Row],[Demand]],NA())</f>
        <v>127193.3</v>
      </c>
      <c r="J959" s="6">
        <v>17.5</v>
      </c>
      <c r="K959" s="6"/>
    </row>
    <row r="960" spans="2:11" x14ac:dyDescent="0.3">
      <c r="B960" s="30">
        <v>42963</v>
      </c>
      <c r="C960" s="6" t="str">
        <f>VLOOKUP(B:B, _holidays!A:C, 2, FALSE)</f>
        <v>Y</v>
      </c>
      <c r="D960" s="6" t="str">
        <f>VLOOKUP(B:B, _holidays!A:C, 3, FALSE)</f>
        <v>N</v>
      </c>
      <c r="E960" s="10">
        <v>121445.38</v>
      </c>
      <c r="F960" s="6">
        <f>IF(Table16[[#This Row],[School Day]]="Y",Table16[[#This Row],[Demand]],NA())</f>
        <v>121445.38</v>
      </c>
      <c r="G960" s="6" t="e">
        <f>IF(Table16[[#This Row],[School Day]]="N",Table16[[#This Row],[Demand]],NA())</f>
        <v>#N/A</v>
      </c>
      <c r="H960" s="6" t="e">
        <f>IF(Table16[[#This Row],[Holiday]]="Y",Table16[[#This Row],[Demand]],NA())</f>
        <v>#N/A</v>
      </c>
      <c r="I960" s="6">
        <f>IF(Table16[[#This Row],[Holiday]]="N",Table16[[#This Row],[Demand]],NA())</f>
        <v>121445.38</v>
      </c>
      <c r="J960" s="6">
        <v>18.100000000000001</v>
      </c>
      <c r="K960" s="6"/>
    </row>
    <row r="961" spans="2:11" x14ac:dyDescent="0.3">
      <c r="B961" s="30">
        <v>42964</v>
      </c>
      <c r="C961" s="6" t="str">
        <f>VLOOKUP(B:B, _holidays!A:C, 2, FALSE)</f>
        <v>Y</v>
      </c>
      <c r="D961" s="6" t="str">
        <f>VLOOKUP(B:B, _holidays!A:C, 3, FALSE)</f>
        <v>N</v>
      </c>
      <c r="E961" s="10">
        <v>129223.80499999999</v>
      </c>
      <c r="F961" s="6">
        <f>IF(Table16[[#This Row],[School Day]]="Y",Table16[[#This Row],[Demand]],NA())</f>
        <v>129223.80499999999</v>
      </c>
      <c r="G961" s="6" t="e">
        <f>IF(Table16[[#This Row],[School Day]]="N",Table16[[#This Row],[Demand]],NA())</f>
        <v>#N/A</v>
      </c>
      <c r="H961" s="6" t="e">
        <f>IF(Table16[[#This Row],[Holiday]]="Y",Table16[[#This Row],[Demand]],NA())</f>
        <v>#N/A</v>
      </c>
      <c r="I961" s="6">
        <f>IF(Table16[[#This Row],[Holiday]]="N",Table16[[#This Row],[Demand]],NA())</f>
        <v>129223.80499999999</v>
      </c>
      <c r="J961" s="6">
        <v>15.6</v>
      </c>
      <c r="K961" s="6"/>
    </row>
    <row r="962" spans="2:11" x14ac:dyDescent="0.3">
      <c r="B962" s="30">
        <v>42965</v>
      </c>
      <c r="C962" s="6" t="str">
        <f>VLOOKUP(B:B, _holidays!A:C, 2, FALSE)</f>
        <v>Y</v>
      </c>
      <c r="D962" s="6" t="str">
        <f>VLOOKUP(B:B, _holidays!A:C, 3, FALSE)</f>
        <v>N</v>
      </c>
      <c r="E962" s="10">
        <v>133562.98499999999</v>
      </c>
      <c r="F962" s="6">
        <f>IF(Table16[[#This Row],[School Day]]="Y",Table16[[#This Row],[Demand]],NA())</f>
        <v>133562.98499999999</v>
      </c>
      <c r="G962" s="6" t="e">
        <f>IF(Table16[[#This Row],[School Day]]="N",Table16[[#This Row],[Demand]],NA())</f>
        <v>#N/A</v>
      </c>
      <c r="H962" s="6" t="e">
        <f>IF(Table16[[#This Row],[Holiday]]="Y",Table16[[#This Row],[Demand]],NA())</f>
        <v>#N/A</v>
      </c>
      <c r="I962" s="6">
        <f>IF(Table16[[#This Row],[Holiday]]="N",Table16[[#This Row],[Demand]],NA())</f>
        <v>133562.98499999999</v>
      </c>
      <c r="J962" s="6">
        <v>12.2</v>
      </c>
      <c r="K962" s="6"/>
    </row>
    <row r="963" spans="2:11" x14ac:dyDescent="0.3">
      <c r="B963" s="30">
        <v>42966</v>
      </c>
      <c r="C963" s="6" t="str">
        <f>VLOOKUP(B:B, _holidays!A:C, 2, FALSE)</f>
        <v>Y</v>
      </c>
      <c r="D963" s="6" t="str">
        <f>VLOOKUP(B:B, _holidays!A:C, 3, FALSE)</f>
        <v>N</v>
      </c>
      <c r="E963" s="10">
        <v>124852.67</v>
      </c>
      <c r="F963" s="6">
        <f>IF(Table16[[#This Row],[School Day]]="Y",Table16[[#This Row],[Demand]],NA())</f>
        <v>124852.67</v>
      </c>
      <c r="G963" s="6" t="e">
        <f>IF(Table16[[#This Row],[School Day]]="N",Table16[[#This Row],[Demand]],NA())</f>
        <v>#N/A</v>
      </c>
      <c r="H963" s="6" t="e">
        <f>IF(Table16[[#This Row],[Holiday]]="Y",Table16[[#This Row],[Demand]],NA())</f>
        <v>#N/A</v>
      </c>
      <c r="I963" s="6">
        <f>IF(Table16[[#This Row],[Holiday]]="N",Table16[[#This Row],[Demand]],NA())</f>
        <v>124852.67</v>
      </c>
      <c r="J963" s="6">
        <v>11.8</v>
      </c>
      <c r="K963" s="6"/>
    </row>
    <row r="964" spans="2:11" x14ac:dyDescent="0.3">
      <c r="B964" s="30">
        <v>42967</v>
      </c>
      <c r="C964" s="6" t="str">
        <f>VLOOKUP(B:B, _holidays!A:C, 2, FALSE)</f>
        <v>Y</v>
      </c>
      <c r="D964" s="6" t="str">
        <f>VLOOKUP(B:B, _holidays!A:C, 3, FALSE)</f>
        <v>N</v>
      </c>
      <c r="E964" s="10">
        <v>119798.995</v>
      </c>
      <c r="F964" s="6">
        <f>IF(Table16[[#This Row],[School Day]]="Y",Table16[[#This Row],[Demand]],NA())</f>
        <v>119798.995</v>
      </c>
      <c r="G964" s="6" t="e">
        <f>IF(Table16[[#This Row],[School Day]]="N",Table16[[#This Row],[Demand]],NA())</f>
        <v>#N/A</v>
      </c>
      <c r="H964" s="6" t="e">
        <f>IF(Table16[[#This Row],[Holiday]]="Y",Table16[[#This Row],[Demand]],NA())</f>
        <v>#N/A</v>
      </c>
      <c r="I964" s="6">
        <f>IF(Table16[[#This Row],[Holiday]]="N",Table16[[#This Row],[Demand]],NA())</f>
        <v>119798.995</v>
      </c>
      <c r="J964" s="6">
        <v>13.3</v>
      </c>
      <c r="K964" s="6"/>
    </row>
    <row r="965" spans="2:11" x14ac:dyDescent="0.3">
      <c r="B965" s="30">
        <v>42968</v>
      </c>
      <c r="C965" s="6" t="str">
        <f>VLOOKUP(B:B, _holidays!A:C, 2, FALSE)</f>
        <v>Y</v>
      </c>
      <c r="D965" s="6" t="str">
        <f>VLOOKUP(B:B, _holidays!A:C, 3, FALSE)</f>
        <v>N</v>
      </c>
      <c r="E965" s="10">
        <v>140410.29500000001</v>
      </c>
      <c r="F965" s="6">
        <f>IF(Table16[[#This Row],[School Day]]="Y",Table16[[#This Row],[Demand]],NA())</f>
        <v>140410.29500000001</v>
      </c>
      <c r="G965" s="6" t="e">
        <f>IF(Table16[[#This Row],[School Day]]="N",Table16[[#This Row],[Demand]],NA())</f>
        <v>#N/A</v>
      </c>
      <c r="H965" s="6" t="e">
        <f>IF(Table16[[#This Row],[Holiday]]="Y",Table16[[#This Row],[Demand]],NA())</f>
        <v>#N/A</v>
      </c>
      <c r="I965" s="6">
        <f>IF(Table16[[#This Row],[Holiday]]="N",Table16[[#This Row],[Demand]],NA())</f>
        <v>140410.29500000001</v>
      </c>
      <c r="J965" s="6">
        <v>12.7</v>
      </c>
      <c r="K965" s="6"/>
    </row>
    <row r="966" spans="2:11" x14ac:dyDescent="0.3">
      <c r="B966" s="30">
        <v>42969</v>
      </c>
      <c r="C966" s="6" t="str">
        <f>VLOOKUP(B:B, _holidays!A:C, 2, FALSE)</f>
        <v>Y</v>
      </c>
      <c r="D966" s="6" t="str">
        <f>VLOOKUP(B:B, _holidays!A:C, 3, FALSE)</f>
        <v>N</v>
      </c>
      <c r="E966" s="10">
        <v>133809.45499999999</v>
      </c>
      <c r="F966" s="6">
        <f>IF(Table16[[#This Row],[School Day]]="Y",Table16[[#This Row],[Demand]],NA())</f>
        <v>133809.45499999999</v>
      </c>
      <c r="G966" s="6" t="e">
        <f>IF(Table16[[#This Row],[School Day]]="N",Table16[[#This Row],[Demand]],NA())</f>
        <v>#N/A</v>
      </c>
      <c r="H966" s="6" t="e">
        <f>IF(Table16[[#This Row],[Holiday]]="Y",Table16[[#This Row],[Demand]],NA())</f>
        <v>#N/A</v>
      </c>
      <c r="I966" s="6">
        <f>IF(Table16[[#This Row],[Holiday]]="N",Table16[[#This Row],[Demand]],NA())</f>
        <v>133809.45499999999</v>
      </c>
      <c r="J966" s="6">
        <v>16.8</v>
      </c>
      <c r="K966" s="6"/>
    </row>
    <row r="967" spans="2:11" x14ac:dyDescent="0.3">
      <c r="B967" s="30">
        <v>42970</v>
      </c>
      <c r="C967" s="6" t="str">
        <f>VLOOKUP(B:B, _holidays!A:C, 2, FALSE)</f>
        <v>Y</v>
      </c>
      <c r="D967" s="6" t="str">
        <f>VLOOKUP(B:B, _holidays!A:C, 3, FALSE)</f>
        <v>N</v>
      </c>
      <c r="E967" s="10">
        <v>133056.82</v>
      </c>
      <c r="F967" s="6">
        <f>IF(Table16[[#This Row],[School Day]]="Y",Table16[[#This Row],[Demand]],NA())</f>
        <v>133056.82</v>
      </c>
      <c r="G967" s="6" t="e">
        <f>IF(Table16[[#This Row],[School Day]]="N",Table16[[#This Row],[Demand]],NA())</f>
        <v>#N/A</v>
      </c>
      <c r="H967" s="6" t="e">
        <f>IF(Table16[[#This Row],[Holiday]]="Y",Table16[[#This Row],[Demand]],NA())</f>
        <v>#N/A</v>
      </c>
      <c r="I967" s="6">
        <f>IF(Table16[[#This Row],[Holiday]]="N",Table16[[#This Row],[Demand]],NA())</f>
        <v>133056.82</v>
      </c>
      <c r="J967" s="6">
        <v>18.100000000000001</v>
      </c>
      <c r="K967" s="6"/>
    </row>
    <row r="968" spans="2:11" x14ac:dyDescent="0.3">
      <c r="B968" s="30">
        <v>42971</v>
      </c>
      <c r="C968" s="6" t="str">
        <f>VLOOKUP(B:B, _holidays!A:C, 2, FALSE)</f>
        <v>Y</v>
      </c>
      <c r="D968" s="6" t="str">
        <f>VLOOKUP(B:B, _holidays!A:C, 3, FALSE)</f>
        <v>N</v>
      </c>
      <c r="E968" s="10">
        <v>135619.94</v>
      </c>
      <c r="F968" s="6">
        <f>IF(Table16[[#This Row],[School Day]]="Y",Table16[[#This Row],[Demand]],NA())</f>
        <v>135619.94</v>
      </c>
      <c r="G968" s="6" t="e">
        <f>IF(Table16[[#This Row],[School Day]]="N",Table16[[#This Row],[Demand]],NA())</f>
        <v>#N/A</v>
      </c>
      <c r="H968" s="6" t="e">
        <f>IF(Table16[[#This Row],[Holiday]]="Y",Table16[[#This Row],[Demand]],NA())</f>
        <v>#N/A</v>
      </c>
      <c r="I968" s="6">
        <f>IF(Table16[[#This Row],[Holiday]]="N",Table16[[#This Row],[Demand]],NA())</f>
        <v>135619.94</v>
      </c>
      <c r="J968" s="6">
        <v>13.3</v>
      </c>
      <c r="K968" s="6"/>
    </row>
    <row r="969" spans="2:11" x14ac:dyDescent="0.3">
      <c r="B969" s="30">
        <v>42972</v>
      </c>
      <c r="C969" s="6" t="str">
        <f>VLOOKUP(B:B, _holidays!A:C, 2, FALSE)</f>
        <v>Y</v>
      </c>
      <c r="D969" s="6" t="str">
        <f>VLOOKUP(B:B, _holidays!A:C, 3, FALSE)</f>
        <v>N</v>
      </c>
      <c r="E969" s="10">
        <v>133666.57500000001</v>
      </c>
      <c r="F969" s="6">
        <f>IF(Table16[[#This Row],[School Day]]="Y",Table16[[#This Row],[Demand]],NA())</f>
        <v>133666.57500000001</v>
      </c>
      <c r="G969" s="6" t="e">
        <f>IF(Table16[[#This Row],[School Day]]="N",Table16[[#This Row],[Demand]],NA())</f>
        <v>#N/A</v>
      </c>
      <c r="H969" s="6" t="e">
        <f>IF(Table16[[#This Row],[Holiday]]="Y",Table16[[#This Row],[Demand]],NA())</f>
        <v>#N/A</v>
      </c>
      <c r="I969" s="6">
        <f>IF(Table16[[#This Row],[Holiday]]="N",Table16[[#This Row],[Demand]],NA())</f>
        <v>133666.57500000001</v>
      </c>
      <c r="J969" s="6">
        <v>15</v>
      </c>
      <c r="K969" s="6"/>
    </row>
    <row r="970" spans="2:11" x14ac:dyDescent="0.3">
      <c r="B970" s="30">
        <v>42973</v>
      </c>
      <c r="C970" s="6" t="str">
        <f>VLOOKUP(B:B, _holidays!A:C, 2, FALSE)</f>
        <v>Y</v>
      </c>
      <c r="D970" s="6" t="str">
        <f>VLOOKUP(B:B, _holidays!A:C, 3, FALSE)</f>
        <v>N</v>
      </c>
      <c r="E970" s="10">
        <v>117444.1</v>
      </c>
      <c r="F970" s="6">
        <f>IF(Table16[[#This Row],[School Day]]="Y",Table16[[#This Row],[Demand]],NA())</f>
        <v>117444.1</v>
      </c>
      <c r="G970" s="6" t="e">
        <f>IF(Table16[[#This Row],[School Day]]="N",Table16[[#This Row],[Demand]],NA())</f>
        <v>#N/A</v>
      </c>
      <c r="H970" s="6" t="e">
        <f>IF(Table16[[#This Row],[Holiday]]="Y",Table16[[#This Row],[Demand]],NA())</f>
        <v>#N/A</v>
      </c>
      <c r="I970" s="6">
        <f>IF(Table16[[#This Row],[Holiday]]="N",Table16[[#This Row],[Demand]],NA())</f>
        <v>117444.1</v>
      </c>
      <c r="J970" s="6">
        <v>15.3</v>
      </c>
      <c r="K970" s="6"/>
    </row>
    <row r="971" spans="2:11" x14ac:dyDescent="0.3">
      <c r="B971" s="30">
        <v>42974</v>
      </c>
      <c r="C971" s="6" t="str">
        <f>VLOOKUP(B:B, _holidays!A:C, 2, FALSE)</f>
        <v>Y</v>
      </c>
      <c r="D971" s="6" t="str">
        <f>VLOOKUP(B:B, _holidays!A:C, 3, FALSE)</f>
        <v>N</v>
      </c>
      <c r="E971" s="10">
        <v>115177.935</v>
      </c>
      <c r="F971" s="6">
        <f>IF(Table16[[#This Row],[School Day]]="Y",Table16[[#This Row],[Demand]],NA())</f>
        <v>115177.935</v>
      </c>
      <c r="G971" s="6" t="e">
        <f>IF(Table16[[#This Row],[School Day]]="N",Table16[[#This Row],[Demand]],NA())</f>
        <v>#N/A</v>
      </c>
      <c r="H971" s="6" t="e">
        <f>IF(Table16[[#This Row],[Holiday]]="Y",Table16[[#This Row],[Demand]],NA())</f>
        <v>#N/A</v>
      </c>
      <c r="I971" s="6">
        <f>IF(Table16[[#This Row],[Holiday]]="N",Table16[[#This Row],[Demand]],NA())</f>
        <v>115177.935</v>
      </c>
      <c r="J971" s="6">
        <v>10.7</v>
      </c>
      <c r="K971" s="6"/>
    </row>
    <row r="972" spans="2:11" x14ac:dyDescent="0.3">
      <c r="B972" s="30">
        <v>42975</v>
      </c>
      <c r="C972" s="6" t="str">
        <f>VLOOKUP(B:B, _holidays!A:C, 2, FALSE)</f>
        <v>Y</v>
      </c>
      <c r="D972" s="6" t="str">
        <f>VLOOKUP(B:B, _holidays!A:C, 3, FALSE)</f>
        <v>N</v>
      </c>
      <c r="E972" s="10">
        <v>139414.495</v>
      </c>
      <c r="F972" s="6">
        <f>IF(Table16[[#This Row],[School Day]]="Y",Table16[[#This Row],[Demand]],NA())</f>
        <v>139414.495</v>
      </c>
      <c r="G972" s="6" t="e">
        <f>IF(Table16[[#This Row],[School Day]]="N",Table16[[#This Row],[Demand]],NA())</f>
        <v>#N/A</v>
      </c>
      <c r="H972" s="6" t="e">
        <f>IF(Table16[[#This Row],[Holiday]]="Y",Table16[[#This Row],[Demand]],NA())</f>
        <v>#N/A</v>
      </c>
      <c r="I972" s="6">
        <f>IF(Table16[[#This Row],[Holiday]]="N",Table16[[#This Row],[Demand]],NA())</f>
        <v>139414.495</v>
      </c>
      <c r="J972" s="6">
        <v>11.8</v>
      </c>
      <c r="K972" s="6"/>
    </row>
    <row r="973" spans="2:11" x14ac:dyDescent="0.3">
      <c r="B973" s="30">
        <v>42976</v>
      </c>
      <c r="C973" s="6" t="str">
        <f>VLOOKUP(B:B, _holidays!A:C, 2, FALSE)</f>
        <v>Y</v>
      </c>
      <c r="D973" s="6" t="str">
        <f>VLOOKUP(B:B, _holidays!A:C, 3, FALSE)</f>
        <v>N</v>
      </c>
      <c r="E973" s="10">
        <v>139814.04</v>
      </c>
      <c r="F973" s="6">
        <f>IF(Table16[[#This Row],[School Day]]="Y",Table16[[#This Row],[Demand]],NA())</f>
        <v>139814.04</v>
      </c>
      <c r="G973" s="6" t="e">
        <f>IF(Table16[[#This Row],[School Day]]="N",Table16[[#This Row],[Demand]],NA())</f>
        <v>#N/A</v>
      </c>
      <c r="H973" s="6" t="e">
        <f>IF(Table16[[#This Row],[Holiday]]="Y",Table16[[#This Row],[Demand]],NA())</f>
        <v>#N/A</v>
      </c>
      <c r="I973" s="6">
        <f>IF(Table16[[#This Row],[Holiday]]="N",Table16[[#This Row],[Demand]],NA())</f>
        <v>139814.04</v>
      </c>
      <c r="J973" s="6">
        <v>12.9</v>
      </c>
      <c r="K973" s="6"/>
    </row>
    <row r="974" spans="2:11" x14ac:dyDescent="0.3">
      <c r="B974" s="30">
        <v>42977</v>
      </c>
      <c r="C974" s="6" t="str">
        <f>VLOOKUP(B:B, _holidays!A:C, 2, FALSE)</f>
        <v>Y</v>
      </c>
      <c r="D974" s="6" t="str">
        <f>VLOOKUP(B:B, _holidays!A:C, 3, FALSE)</f>
        <v>N</v>
      </c>
      <c r="E974" s="10">
        <v>137513.465</v>
      </c>
      <c r="F974" s="6">
        <f>IF(Table16[[#This Row],[School Day]]="Y",Table16[[#This Row],[Demand]],NA())</f>
        <v>137513.465</v>
      </c>
      <c r="G974" s="6" t="e">
        <f>IF(Table16[[#This Row],[School Day]]="N",Table16[[#This Row],[Demand]],NA())</f>
        <v>#N/A</v>
      </c>
      <c r="H974" s="6" t="e">
        <f>IF(Table16[[#This Row],[Holiday]]="Y",Table16[[#This Row],[Demand]],NA())</f>
        <v>#N/A</v>
      </c>
      <c r="I974" s="6">
        <f>IF(Table16[[#This Row],[Holiday]]="N",Table16[[#This Row],[Demand]],NA())</f>
        <v>137513.465</v>
      </c>
      <c r="J974" s="6">
        <v>13.8</v>
      </c>
      <c r="K974" s="6"/>
    </row>
    <row r="975" spans="2:11" x14ac:dyDescent="0.3">
      <c r="B975" s="30">
        <v>42978</v>
      </c>
      <c r="C975" s="6" t="str">
        <f>VLOOKUP(B:B, _holidays!A:C, 2, FALSE)</f>
        <v>Y</v>
      </c>
      <c r="D975" s="6" t="str">
        <f>VLOOKUP(B:B, _holidays!A:C, 3, FALSE)</f>
        <v>N</v>
      </c>
      <c r="E975" s="10">
        <v>133982.255</v>
      </c>
      <c r="F975" s="6">
        <f>IF(Table16[[#This Row],[School Day]]="Y",Table16[[#This Row],[Demand]],NA())</f>
        <v>133982.255</v>
      </c>
      <c r="G975" s="6" t="e">
        <f>IF(Table16[[#This Row],[School Day]]="N",Table16[[#This Row],[Demand]],NA())</f>
        <v>#N/A</v>
      </c>
      <c r="H975" s="6" t="e">
        <f>IF(Table16[[#This Row],[Holiday]]="Y",Table16[[#This Row],[Demand]],NA())</f>
        <v>#N/A</v>
      </c>
      <c r="I975" s="6">
        <f>IF(Table16[[#This Row],[Holiday]]="N",Table16[[#This Row],[Demand]],NA())</f>
        <v>133982.255</v>
      </c>
      <c r="J975" s="6">
        <v>16.7</v>
      </c>
      <c r="K975" s="6"/>
    </row>
    <row r="976" spans="2:11" x14ac:dyDescent="0.3">
      <c r="B976" s="30">
        <v>42979</v>
      </c>
      <c r="C976" s="6" t="str">
        <f>VLOOKUP(B:B, _holidays!A:C, 2, FALSE)</f>
        <v>Y</v>
      </c>
      <c r="D976" s="6" t="str">
        <f>VLOOKUP(B:B, _holidays!A:C, 3, FALSE)</f>
        <v>N</v>
      </c>
      <c r="E976" s="10">
        <v>128707.425</v>
      </c>
      <c r="F976" s="6">
        <f>IF(Table16[[#This Row],[School Day]]="Y",Table16[[#This Row],[Demand]],NA())</f>
        <v>128707.425</v>
      </c>
      <c r="G976" s="6" t="e">
        <f>IF(Table16[[#This Row],[School Day]]="N",Table16[[#This Row],[Demand]],NA())</f>
        <v>#N/A</v>
      </c>
      <c r="H976" s="6" t="e">
        <f>IF(Table16[[#This Row],[Holiday]]="Y",Table16[[#This Row],[Demand]],NA())</f>
        <v>#N/A</v>
      </c>
      <c r="I976" s="6">
        <f>IF(Table16[[#This Row],[Holiday]]="N",Table16[[#This Row],[Demand]],NA())</f>
        <v>128707.425</v>
      </c>
      <c r="J976" s="6">
        <v>17</v>
      </c>
      <c r="K976" s="6"/>
    </row>
    <row r="977" spans="2:11" x14ac:dyDescent="0.3">
      <c r="B977" s="30">
        <v>42980</v>
      </c>
      <c r="C977" s="6" t="str">
        <f>VLOOKUP(B:B, _holidays!A:C, 2, FALSE)</f>
        <v>Y</v>
      </c>
      <c r="D977" s="6" t="str">
        <f>VLOOKUP(B:B, _holidays!A:C, 3, FALSE)</f>
        <v>N</v>
      </c>
      <c r="E977" s="10">
        <v>114098.11500000001</v>
      </c>
      <c r="F977" s="6">
        <f>IF(Table16[[#This Row],[School Day]]="Y",Table16[[#This Row],[Demand]],NA())</f>
        <v>114098.11500000001</v>
      </c>
      <c r="G977" s="6" t="e">
        <f>IF(Table16[[#This Row],[School Day]]="N",Table16[[#This Row],[Demand]],NA())</f>
        <v>#N/A</v>
      </c>
      <c r="H977" s="6" t="e">
        <f>IF(Table16[[#This Row],[Holiday]]="Y",Table16[[#This Row],[Demand]],NA())</f>
        <v>#N/A</v>
      </c>
      <c r="I977" s="6">
        <f>IF(Table16[[#This Row],[Holiday]]="N",Table16[[#This Row],[Demand]],NA())</f>
        <v>114098.11500000001</v>
      </c>
      <c r="J977" s="6">
        <v>18.399999999999999</v>
      </c>
      <c r="K977" s="6"/>
    </row>
    <row r="978" spans="2:11" x14ac:dyDescent="0.3">
      <c r="B978" s="30">
        <v>42981</v>
      </c>
      <c r="C978" s="6" t="str">
        <f>VLOOKUP(B:B, _holidays!A:C, 2, FALSE)</f>
        <v>Y</v>
      </c>
      <c r="D978" s="6" t="str">
        <f>VLOOKUP(B:B, _holidays!A:C, 3, FALSE)</f>
        <v>N</v>
      </c>
      <c r="E978" s="10">
        <v>103964.33</v>
      </c>
      <c r="F978" s="6">
        <f>IF(Table16[[#This Row],[School Day]]="Y",Table16[[#This Row],[Demand]],NA())</f>
        <v>103964.33</v>
      </c>
      <c r="G978" s="6" t="e">
        <f>IF(Table16[[#This Row],[School Day]]="N",Table16[[#This Row],[Demand]],NA())</f>
        <v>#N/A</v>
      </c>
      <c r="H978" s="6" t="e">
        <f>IF(Table16[[#This Row],[Holiday]]="Y",Table16[[#This Row],[Demand]],NA())</f>
        <v>#N/A</v>
      </c>
      <c r="I978" s="6">
        <f>IF(Table16[[#This Row],[Holiday]]="N",Table16[[#This Row],[Demand]],NA())</f>
        <v>103964.33</v>
      </c>
      <c r="J978" s="6">
        <v>17.2</v>
      </c>
      <c r="K978" s="6"/>
    </row>
    <row r="979" spans="2:11" x14ac:dyDescent="0.3">
      <c r="B979" s="30">
        <v>42982</v>
      </c>
      <c r="C979" s="6" t="str">
        <f>VLOOKUP(B:B, _holidays!A:C, 2, FALSE)</f>
        <v>Y</v>
      </c>
      <c r="D979" s="6" t="str">
        <f>VLOOKUP(B:B, _holidays!A:C, 3, FALSE)</f>
        <v>N</v>
      </c>
      <c r="E979" s="10">
        <v>128001.05499999999</v>
      </c>
      <c r="F979" s="6">
        <f>IF(Table16[[#This Row],[School Day]]="Y",Table16[[#This Row],[Demand]],NA())</f>
        <v>128001.05499999999</v>
      </c>
      <c r="G979" s="6" t="e">
        <f>IF(Table16[[#This Row],[School Day]]="N",Table16[[#This Row],[Demand]],NA())</f>
        <v>#N/A</v>
      </c>
      <c r="H979" s="6" t="e">
        <f>IF(Table16[[#This Row],[Holiday]]="Y",Table16[[#This Row],[Demand]],NA())</f>
        <v>#N/A</v>
      </c>
      <c r="I979" s="6">
        <f>IF(Table16[[#This Row],[Holiday]]="N",Table16[[#This Row],[Demand]],NA())</f>
        <v>128001.05499999999</v>
      </c>
      <c r="J979" s="6">
        <v>13.7</v>
      </c>
      <c r="K979" s="6"/>
    </row>
    <row r="980" spans="2:11" x14ac:dyDescent="0.3">
      <c r="B980" s="30">
        <v>42983</v>
      </c>
      <c r="C980" s="6" t="str">
        <f>VLOOKUP(B:B, _holidays!A:C, 2, FALSE)</f>
        <v>Y</v>
      </c>
      <c r="D980" s="6" t="str">
        <f>VLOOKUP(B:B, _holidays!A:C, 3, FALSE)</f>
        <v>N</v>
      </c>
      <c r="E980" s="10">
        <v>137696.67000000001</v>
      </c>
      <c r="F980" s="6">
        <f>IF(Table16[[#This Row],[School Day]]="Y",Table16[[#This Row],[Demand]],NA())</f>
        <v>137696.67000000001</v>
      </c>
      <c r="G980" s="6" t="e">
        <f>IF(Table16[[#This Row],[School Day]]="N",Table16[[#This Row],[Demand]],NA())</f>
        <v>#N/A</v>
      </c>
      <c r="H980" s="6" t="e">
        <f>IF(Table16[[#This Row],[Holiday]]="Y",Table16[[#This Row],[Demand]],NA())</f>
        <v>#N/A</v>
      </c>
      <c r="I980" s="6">
        <f>IF(Table16[[#This Row],[Holiday]]="N",Table16[[#This Row],[Demand]],NA())</f>
        <v>137696.67000000001</v>
      </c>
      <c r="J980" s="6">
        <v>13.3</v>
      </c>
      <c r="K980" s="6"/>
    </row>
    <row r="981" spans="2:11" x14ac:dyDescent="0.3">
      <c r="B981" s="30">
        <v>42984</v>
      </c>
      <c r="C981" s="6" t="str">
        <f>VLOOKUP(B:B, _holidays!A:C, 2, FALSE)</f>
        <v>Y</v>
      </c>
      <c r="D981" s="6" t="str">
        <f>VLOOKUP(B:B, _holidays!A:C, 3, FALSE)</f>
        <v>N</v>
      </c>
      <c r="E981" s="10">
        <v>134819.94500000001</v>
      </c>
      <c r="F981" s="6">
        <f>IF(Table16[[#This Row],[School Day]]="Y",Table16[[#This Row],[Demand]],NA())</f>
        <v>134819.94500000001</v>
      </c>
      <c r="G981" s="6" t="e">
        <f>IF(Table16[[#This Row],[School Day]]="N",Table16[[#This Row],[Demand]],NA())</f>
        <v>#N/A</v>
      </c>
      <c r="H981" s="6" t="e">
        <f>IF(Table16[[#This Row],[Holiday]]="Y",Table16[[#This Row],[Demand]],NA())</f>
        <v>#N/A</v>
      </c>
      <c r="I981" s="6">
        <f>IF(Table16[[#This Row],[Holiday]]="N",Table16[[#This Row],[Demand]],NA())</f>
        <v>134819.94500000001</v>
      </c>
      <c r="J981" s="6">
        <v>15.1</v>
      </c>
      <c r="K981" s="6"/>
    </row>
    <row r="982" spans="2:11" x14ac:dyDescent="0.3">
      <c r="B982" s="30">
        <v>42985</v>
      </c>
      <c r="C982" s="6" t="str">
        <f>VLOOKUP(B:B, _holidays!A:C, 2, FALSE)</f>
        <v>Y</v>
      </c>
      <c r="D982" s="6" t="str">
        <f>VLOOKUP(B:B, _holidays!A:C, 3, FALSE)</f>
        <v>N</v>
      </c>
      <c r="E982" s="10">
        <v>133405.72</v>
      </c>
      <c r="F982" s="6">
        <f>IF(Table16[[#This Row],[School Day]]="Y",Table16[[#This Row],[Demand]],NA())</f>
        <v>133405.72</v>
      </c>
      <c r="G982" s="6" t="e">
        <f>IF(Table16[[#This Row],[School Day]]="N",Table16[[#This Row],[Demand]],NA())</f>
        <v>#N/A</v>
      </c>
      <c r="H982" s="6" t="e">
        <f>IF(Table16[[#This Row],[Holiday]]="Y",Table16[[#This Row],[Demand]],NA())</f>
        <v>#N/A</v>
      </c>
      <c r="I982" s="6">
        <f>IF(Table16[[#This Row],[Holiday]]="N",Table16[[#This Row],[Demand]],NA())</f>
        <v>133405.72</v>
      </c>
      <c r="J982" s="6">
        <v>15.2</v>
      </c>
      <c r="K982" s="6"/>
    </row>
    <row r="983" spans="2:11" x14ac:dyDescent="0.3">
      <c r="B983" s="30">
        <v>42986</v>
      </c>
      <c r="C983" s="6" t="str">
        <f>VLOOKUP(B:B, _holidays!A:C, 2, FALSE)</f>
        <v>Y</v>
      </c>
      <c r="D983" s="6" t="str">
        <f>VLOOKUP(B:B, _holidays!A:C, 3, FALSE)</f>
        <v>N</v>
      </c>
      <c r="E983" s="10">
        <v>132543.1</v>
      </c>
      <c r="F983" s="6">
        <f>IF(Table16[[#This Row],[School Day]]="Y",Table16[[#This Row],[Demand]],NA())</f>
        <v>132543.1</v>
      </c>
      <c r="G983" s="6" t="e">
        <f>IF(Table16[[#This Row],[School Day]]="N",Table16[[#This Row],[Demand]],NA())</f>
        <v>#N/A</v>
      </c>
      <c r="H983" s="6" t="e">
        <f>IF(Table16[[#This Row],[Holiday]]="Y",Table16[[#This Row],[Demand]],NA())</f>
        <v>#N/A</v>
      </c>
      <c r="I983" s="6">
        <f>IF(Table16[[#This Row],[Holiday]]="N",Table16[[#This Row],[Demand]],NA())</f>
        <v>132543.1</v>
      </c>
      <c r="J983" s="6">
        <v>13.5</v>
      </c>
      <c r="K983" s="6"/>
    </row>
    <row r="984" spans="2:11" x14ac:dyDescent="0.3">
      <c r="B984" s="30">
        <v>42987</v>
      </c>
      <c r="C984" s="6" t="str">
        <f>VLOOKUP(B:B, _holidays!A:C, 2, FALSE)</f>
        <v>Y</v>
      </c>
      <c r="D984" s="6" t="str">
        <f>VLOOKUP(B:B, _holidays!A:C, 3, FALSE)</f>
        <v>N</v>
      </c>
      <c r="E984" s="10">
        <v>120454.01</v>
      </c>
      <c r="F984" s="6">
        <f>IF(Table16[[#This Row],[School Day]]="Y",Table16[[#This Row],[Demand]],NA())</f>
        <v>120454.01</v>
      </c>
      <c r="G984" s="6" t="e">
        <f>IF(Table16[[#This Row],[School Day]]="N",Table16[[#This Row],[Demand]],NA())</f>
        <v>#N/A</v>
      </c>
      <c r="H984" s="6" t="e">
        <f>IF(Table16[[#This Row],[Holiday]]="Y",Table16[[#This Row],[Demand]],NA())</f>
        <v>#N/A</v>
      </c>
      <c r="I984" s="6">
        <f>IF(Table16[[#This Row],[Holiday]]="N",Table16[[#This Row],[Demand]],NA())</f>
        <v>120454.01</v>
      </c>
      <c r="J984" s="6">
        <v>14.9</v>
      </c>
      <c r="K984" s="6"/>
    </row>
    <row r="985" spans="2:11" x14ac:dyDescent="0.3">
      <c r="B985" s="30">
        <v>42988</v>
      </c>
      <c r="C985" s="6" t="str">
        <f>VLOOKUP(B:B, _holidays!A:C, 2, FALSE)</f>
        <v>Y</v>
      </c>
      <c r="D985" s="6" t="str">
        <f>VLOOKUP(B:B, _holidays!A:C, 3, FALSE)</f>
        <v>N</v>
      </c>
      <c r="E985" s="10">
        <v>114584.065</v>
      </c>
      <c r="F985" s="6">
        <f>IF(Table16[[#This Row],[School Day]]="Y",Table16[[#This Row],[Demand]],NA())</f>
        <v>114584.065</v>
      </c>
      <c r="G985" s="6" t="e">
        <f>IF(Table16[[#This Row],[School Day]]="N",Table16[[#This Row],[Demand]],NA())</f>
        <v>#N/A</v>
      </c>
      <c r="H985" s="6" t="e">
        <f>IF(Table16[[#This Row],[Holiday]]="Y",Table16[[#This Row],[Demand]],NA())</f>
        <v>#N/A</v>
      </c>
      <c r="I985" s="6">
        <f>IF(Table16[[#This Row],[Holiday]]="N",Table16[[#This Row],[Demand]],NA())</f>
        <v>114584.065</v>
      </c>
      <c r="J985" s="6">
        <v>16.100000000000001</v>
      </c>
      <c r="K985" s="6"/>
    </row>
    <row r="986" spans="2:11" x14ac:dyDescent="0.3">
      <c r="B986" s="30">
        <v>42989</v>
      </c>
      <c r="C986" s="6" t="str">
        <f>VLOOKUP(B:B, _holidays!A:C, 2, FALSE)</f>
        <v>Y</v>
      </c>
      <c r="D986" s="6" t="str">
        <f>VLOOKUP(B:B, _holidays!A:C, 3, FALSE)</f>
        <v>N</v>
      </c>
      <c r="E986" s="10">
        <v>127169.03</v>
      </c>
      <c r="F986" s="6">
        <f>IF(Table16[[#This Row],[School Day]]="Y",Table16[[#This Row],[Demand]],NA())</f>
        <v>127169.03</v>
      </c>
      <c r="G986" s="6" t="e">
        <f>IF(Table16[[#This Row],[School Day]]="N",Table16[[#This Row],[Demand]],NA())</f>
        <v>#N/A</v>
      </c>
      <c r="H986" s="6" t="e">
        <f>IF(Table16[[#This Row],[Holiday]]="Y",Table16[[#This Row],[Demand]],NA())</f>
        <v>#N/A</v>
      </c>
      <c r="I986" s="6">
        <f>IF(Table16[[#This Row],[Holiday]]="N",Table16[[#This Row],[Demand]],NA())</f>
        <v>127169.03</v>
      </c>
      <c r="J986" s="6">
        <v>18.100000000000001</v>
      </c>
      <c r="K986" s="6"/>
    </row>
    <row r="987" spans="2:11" x14ac:dyDescent="0.3">
      <c r="B987" s="30">
        <v>42990</v>
      </c>
      <c r="C987" s="6" t="str">
        <f>VLOOKUP(B:B, _holidays!A:C, 2, FALSE)</f>
        <v>Y</v>
      </c>
      <c r="D987" s="6" t="str">
        <f>VLOOKUP(B:B, _holidays!A:C, 3, FALSE)</f>
        <v>N</v>
      </c>
      <c r="E987" s="10">
        <v>130906.89</v>
      </c>
      <c r="F987" s="6">
        <f>IF(Table16[[#This Row],[School Day]]="Y",Table16[[#This Row],[Demand]],NA())</f>
        <v>130906.89</v>
      </c>
      <c r="G987" s="6" t="e">
        <f>IF(Table16[[#This Row],[School Day]]="N",Table16[[#This Row],[Demand]],NA())</f>
        <v>#N/A</v>
      </c>
      <c r="H987" s="6" t="e">
        <f>IF(Table16[[#This Row],[Holiday]]="Y",Table16[[#This Row],[Demand]],NA())</f>
        <v>#N/A</v>
      </c>
      <c r="I987" s="6">
        <f>IF(Table16[[#This Row],[Holiday]]="N",Table16[[#This Row],[Demand]],NA())</f>
        <v>130906.89</v>
      </c>
      <c r="J987" s="6">
        <v>19.899999999999999</v>
      </c>
      <c r="K987" s="6"/>
    </row>
    <row r="988" spans="2:11" x14ac:dyDescent="0.3">
      <c r="B988" s="30">
        <v>42991</v>
      </c>
      <c r="C988" s="6" t="str">
        <f>VLOOKUP(B:B, _holidays!A:C, 2, FALSE)</f>
        <v>Y</v>
      </c>
      <c r="D988" s="6" t="str">
        <f>VLOOKUP(B:B, _holidays!A:C, 3, FALSE)</f>
        <v>N</v>
      </c>
      <c r="E988" s="10">
        <v>127192.315</v>
      </c>
      <c r="F988" s="6">
        <f>IF(Table16[[#This Row],[School Day]]="Y",Table16[[#This Row],[Demand]],NA())</f>
        <v>127192.315</v>
      </c>
      <c r="G988" s="6" t="e">
        <f>IF(Table16[[#This Row],[School Day]]="N",Table16[[#This Row],[Demand]],NA())</f>
        <v>#N/A</v>
      </c>
      <c r="H988" s="6" t="e">
        <f>IF(Table16[[#This Row],[Holiday]]="Y",Table16[[#This Row],[Demand]],NA())</f>
        <v>#N/A</v>
      </c>
      <c r="I988" s="6">
        <f>IF(Table16[[#This Row],[Holiday]]="N",Table16[[#This Row],[Demand]],NA())</f>
        <v>127192.315</v>
      </c>
      <c r="J988" s="6">
        <v>16.399999999999999</v>
      </c>
      <c r="K988" s="6"/>
    </row>
    <row r="989" spans="2:11" x14ac:dyDescent="0.3">
      <c r="B989" s="30">
        <v>42992</v>
      </c>
      <c r="C989" s="6" t="str">
        <f>VLOOKUP(B:B, _holidays!A:C, 2, FALSE)</f>
        <v>Y</v>
      </c>
      <c r="D989" s="6" t="str">
        <f>VLOOKUP(B:B, _holidays!A:C, 3, FALSE)</f>
        <v>N</v>
      </c>
      <c r="E989" s="10">
        <v>131986.80499999999</v>
      </c>
      <c r="F989" s="6">
        <f>IF(Table16[[#This Row],[School Day]]="Y",Table16[[#This Row],[Demand]],NA())</f>
        <v>131986.80499999999</v>
      </c>
      <c r="G989" s="6" t="e">
        <f>IF(Table16[[#This Row],[School Day]]="N",Table16[[#This Row],[Demand]],NA())</f>
        <v>#N/A</v>
      </c>
      <c r="H989" s="6" t="e">
        <f>IF(Table16[[#This Row],[Holiday]]="Y",Table16[[#This Row],[Demand]],NA())</f>
        <v>#N/A</v>
      </c>
      <c r="I989" s="6">
        <f>IF(Table16[[#This Row],[Holiday]]="N",Table16[[#This Row],[Demand]],NA())</f>
        <v>131986.80499999999</v>
      </c>
      <c r="J989" s="6">
        <v>15.3</v>
      </c>
      <c r="K989" s="6"/>
    </row>
    <row r="990" spans="2:11" x14ac:dyDescent="0.3">
      <c r="B990" s="30">
        <v>42993</v>
      </c>
      <c r="C990" s="6" t="str">
        <f>VLOOKUP(B:B, _holidays!A:C, 2, FALSE)</f>
        <v>Y</v>
      </c>
      <c r="D990" s="6" t="str">
        <f>VLOOKUP(B:B, _holidays!A:C, 3, FALSE)</f>
        <v>N</v>
      </c>
      <c r="E990" s="10">
        <v>128761.605</v>
      </c>
      <c r="F990" s="6">
        <f>IF(Table16[[#This Row],[School Day]]="Y",Table16[[#This Row],[Demand]],NA())</f>
        <v>128761.605</v>
      </c>
      <c r="G990" s="6" t="e">
        <f>IF(Table16[[#This Row],[School Day]]="N",Table16[[#This Row],[Demand]],NA())</f>
        <v>#N/A</v>
      </c>
      <c r="H990" s="6" t="e">
        <f>IF(Table16[[#This Row],[Holiday]]="Y",Table16[[#This Row],[Demand]],NA())</f>
        <v>#N/A</v>
      </c>
      <c r="I990" s="6">
        <f>IF(Table16[[#This Row],[Holiday]]="N",Table16[[#This Row],[Demand]],NA())</f>
        <v>128761.605</v>
      </c>
      <c r="J990" s="6">
        <v>16.7</v>
      </c>
      <c r="K990" s="6"/>
    </row>
    <row r="991" spans="2:11" x14ac:dyDescent="0.3">
      <c r="B991" s="30">
        <v>42994</v>
      </c>
      <c r="C991" s="6" t="str">
        <f>VLOOKUP(B:B, _holidays!A:C, 2, FALSE)</f>
        <v>Y</v>
      </c>
      <c r="D991" s="6" t="str">
        <f>VLOOKUP(B:B, _holidays!A:C, 3, FALSE)</f>
        <v>N</v>
      </c>
      <c r="E991" s="10">
        <v>111301.56</v>
      </c>
      <c r="F991" s="6">
        <f>IF(Table16[[#This Row],[School Day]]="Y",Table16[[#This Row],[Demand]],NA())</f>
        <v>111301.56</v>
      </c>
      <c r="G991" s="6" t="e">
        <f>IF(Table16[[#This Row],[School Day]]="N",Table16[[#This Row],[Demand]],NA())</f>
        <v>#N/A</v>
      </c>
      <c r="H991" s="6" t="e">
        <f>IF(Table16[[#This Row],[Holiday]]="Y",Table16[[#This Row],[Demand]],NA())</f>
        <v>#N/A</v>
      </c>
      <c r="I991" s="6">
        <f>IF(Table16[[#This Row],[Holiday]]="N",Table16[[#This Row],[Demand]],NA())</f>
        <v>111301.56</v>
      </c>
      <c r="J991" s="6">
        <v>13.3</v>
      </c>
      <c r="K991" s="6"/>
    </row>
    <row r="992" spans="2:11" x14ac:dyDescent="0.3">
      <c r="B992" s="30">
        <v>42995</v>
      </c>
      <c r="C992" s="6" t="str">
        <f>VLOOKUP(B:B, _holidays!A:C, 2, FALSE)</f>
        <v>Y</v>
      </c>
      <c r="D992" s="6" t="str">
        <f>VLOOKUP(B:B, _holidays!A:C, 3, FALSE)</f>
        <v>N</v>
      </c>
      <c r="E992" s="10">
        <v>104766</v>
      </c>
      <c r="F992" s="6">
        <f>IF(Table16[[#This Row],[School Day]]="Y",Table16[[#This Row],[Demand]],NA())</f>
        <v>104766</v>
      </c>
      <c r="G992" s="6" t="e">
        <f>IF(Table16[[#This Row],[School Day]]="N",Table16[[#This Row],[Demand]],NA())</f>
        <v>#N/A</v>
      </c>
      <c r="H992" s="6" t="e">
        <f>IF(Table16[[#This Row],[Holiday]]="Y",Table16[[#This Row],[Demand]],NA())</f>
        <v>#N/A</v>
      </c>
      <c r="I992" s="6">
        <f>IF(Table16[[#This Row],[Holiday]]="N",Table16[[#This Row],[Demand]],NA())</f>
        <v>104766</v>
      </c>
      <c r="J992" s="6">
        <v>18.100000000000001</v>
      </c>
      <c r="K992" s="6"/>
    </row>
    <row r="993" spans="2:11" x14ac:dyDescent="0.3">
      <c r="B993" s="30">
        <v>42996</v>
      </c>
      <c r="C993" s="6" t="str">
        <f>VLOOKUP(B:B, _holidays!A:C, 2, FALSE)</f>
        <v>Y</v>
      </c>
      <c r="D993" s="6" t="str">
        <f>VLOOKUP(B:B, _holidays!A:C, 3, FALSE)</f>
        <v>N</v>
      </c>
      <c r="E993" s="10">
        <v>115123.54</v>
      </c>
      <c r="F993" s="6">
        <f>IF(Table16[[#This Row],[School Day]]="Y",Table16[[#This Row],[Demand]],NA())</f>
        <v>115123.54</v>
      </c>
      <c r="G993" s="6" t="e">
        <f>IF(Table16[[#This Row],[School Day]]="N",Table16[[#This Row],[Demand]],NA())</f>
        <v>#N/A</v>
      </c>
      <c r="H993" s="6" t="e">
        <f>IF(Table16[[#This Row],[Holiday]]="Y",Table16[[#This Row],[Demand]],NA())</f>
        <v>#N/A</v>
      </c>
      <c r="I993" s="6">
        <f>IF(Table16[[#This Row],[Holiday]]="N",Table16[[#This Row],[Demand]],NA())</f>
        <v>115123.54</v>
      </c>
      <c r="J993" s="6">
        <v>22</v>
      </c>
      <c r="K993" s="6"/>
    </row>
    <row r="994" spans="2:11" x14ac:dyDescent="0.3">
      <c r="B994" s="30">
        <v>42997</v>
      </c>
      <c r="C994" s="6" t="str">
        <f>VLOOKUP(B:B, _holidays!A:C, 2, FALSE)</f>
        <v>Y</v>
      </c>
      <c r="D994" s="6" t="str">
        <f>VLOOKUP(B:B, _holidays!A:C, 3, FALSE)</f>
        <v>N</v>
      </c>
      <c r="E994" s="10">
        <v>124033.955</v>
      </c>
      <c r="F994" s="6">
        <f>IF(Table16[[#This Row],[School Day]]="Y",Table16[[#This Row],[Demand]],NA())</f>
        <v>124033.955</v>
      </c>
      <c r="G994" s="6" t="e">
        <f>IF(Table16[[#This Row],[School Day]]="N",Table16[[#This Row],[Demand]],NA())</f>
        <v>#N/A</v>
      </c>
      <c r="H994" s="6" t="e">
        <f>IF(Table16[[#This Row],[Holiday]]="Y",Table16[[#This Row],[Demand]],NA())</f>
        <v>#N/A</v>
      </c>
      <c r="I994" s="6">
        <f>IF(Table16[[#This Row],[Holiday]]="N",Table16[[#This Row],[Demand]],NA())</f>
        <v>124033.955</v>
      </c>
      <c r="J994" s="6">
        <v>13.9</v>
      </c>
      <c r="K994" s="6"/>
    </row>
    <row r="995" spans="2:11" x14ac:dyDescent="0.3">
      <c r="B995" s="30">
        <v>42998</v>
      </c>
      <c r="C995" s="6" t="str">
        <f>VLOOKUP(B:B, _holidays!A:C, 2, FALSE)</f>
        <v>Y</v>
      </c>
      <c r="D995" s="6" t="str">
        <f>VLOOKUP(B:B, _holidays!A:C, 3, FALSE)</f>
        <v>N</v>
      </c>
      <c r="E995" s="10">
        <v>123461.38</v>
      </c>
      <c r="F995" s="6">
        <f>IF(Table16[[#This Row],[School Day]]="Y",Table16[[#This Row],[Demand]],NA())</f>
        <v>123461.38</v>
      </c>
      <c r="G995" s="6" t="e">
        <f>IF(Table16[[#This Row],[School Day]]="N",Table16[[#This Row],[Demand]],NA())</f>
        <v>#N/A</v>
      </c>
      <c r="H995" s="6" t="e">
        <f>IF(Table16[[#This Row],[Holiday]]="Y",Table16[[#This Row],[Demand]],NA())</f>
        <v>#N/A</v>
      </c>
      <c r="I995" s="6">
        <f>IF(Table16[[#This Row],[Holiday]]="N",Table16[[#This Row],[Demand]],NA())</f>
        <v>123461.38</v>
      </c>
      <c r="J995" s="6">
        <v>19.2</v>
      </c>
      <c r="K995" s="6"/>
    </row>
    <row r="996" spans="2:11" x14ac:dyDescent="0.3">
      <c r="B996" s="30">
        <v>42999</v>
      </c>
      <c r="C996" s="6" t="str">
        <f>VLOOKUP(B:B, _holidays!A:C, 2, FALSE)</f>
        <v>Y</v>
      </c>
      <c r="D996" s="6" t="str">
        <f>VLOOKUP(B:B, _holidays!A:C, 3, FALSE)</f>
        <v>N</v>
      </c>
      <c r="E996" s="10">
        <v>119309.93</v>
      </c>
      <c r="F996" s="6">
        <f>IF(Table16[[#This Row],[School Day]]="Y",Table16[[#This Row],[Demand]],NA())</f>
        <v>119309.93</v>
      </c>
      <c r="G996" s="6" t="e">
        <f>IF(Table16[[#This Row],[School Day]]="N",Table16[[#This Row],[Demand]],NA())</f>
        <v>#N/A</v>
      </c>
      <c r="H996" s="6" t="e">
        <f>IF(Table16[[#This Row],[Holiday]]="Y",Table16[[#This Row],[Demand]],NA())</f>
        <v>#N/A</v>
      </c>
      <c r="I996" s="6">
        <f>IF(Table16[[#This Row],[Holiday]]="N",Table16[[#This Row],[Demand]],NA())</f>
        <v>119309.93</v>
      </c>
      <c r="J996" s="6">
        <v>23.6</v>
      </c>
      <c r="K996" s="6"/>
    </row>
    <row r="997" spans="2:11" x14ac:dyDescent="0.3">
      <c r="B997" s="30">
        <v>43000</v>
      </c>
      <c r="C997" s="6" t="str">
        <f>VLOOKUP(B:B, _holidays!A:C, 2, FALSE)</f>
        <v>N</v>
      </c>
      <c r="D997" s="6" t="str">
        <f>VLOOKUP(B:B, _holidays!A:C, 3, FALSE)</f>
        <v>N</v>
      </c>
      <c r="E997" s="10">
        <v>116611.25</v>
      </c>
      <c r="F997" s="6" t="e">
        <f>IF(Table16[[#This Row],[School Day]]="Y",Table16[[#This Row],[Demand]],NA())</f>
        <v>#N/A</v>
      </c>
      <c r="G997" s="6">
        <f>IF(Table16[[#This Row],[School Day]]="N",Table16[[#This Row],[Demand]],NA())</f>
        <v>116611.25</v>
      </c>
      <c r="H997" s="6" t="e">
        <f>IF(Table16[[#This Row],[Holiday]]="Y",Table16[[#This Row],[Demand]],NA())</f>
        <v>#N/A</v>
      </c>
      <c r="I997" s="6">
        <f>IF(Table16[[#This Row],[Holiday]]="N",Table16[[#This Row],[Demand]],NA())</f>
        <v>116611.25</v>
      </c>
      <c r="J997" s="6">
        <v>25.6</v>
      </c>
      <c r="K997" s="6"/>
    </row>
    <row r="998" spans="2:11" x14ac:dyDescent="0.3">
      <c r="B998" s="30">
        <v>43001</v>
      </c>
      <c r="C998" s="6" t="str">
        <f>VLOOKUP(B:B, _holidays!A:C, 2, FALSE)</f>
        <v>N</v>
      </c>
      <c r="D998" s="6" t="str">
        <f>VLOOKUP(B:B, _holidays!A:C, 3, FALSE)</f>
        <v>N</v>
      </c>
      <c r="E998" s="10">
        <v>101012.29</v>
      </c>
      <c r="F998" s="6" t="e">
        <f>IF(Table16[[#This Row],[School Day]]="Y",Table16[[#This Row],[Demand]],NA())</f>
        <v>#N/A</v>
      </c>
      <c r="G998" s="6">
        <f>IF(Table16[[#This Row],[School Day]]="N",Table16[[#This Row],[Demand]],NA())</f>
        <v>101012.29</v>
      </c>
      <c r="H998" s="6" t="e">
        <f>IF(Table16[[#This Row],[Holiday]]="Y",Table16[[#This Row],[Demand]],NA())</f>
        <v>#N/A</v>
      </c>
      <c r="I998" s="6">
        <f>IF(Table16[[#This Row],[Holiday]]="N",Table16[[#This Row],[Demand]],NA())</f>
        <v>101012.29</v>
      </c>
      <c r="J998" s="6">
        <v>30.6</v>
      </c>
      <c r="K998" s="6"/>
    </row>
    <row r="999" spans="2:11" x14ac:dyDescent="0.3">
      <c r="B999" s="30">
        <v>43002</v>
      </c>
      <c r="C999" s="6" t="str">
        <f>VLOOKUP(B:B, _holidays!A:C, 2, FALSE)</f>
        <v>N</v>
      </c>
      <c r="D999" s="6" t="str">
        <f>VLOOKUP(B:B, _holidays!A:C, 3, FALSE)</f>
        <v>N</v>
      </c>
      <c r="E999" s="10">
        <v>92608.24</v>
      </c>
      <c r="F999" s="6" t="e">
        <f>IF(Table16[[#This Row],[School Day]]="Y",Table16[[#This Row],[Demand]],NA())</f>
        <v>#N/A</v>
      </c>
      <c r="G999" s="6">
        <f>IF(Table16[[#This Row],[School Day]]="N",Table16[[#This Row],[Demand]],NA())</f>
        <v>92608.24</v>
      </c>
      <c r="H999" s="6" t="e">
        <f>IF(Table16[[#This Row],[Holiday]]="Y",Table16[[#This Row],[Demand]],NA())</f>
        <v>#N/A</v>
      </c>
      <c r="I999" s="6">
        <f>IF(Table16[[#This Row],[Holiday]]="N",Table16[[#This Row],[Demand]],NA())</f>
        <v>92608.24</v>
      </c>
      <c r="J999" s="6">
        <v>19.899999999999999</v>
      </c>
      <c r="K999" s="6"/>
    </row>
    <row r="1000" spans="2:11" x14ac:dyDescent="0.3">
      <c r="B1000" s="30">
        <v>43003</v>
      </c>
      <c r="C1000" s="6" t="str">
        <f>VLOOKUP(B:B, _holidays!A:C, 2, FALSE)</f>
        <v>N</v>
      </c>
      <c r="D1000" s="6" t="str">
        <f>VLOOKUP(B:B, _holidays!A:C, 3, FALSE)</f>
        <v>N</v>
      </c>
      <c r="E1000" s="10">
        <v>119126.485</v>
      </c>
      <c r="F1000" s="6" t="e">
        <f>IF(Table16[[#This Row],[School Day]]="Y",Table16[[#This Row],[Demand]],NA())</f>
        <v>#N/A</v>
      </c>
      <c r="G1000" s="6">
        <f>IF(Table16[[#This Row],[School Day]]="N",Table16[[#This Row],[Demand]],NA())</f>
        <v>119126.485</v>
      </c>
      <c r="H1000" s="6" t="e">
        <f>IF(Table16[[#This Row],[Holiday]]="Y",Table16[[#This Row],[Demand]],NA())</f>
        <v>#N/A</v>
      </c>
      <c r="I1000" s="6">
        <f>IF(Table16[[#This Row],[Holiday]]="N",Table16[[#This Row],[Demand]],NA())</f>
        <v>119126.485</v>
      </c>
      <c r="J1000" s="6">
        <v>14.2</v>
      </c>
      <c r="K1000" s="6"/>
    </row>
    <row r="1001" spans="2:11" x14ac:dyDescent="0.3">
      <c r="B1001" s="30">
        <v>43004</v>
      </c>
      <c r="C1001" s="6" t="str">
        <f>VLOOKUP(B:B, _holidays!A:C, 2, FALSE)</f>
        <v>N</v>
      </c>
      <c r="D1001" s="6" t="str">
        <f>VLOOKUP(B:B, _holidays!A:C, 3, FALSE)</f>
        <v>N</v>
      </c>
      <c r="E1001" s="10">
        <v>124452.94</v>
      </c>
      <c r="F1001" s="6" t="e">
        <f>IF(Table16[[#This Row],[School Day]]="Y",Table16[[#This Row],[Demand]],NA())</f>
        <v>#N/A</v>
      </c>
      <c r="G1001" s="6">
        <f>IF(Table16[[#This Row],[School Day]]="N",Table16[[#This Row],[Demand]],NA())</f>
        <v>124452.94</v>
      </c>
      <c r="H1001" s="6" t="e">
        <f>IF(Table16[[#This Row],[Holiday]]="Y",Table16[[#This Row],[Demand]],NA())</f>
        <v>#N/A</v>
      </c>
      <c r="I1001" s="6">
        <f>IF(Table16[[#This Row],[Holiday]]="N",Table16[[#This Row],[Demand]],NA())</f>
        <v>124452.94</v>
      </c>
      <c r="J1001" s="6">
        <v>15.1</v>
      </c>
      <c r="K1001" s="6"/>
    </row>
    <row r="1002" spans="2:11" x14ac:dyDescent="0.3">
      <c r="B1002" s="30">
        <v>43005</v>
      </c>
      <c r="C1002" s="6" t="str">
        <f>VLOOKUP(B:B, _holidays!A:C, 2, FALSE)</f>
        <v>N</v>
      </c>
      <c r="D1002" s="6" t="str">
        <f>VLOOKUP(B:B, _holidays!A:C, 3, FALSE)</f>
        <v>N</v>
      </c>
      <c r="E1002" s="10">
        <v>119028.07</v>
      </c>
      <c r="F1002" s="6" t="e">
        <f>IF(Table16[[#This Row],[School Day]]="Y",Table16[[#This Row],[Demand]],NA())</f>
        <v>#N/A</v>
      </c>
      <c r="G1002" s="6">
        <f>IF(Table16[[#This Row],[School Day]]="N",Table16[[#This Row],[Demand]],NA())</f>
        <v>119028.07</v>
      </c>
      <c r="H1002" s="6" t="e">
        <f>IF(Table16[[#This Row],[Holiday]]="Y",Table16[[#This Row],[Demand]],NA())</f>
        <v>#N/A</v>
      </c>
      <c r="I1002" s="6">
        <f>IF(Table16[[#This Row],[Holiday]]="N",Table16[[#This Row],[Demand]],NA())</f>
        <v>119028.07</v>
      </c>
      <c r="J1002" s="6">
        <v>24.6</v>
      </c>
      <c r="K1002" s="6"/>
    </row>
    <row r="1003" spans="2:11" x14ac:dyDescent="0.3">
      <c r="B1003" s="30">
        <v>43006</v>
      </c>
      <c r="C1003" s="6" t="str">
        <f>VLOOKUP(B:B, _holidays!A:C, 2, FALSE)</f>
        <v>N</v>
      </c>
      <c r="D1003" s="6" t="str">
        <f>VLOOKUP(B:B, _holidays!A:C, 3, FALSE)</f>
        <v>N</v>
      </c>
      <c r="E1003" s="10">
        <v>116655.855</v>
      </c>
      <c r="F1003" s="6" t="e">
        <f>IF(Table16[[#This Row],[School Day]]="Y",Table16[[#This Row],[Demand]],NA())</f>
        <v>#N/A</v>
      </c>
      <c r="G1003" s="6">
        <f>IF(Table16[[#This Row],[School Day]]="N",Table16[[#This Row],[Demand]],NA())</f>
        <v>116655.855</v>
      </c>
      <c r="H1003" s="6" t="e">
        <f>IF(Table16[[#This Row],[Holiday]]="Y",Table16[[#This Row],[Demand]],NA())</f>
        <v>#N/A</v>
      </c>
      <c r="I1003" s="6">
        <f>IF(Table16[[#This Row],[Holiday]]="N",Table16[[#This Row],[Demand]],NA())</f>
        <v>116655.855</v>
      </c>
      <c r="J1003" s="6">
        <v>18.5</v>
      </c>
      <c r="K1003" s="6"/>
    </row>
    <row r="1004" spans="2:11" x14ac:dyDescent="0.3">
      <c r="B1004" s="30">
        <v>43007</v>
      </c>
      <c r="C1004" s="6" t="str">
        <f>VLOOKUP(B:B, _holidays!A:C, 2, FALSE)</f>
        <v>N</v>
      </c>
      <c r="D1004" s="6" t="str">
        <f>VLOOKUP(B:B, _holidays!A:C, 3, FALSE)</f>
        <v>Y</v>
      </c>
      <c r="E1004" s="10">
        <v>102847.255</v>
      </c>
      <c r="F1004" s="6" t="e">
        <f>IF(Table16[[#This Row],[School Day]]="Y",Table16[[#This Row],[Demand]],NA())</f>
        <v>#N/A</v>
      </c>
      <c r="G1004" s="6">
        <f>IF(Table16[[#This Row],[School Day]]="N",Table16[[#This Row],[Demand]],NA())</f>
        <v>102847.255</v>
      </c>
      <c r="H1004" s="6">
        <f>IF(Table16[[#This Row],[Holiday]]="Y",Table16[[#This Row],[Demand]],NA())</f>
        <v>102847.255</v>
      </c>
      <c r="I1004" s="6" t="e">
        <f>IF(Table16[[#This Row],[Holiday]]="N",Table16[[#This Row],[Demand]],NA())</f>
        <v>#N/A</v>
      </c>
      <c r="J1004" s="6">
        <v>18.399999999999999</v>
      </c>
      <c r="K1004" s="6"/>
    </row>
    <row r="1005" spans="2:11" x14ac:dyDescent="0.3">
      <c r="B1005" s="30">
        <v>43008</v>
      </c>
      <c r="C1005" s="6" t="str">
        <f>VLOOKUP(B:B, _holidays!A:C, 2, FALSE)</f>
        <v>N</v>
      </c>
      <c r="D1005" s="6" t="str">
        <f>VLOOKUP(B:B, _holidays!A:C, 3, FALSE)</f>
        <v>N</v>
      </c>
      <c r="E1005" s="10">
        <v>100701.82</v>
      </c>
      <c r="F1005" s="6" t="e">
        <f>IF(Table16[[#This Row],[School Day]]="Y",Table16[[#This Row],[Demand]],NA())</f>
        <v>#N/A</v>
      </c>
      <c r="G1005" s="6">
        <f>IF(Table16[[#This Row],[School Day]]="N",Table16[[#This Row],[Demand]],NA())</f>
        <v>100701.82</v>
      </c>
      <c r="H1005" s="6" t="e">
        <f>IF(Table16[[#This Row],[Holiday]]="Y",Table16[[#This Row],[Demand]],NA())</f>
        <v>#N/A</v>
      </c>
      <c r="I1005" s="6">
        <f>IF(Table16[[#This Row],[Holiday]]="N",Table16[[#This Row],[Demand]],NA())</f>
        <v>100701.82</v>
      </c>
      <c r="J1005" s="6">
        <v>15.4</v>
      </c>
      <c r="K1005" s="6"/>
    </row>
    <row r="1006" spans="2:11" x14ac:dyDescent="0.3">
      <c r="B1006" s="30">
        <v>43009</v>
      </c>
      <c r="C1006" s="6" t="str">
        <f>VLOOKUP(B:B, _holidays!A:C, 2, FALSE)</f>
        <v>N</v>
      </c>
      <c r="D1006" s="6" t="str">
        <f>VLOOKUP(B:B, _holidays!A:C, 3, FALSE)</f>
        <v>N</v>
      </c>
      <c r="E1006" s="10">
        <v>103556.74</v>
      </c>
      <c r="F1006" s="6" t="e">
        <f>IF(Table16[[#This Row],[School Day]]="Y",Table16[[#This Row],[Demand]],NA())</f>
        <v>#N/A</v>
      </c>
      <c r="G1006" s="6">
        <f>IF(Table16[[#This Row],[School Day]]="N",Table16[[#This Row],[Demand]],NA())</f>
        <v>103556.74</v>
      </c>
      <c r="H1006" s="6" t="e">
        <f>IF(Table16[[#This Row],[Holiday]]="Y",Table16[[#This Row],[Demand]],NA())</f>
        <v>#N/A</v>
      </c>
      <c r="I1006" s="6">
        <f>IF(Table16[[#This Row],[Holiday]]="N",Table16[[#This Row],[Demand]],NA())</f>
        <v>103556.74</v>
      </c>
      <c r="J1006" s="6">
        <v>17.2</v>
      </c>
      <c r="K1006" s="6"/>
    </row>
    <row r="1007" spans="2:11" x14ac:dyDescent="0.3">
      <c r="B1007" s="30">
        <v>43010</v>
      </c>
      <c r="C1007" s="6" t="str">
        <f>VLOOKUP(B:B, _holidays!A:C, 2, FALSE)</f>
        <v>N</v>
      </c>
      <c r="D1007" s="6" t="str">
        <f>VLOOKUP(B:B, _holidays!A:C, 3, FALSE)</f>
        <v>N</v>
      </c>
      <c r="E1007" s="10">
        <v>119226.42</v>
      </c>
      <c r="F1007" s="6" t="e">
        <f>IF(Table16[[#This Row],[School Day]]="Y",Table16[[#This Row],[Demand]],NA())</f>
        <v>#N/A</v>
      </c>
      <c r="G1007" s="6">
        <f>IF(Table16[[#This Row],[School Day]]="N",Table16[[#This Row],[Demand]],NA())</f>
        <v>119226.42</v>
      </c>
      <c r="H1007" s="6" t="e">
        <f>IF(Table16[[#This Row],[Holiday]]="Y",Table16[[#This Row],[Demand]],NA())</f>
        <v>#N/A</v>
      </c>
      <c r="I1007" s="6">
        <f>IF(Table16[[#This Row],[Holiday]]="N",Table16[[#This Row],[Demand]],NA())</f>
        <v>119226.42</v>
      </c>
      <c r="J1007" s="6">
        <v>16.399999999999999</v>
      </c>
      <c r="K1007" s="6"/>
    </row>
    <row r="1008" spans="2:11" x14ac:dyDescent="0.3">
      <c r="B1008" s="30">
        <v>43011</v>
      </c>
      <c r="C1008" s="6" t="str">
        <f>VLOOKUP(B:B, _holidays!A:C, 2, FALSE)</f>
        <v>N</v>
      </c>
      <c r="D1008" s="6" t="str">
        <f>VLOOKUP(B:B, _holidays!A:C, 3, FALSE)</f>
        <v>N</v>
      </c>
      <c r="E1008" s="10">
        <v>118856.41499999999</v>
      </c>
      <c r="F1008" s="6" t="e">
        <f>IF(Table16[[#This Row],[School Day]]="Y",Table16[[#This Row],[Demand]],NA())</f>
        <v>#N/A</v>
      </c>
      <c r="G1008" s="6">
        <f>IF(Table16[[#This Row],[School Day]]="N",Table16[[#This Row],[Demand]],NA())</f>
        <v>118856.41499999999</v>
      </c>
      <c r="H1008" s="6" t="e">
        <f>IF(Table16[[#This Row],[Holiday]]="Y",Table16[[#This Row],[Demand]],NA())</f>
        <v>#N/A</v>
      </c>
      <c r="I1008" s="6">
        <f>IF(Table16[[#This Row],[Holiday]]="N",Table16[[#This Row],[Demand]],NA())</f>
        <v>118856.41499999999</v>
      </c>
      <c r="J1008" s="6">
        <v>22.3</v>
      </c>
      <c r="K1008" s="6"/>
    </row>
    <row r="1009" spans="2:11" x14ac:dyDescent="0.3">
      <c r="B1009" s="30">
        <v>43012</v>
      </c>
      <c r="C1009" s="6" t="str">
        <f>VLOOKUP(B:B, _holidays!A:C, 2, FALSE)</f>
        <v>N</v>
      </c>
      <c r="D1009" s="6" t="str">
        <f>VLOOKUP(B:B, _holidays!A:C, 3, FALSE)</f>
        <v>N</v>
      </c>
      <c r="E1009" s="10">
        <v>114604.62</v>
      </c>
      <c r="F1009" s="6" t="e">
        <f>IF(Table16[[#This Row],[School Day]]="Y",Table16[[#This Row],[Demand]],NA())</f>
        <v>#N/A</v>
      </c>
      <c r="G1009" s="6">
        <f>IF(Table16[[#This Row],[School Day]]="N",Table16[[#This Row],[Demand]],NA())</f>
        <v>114604.62</v>
      </c>
      <c r="H1009" s="6" t="e">
        <f>IF(Table16[[#This Row],[Holiday]]="Y",Table16[[#This Row],[Demand]],NA())</f>
        <v>#N/A</v>
      </c>
      <c r="I1009" s="6">
        <f>IF(Table16[[#This Row],[Holiday]]="N",Table16[[#This Row],[Demand]],NA())</f>
        <v>114604.62</v>
      </c>
      <c r="J1009" s="6">
        <v>20.8</v>
      </c>
      <c r="K1009" s="6"/>
    </row>
    <row r="1010" spans="2:11" x14ac:dyDescent="0.3">
      <c r="B1010" s="30">
        <v>43013</v>
      </c>
      <c r="C1010" s="6" t="str">
        <f>VLOOKUP(B:B, _holidays!A:C, 2, FALSE)</f>
        <v>N</v>
      </c>
      <c r="D1010" s="6" t="str">
        <f>VLOOKUP(B:B, _holidays!A:C, 3, FALSE)</f>
        <v>N</v>
      </c>
      <c r="E1010" s="10">
        <v>113134.58</v>
      </c>
      <c r="F1010" s="6" t="e">
        <f>IF(Table16[[#This Row],[School Day]]="Y",Table16[[#This Row],[Demand]],NA())</f>
        <v>#N/A</v>
      </c>
      <c r="G1010" s="6">
        <f>IF(Table16[[#This Row],[School Day]]="N",Table16[[#This Row],[Demand]],NA())</f>
        <v>113134.58</v>
      </c>
      <c r="H1010" s="6" t="e">
        <f>IF(Table16[[#This Row],[Holiday]]="Y",Table16[[#This Row],[Demand]],NA())</f>
        <v>#N/A</v>
      </c>
      <c r="I1010" s="6">
        <f>IF(Table16[[#This Row],[Holiday]]="N",Table16[[#This Row],[Demand]],NA())</f>
        <v>113134.58</v>
      </c>
      <c r="J1010" s="6">
        <v>19.399999999999999</v>
      </c>
      <c r="K1010" s="6"/>
    </row>
    <row r="1011" spans="2:11" x14ac:dyDescent="0.3">
      <c r="B1011" s="30">
        <v>43014</v>
      </c>
      <c r="C1011" s="6" t="str">
        <f>VLOOKUP(B:B, _holidays!A:C, 2, FALSE)</f>
        <v>N</v>
      </c>
      <c r="D1011" s="6" t="str">
        <f>VLOOKUP(B:B, _holidays!A:C, 3, FALSE)</f>
        <v>N</v>
      </c>
      <c r="E1011" s="10">
        <v>118359.28</v>
      </c>
      <c r="F1011" s="6" t="e">
        <f>IF(Table16[[#This Row],[School Day]]="Y",Table16[[#This Row],[Demand]],NA())</f>
        <v>#N/A</v>
      </c>
      <c r="G1011" s="6">
        <f>IF(Table16[[#This Row],[School Day]]="N",Table16[[#This Row],[Demand]],NA())</f>
        <v>118359.28</v>
      </c>
      <c r="H1011" s="6" t="e">
        <f>IF(Table16[[#This Row],[Holiday]]="Y",Table16[[#This Row],[Demand]],NA())</f>
        <v>#N/A</v>
      </c>
      <c r="I1011" s="6">
        <f>IF(Table16[[#This Row],[Holiday]]="N",Table16[[#This Row],[Demand]],NA())</f>
        <v>118359.28</v>
      </c>
      <c r="J1011" s="6">
        <v>15</v>
      </c>
      <c r="K1011" s="6"/>
    </row>
    <row r="1012" spans="2:11" x14ac:dyDescent="0.3">
      <c r="B1012" s="30">
        <v>43015</v>
      </c>
      <c r="C1012" s="6" t="str">
        <f>VLOOKUP(B:B, _holidays!A:C, 2, FALSE)</f>
        <v>N</v>
      </c>
      <c r="D1012" s="6" t="str">
        <f>VLOOKUP(B:B, _holidays!A:C, 3, FALSE)</f>
        <v>N</v>
      </c>
      <c r="E1012" s="10">
        <v>101974.595</v>
      </c>
      <c r="F1012" s="6" t="e">
        <f>IF(Table16[[#This Row],[School Day]]="Y",Table16[[#This Row],[Demand]],NA())</f>
        <v>#N/A</v>
      </c>
      <c r="G1012" s="6">
        <f>IF(Table16[[#This Row],[School Day]]="N",Table16[[#This Row],[Demand]],NA())</f>
        <v>101974.595</v>
      </c>
      <c r="H1012" s="6" t="e">
        <f>IF(Table16[[#This Row],[Holiday]]="Y",Table16[[#This Row],[Demand]],NA())</f>
        <v>#N/A</v>
      </c>
      <c r="I1012" s="6">
        <f>IF(Table16[[#This Row],[Holiday]]="N",Table16[[#This Row],[Demand]],NA())</f>
        <v>101974.595</v>
      </c>
      <c r="J1012" s="6">
        <v>23.7</v>
      </c>
      <c r="K1012" s="6"/>
    </row>
    <row r="1013" spans="2:11" x14ac:dyDescent="0.3">
      <c r="B1013" s="30">
        <v>43016</v>
      </c>
      <c r="C1013" s="6" t="str">
        <f>VLOOKUP(B:B, _holidays!A:C, 2, FALSE)</f>
        <v>N</v>
      </c>
      <c r="D1013" s="6" t="str">
        <f>VLOOKUP(B:B, _holidays!A:C, 3, FALSE)</f>
        <v>N</v>
      </c>
      <c r="E1013" s="10">
        <v>97053.544999999998</v>
      </c>
      <c r="F1013" s="6" t="e">
        <f>IF(Table16[[#This Row],[School Day]]="Y",Table16[[#This Row],[Demand]],NA())</f>
        <v>#N/A</v>
      </c>
      <c r="G1013" s="6">
        <f>IF(Table16[[#This Row],[School Day]]="N",Table16[[#This Row],[Demand]],NA())</f>
        <v>97053.544999999998</v>
      </c>
      <c r="H1013" s="6" t="e">
        <f>IF(Table16[[#This Row],[Holiday]]="Y",Table16[[#This Row],[Demand]],NA())</f>
        <v>#N/A</v>
      </c>
      <c r="I1013" s="6">
        <f>IF(Table16[[#This Row],[Holiday]]="N",Table16[[#This Row],[Demand]],NA())</f>
        <v>97053.544999999998</v>
      </c>
      <c r="J1013" s="6">
        <v>25.3</v>
      </c>
      <c r="K1013" s="6"/>
    </row>
    <row r="1014" spans="2:11" x14ac:dyDescent="0.3">
      <c r="B1014" s="30">
        <v>43017</v>
      </c>
      <c r="C1014" s="6" t="str">
        <f>VLOOKUP(B:B, _holidays!A:C, 2, FALSE)</f>
        <v>N</v>
      </c>
      <c r="D1014" s="6" t="str">
        <f>VLOOKUP(B:B, _holidays!A:C, 3, FALSE)</f>
        <v>N</v>
      </c>
      <c r="E1014" s="10">
        <v>111432.36500000001</v>
      </c>
      <c r="F1014" s="6" t="e">
        <f>IF(Table16[[#This Row],[School Day]]="Y",Table16[[#This Row],[Demand]],NA())</f>
        <v>#N/A</v>
      </c>
      <c r="G1014" s="6">
        <f>IF(Table16[[#This Row],[School Day]]="N",Table16[[#This Row],[Demand]],NA())</f>
        <v>111432.36500000001</v>
      </c>
      <c r="H1014" s="6" t="e">
        <f>IF(Table16[[#This Row],[Holiday]]="Y",Table16[[#This Row],[Demand]],NA())</f>
        <v>#N/A</v>
      </c>
      <c r="I1014" s="6">
        <f>IF(Table16[[#This Row],[Holiday]]="N",Table16[[#This Row],[Demand]],NA())</f>
        <v>111432.36500000001</v>
      </c>
      <c r="J1014" s="6">
        <v>18.7</v>
      </c>
      <c r="K1014" s="6"/>
    </row>
    <row r="1015" spans="2:11" x14ac:dyDescent="0.3">
      <c r="B1015" s="30">
        <v>43018</v>
      </c>
      <c r="C1015" s="6" t="str">
        <f>VLOOKUP(B:B, _holidays!A:C, 2, FALSE)</f>
        <v>Y</v>
      </c>
      <c r="D1015" s="6" t="str">
        <f>VLOOKUP(B:B, _holidays!A:C, 3, FALSE)</f>
        <v>N</v>
      </c>
      <c r="E1015" s="10">
        <v>116556.425</v>
      </c>
      <c r="F1015" s="6">
        <f>IF(Table16[[#This Row],[School Day]]="Y",Table16[[#This Row],[Demand]],NA())</f>
        <v>116556.425</v>
      </c>
      <c r="G1015" s="6" t="e">
        <f>IF(Table16[[#This Row],[School Day]]="N",Table16[[#This Row],[Demand]],NA())</f>
        <v>#N/A</v>
      </c>
      <c r="H1015" s="6" t="e">
        <f>IF(Table16[[#This Row],[Holiday]]="Y",Table16[[#This Row],[Demand]],NA())</f>
        <v>#N/A</v>
      </c>
      <c r="I1015" s="6">
        <f>IF(Table16[[#This Row],[Holiday]]="N",Table16[[#This Row],[Demand]],NA())</f>
        <v>116556.425</v>
      </c>
      <c r="J1015" s="6">
        <v>18.8</v>
      </c>
      <c r="K1015" s="6"/>
    </row>
    <row r="1016" spans="2:11" x14ac:dyDescent="0.3">
      <c r="B1016" s="30">
        <v>43019</v>
      </c>
      <c r="C1016" s="6" t="str">
        <f>VLOOKUP(B:B, _holidays!A:C, 2, FALSE)</f>
        <v>Y</v>
      </c>
      <c r="D1016" s="6" t="str">
        <f>VLOOKUP(B:B, _holidays!A:C, 3, FALSE)</f>
        <v>N</v>
      </c>
      <c r="E1016" s="10">
        <v>114133.54</v>
      </c>
      <c r="F1016" s="6">
        <f>IF(Table16[[#This Row],[School Day]]="Y",Table16[[#This Row],[Demand]],NA())</f>
        <v>114133.54</v>
      </c>
      <c r="G1016" s="6" t="e">
        <f>IF(Table16[[#This Row],[School Day]]="N",Table16[[#This Row],[Demand]],NA())</f>
        <v>#N/A</v>
      </c>
      <c r="H1016" s="6" t="e">
        <f>IF(Table16[[#This Row],[Holiday]]="Y",Table16[[#This Row],[Demand]],NA())</f>
        <v>#N/A</v>
      </c>
      <c r="I1016" s="6">
        <f>IF(Table16[[#This Row],[Holiday]]="N",Table16[[#This Row],[Demand]],NA())</f>
        <v>114133.54</v>
      </c>
      <c r="J1016" s="6">
        <v>25.6</v>
      </c>
      <c r="K1016" s="6"/>
    </row>
    <row r="1017" spans="2:11" x14ac:dyDescent="0.3">
      <c r="B1017" s="30">
        <v>43020</v>
      </c>
      <c r="C1017" s="6" t="str">
        <f>VLOOKUP(B:B, _holidays!A:C, 2, FALSE)</f>
        <v>Y</v>
      </c>
      <c r="D1017" s="6" t="str">
        <f>VLOOKUP(B:B, _holidays!A:C, 3, FALSE)</f>
        <v>N</v>
      </c>
      <c r="E1017" s="10">
        <v>113957.735</v>
      </c>
      <c r="F1017" s="6">
        <f>IF(Table16[[#This Row],[School Day]]="Y",Table16[[#This Row],[Demand]],NA())</f>
        <v>113957.735</v>
      </c>
      <c r="G1017" s="6" t="e">
        <f>IF(Table16[[#This Row],[School Day]]="N",Table16[[#This Row],[Demand]],NA())</f>
        <v>#N/A</v>
      </c>
      <c r="H1017" s="6" t="e">
        <f>IF(Table16[[#This Row],[Holiday]]="Y",Table16[[#This Row],[Demand]],NA())</f>
        <v>#N/A</v>
      </c>
      <c r="I1017" s="6">
        <f>IF(Table16[[#This Row],[Holiday]]="N",Table16[[#This Row],[Demand]],NA())</f>
        <v>113957.735</v>
      </c>
      <c r="J1017" s="6">
        <v>19.2</v>
      </c>
      <c r="K1017" s="6"/>
    </row>
    <row r="1018" spans="2:11" x14ac:dyDescent="0.3">
      <c r="B1018" s="30">
        <v>43021</v>
      </c>
      <c r="C1018" s="6" t="str">
        <f>VLOOKUP(B:B, _holidays!A:C, 2, FALSE)</f>
        <v>Y</v>
      </c>
      <c r="D1018" s="6" t="str">
        <f>VLOOKUP(B:B, _holidays!A:C, 3, FALSE)</f>
        <v>N</v>
      </c>
      <c r="E1018" s="10">
        <v>117048.72500000001</v>
      </c>
      <c r="F1018" s="6">
        <f>IF(Table16[[#This Row],[School Day]]="Y",Table16[[#This Row],[Demand]],NA())</f>
        <v>117048.72500000001</v>
      </c>
      <c r="G1018" s="6" t="e">
        <f>IF(Table16[[#This Row],[School Day]]="N",Table16[[#This Row],[Demand]],NA())</f>
        <v>#N/A</v>
      </c>
      <c r="H1018" s="6" t="e">
        <f>IF(Table16[[#This Row],[Holiday]]="Y",Table16[[#This Row],[Demand]],NA())</f>
        <v>#N/A</v>
      </c>
      <c r="I1018" s="6">
        <f>IF(Table16[[#This Row],[Holiday]]="N",Table16[[#This Row],[Demand]],NA())</f>
        <v>117048.72500000001</v>
      </c>
      <c r="J1018" s="6">
        <v>16.7</v>
      </c>
      <c r="K1018" s="6"/>
    </row>
    <row r="1019" spans="2:11" x14ac:dyDescent="0.3">
      <c r="B1019" s="30">
        <v>43022</v>
      </c>
      <c r="C1019" s="6" t="str">
        <f>VLOOKUP(B:B, _holidays!A:C, 2, FALSE)</f>
        <v>Y</v>
      </c>
      <c r="D1019" s="6" t="str">
        <f>VLOOKUP(B:B, _holidays!A:C, 3, FALSE)</f>
        <v>N</v>
      </c>
      <c r="E1019" s="10">
        <v>102037.16499999999</v>
      </c>
      <c r="F1019" s="6">
        <f>IF(Table16[[#This Row],[School Day]]="Y",Table16[[#This Row],[Demand]],NA())</f>
        <v>102037.16499999999</v>
      </c>
      <c r="G1019" s="6" t="e">
        <f>IF(Table16[[#This Row],[School Day]]="N",Table16[[#This Row],[Demand]],NA())</f>
        <v>#N/A</v>
      </c>
      <c r="H1019" s="6" t="e">
        <f>IF(Table16[[#This Row],[Holiday]]="Y",Table16[[#This Row],[Demand]],NA())</f>
        <v>#N/A</v>
      </c>
      <c r="I1019" s="6">
        <f>IF(Table16[[#This Row],[Holiday]]="N",Table16[[#This Row],[Demand]],NA())</f>
        <v>102037.16499999999</v>
      </c>
      <c r="J1019" s="6">
        <v>16.100000000000001</v>
      </c>
      <c r="K1019" s="6"/>
    </row>
    <row r="1020" spans="2:11" x14ac:dyDescent="0.3">
      <c r="B1020" s="30">
        <v>43023</v>
      </c>
      <c r="C1020" s="6" t="str">
        <f>VLOOKUP(B:B, _holidays!A:C, 2, FALSE)</f>
        <v>Y</v>
      </c>
      <c r="D1020" s="6" t="str">
        <f>VLOOKUP(B:B, _holidays!A:C, 3, FALSE)</f>
        <v>N</v>
      </c>
      <c r="E1020" s="10">
        <v>98108.815000000002</v>
      </c>
      <c r="F1020" s="6">
        <f>IF(Table16[[#This Row],[School Day]]="Y",Table16[[#This Row],[Demand]],NA())</f>
        <v>98108.815000000002</v>
      </c>
      <c r="G1020" s="6" t="e">
        <f>IF(Table16[[#This Row],[School Day]]="N",Table16[[#This Row],[Demand]],NA())</f>
        <v>#N/A</v>
      </c>
      <c r="H1020" s="6" t="e">
        <f>IF(Table16[[#This Row],[Holiday]]="Y",Table16[[#This Row],[Demand]],NA())</f>
        <v>#N/A</v>
      </c>
      <c r="I1020" s="6">
        <f>IF(Table16[[#This Row],[Holiday]]="N",Table16[[#This Row],[Demand]],NA())</f>
        <v>98108.815000000002</v>
      </c>
      <c r="J1020" s="6">
        <v>17.600000000000001</v>
      </c>
      <c r="K1020" s="6"/>
    </row>
    <row r="1021" spans="2:11" x14ac:dyDescent="0.3">
      <c r="B1021" s="30">
        <v>43024</v>
      </c>
      <c r="C1021" s="6" t="str">
        <f>VLOOKUP(B:B, _holidays!A:C, 2, FALSE)</f>
        <v>Y</v>
      </c>
      <c r="D1021" s="6" t="str">
        <f>VLOOKUP(B:B, _holidays!A:C, 3, FALSE)</f>
        <v>N</v>
      </c>
      <c r="E1021" s="10">
        <v>115907.395</v>
      </c>
      <c r="F1021" s="6">
        <f>IF(Table16[[#This Row],[School Day]]="Y",Table16[[#This Row],[Demand]],NA())</f>
        <v>115907.395</v>
      </c>
      <c r="G1021" s="6" t="e">
        <f>IF(Table16[[#This Row],[School Day]]="N",Table16[[#This Row],[Demand]],NA())</f>
        <v>#N/A</v>
      </c>
      <c r="H1021" s="6" t="e">
        <f>IF(Table16[[#This Row],[Holiday]]="Y",Table16[[#This Row],[Demand]],NA())</f>
        <v>#N/A</v>
      </c>
      <c r="I1021" s="6">
        <f>IF(Table16[[#This Row],[Holiday]]="N",Table16[[#This Row],[Demand]],NA())</f>
        <v>115907.395</v>
      </c>
      <c r="J1021" s="6">
        <v>28.6</v>
      </c>
      <c r="K1021" s="6"/>
    </row>
    <row r="1022" spans="2:11" x14ac:dyDescent="0.3">
      <c r="B1022" s="30">
        <v>43025</v>
      </c>
      <c r="C1022" s="6" t="str">
        <f>VLOOKUP(B:B, _holidays!A:C, 2, FALSE)</f>
        <v>Y</v>
      </c>
      <c r="D1022" s="6" t="str">
        <f>VLOOKUP(B:B, _holidays!A:C, 3, FALSE)</f>
        <v>N</v>
      </c>
      <c r="E1022" s="10">
        <v>117470.22</v>
      </c>
      <c r="F1022" s="6">
        <f>IF(Table16[[#This Row],[School Day]]="Y",Table16[[#This Row],[Demand]],NA())</f>
        <v>117470.22</v>
      </c>
      <c r="G1022" s="6" t="e">
        <f>IF(Table16[[#This Row],[School Day]]="N",Table16[[#This Row],[Demand]],NA())</f>
        <v>#N/A</v>
      </c>
      <c r="H1022" s="6" t="e">
        <f>IF(Table16[[#This Row],[Holiday]]="Y",Table16[[#This Row],[Demand]],NA())</f>
        <v>#N/A</v>
      </c>
      <c r="I1022" s="6">
        <f>IF(Table16[[#This Row],[Holiday]]="N",Table16[[#This Row],[Demand]],NA())</f>
        <v>117470.22</v>
      </c>
      <c r="J1022" s="6">
        <v>30.2</v>
      </c>
      <c r="K1022" s="6"/>
    </row>
    <row r="1023" spans="2:11" x14ac:dyDescent="0.3">
      <c r="B1023" s="30">
        <v>43026</v>
      </c>
      <c r="C1023" s="6" t="str">
        <f>VLOOKUP(B:B, _holidays!A:C, 2, FALSE)</f>
        <v>Y</v>
      </c>
      <c r="D1023" s="6" t="str">
        <f>VLOOKUP(B:B, _holidays!A:C, 3, FALSE)</f>
        <v>N</v>
      </c>
      <c r="E1023" s="10">
        <v>121087.1</v>
      </c>
      <c r="F1023" s="6">
        <f>IF(Table16[[#This Row],[School Day]]="Y",Table16[[#This Row],[Demand]],NA())</f>
        <v>121087.1</v>
      </c>
      <c r="G1023" s="6" t="e">
        <f>IF(Table16[[#This Row],[School Day]]="N",Table16[[#This Row],[Demand]],NA())</f>
        <v>#N/A</v>
      </c>
      <c r="H1023" s="6" t="e">
        <f>IF(Table16[[#This Row],[Holiday]]="Y",Table16[[#This Row],[Demand]],NA())</f>
        <v>#N/A</v>
      </c>
      <c r="I1023" s="6">
        <f>IF(Table16[[#This Row],[Holiday]]="N",Table16[[#This Row],[Demand]],NA())</f>
        <v>121087.1</v>
      </c>
      <c r="J1023" s="6">
        <v>30.9</v>
      </c>
      <c r="K1023" s="6"/>
    </row>
    <row r="1024" spans="2:11" x14ac:dyDescent="0.3">
      <c r="B1024" s="30">
        <v>43027</v>
      </c>
      <c r="C1024" s="6" t="str">
        <f>VLOOKUP(B:B, _holidays!A:C, 2, FALSE)</f>
        <v>Y</v>
      </c>
      <c r="D1024" s="6" t="str">
        <f>VLOOKUP(B:B, _holidays!A:C, 3, FALSE)</f>
        <v>N</v>
      </c>
      <c r="E1024" s="10">
        <v>118201.175</v>
      </c>
      <c r="F1024" s="6">
        <f>IF(Table16[[#This Row],[School Day]]="Y",Table16[[#This Row],[Demand]],NA())</f>
        <v>118201.175</v>
      </c>
      <c r="G1024" s="6" t="e">
        <f>IF(Table16[[#This Row],[School Day]]="N",Table16[[#This Row],[Demand]],NA())</f>
        <v>#N/A</v>
      </c>
      <c r="H1024" s="6" t="e">
        <f>IF(Table16[[#This Row],[Holiday]]="Y",Table16[[#This Row],[Demand]],NA())</f>
        <v>#N/A</v>
      </c>
      <c r="I1024" s="6">
        <f>IF(Table16[[#This Row],[Holiday]]="N",Table16[[#This Row],[Demand]],NA())</f>
        <v>118201.175</v>
      </c>
      <c r="J1024" s="6">
        <v>25.6</v>
      </c>
      <c r="K1024" s="6"/>
    </row>
    <row r="1025" spans="2:11" x14ac:dyDescent="0.3">
      <c r="B1025" s="30">
        <v>43028</v>
      </c>
      <c r="C1025" s="6" t="str">
        <f>VLOOKUP(B:B, _holidays!A:C, 2, FALSE)</f>
        <v>Y</v>
      </c>
      <c r="D1025" s="6" t="str">
        <f>VLOOKUP(B:B, _holidays!A:C, 3, FALSE)</f>
        <v>N</v>
      </c>
      <c r="E1025" s="10">
        <v>108412.66499999999</v>
      </c>
      <c r="F1025" s="6">
        <f>IF(Table16[[#This Row],[School Day]]="Y",Table16[[#This Row],[Demand]],NA())</f>
        <v>108412.66499999999</v>
      </c>
      <c r="G1025" s="6" t="e">
        <f>IF(Table16[[#This Row],[School Day]]="N",Table16[[#This Row],[Demand]],NA())</f>
        <v>#N/A</v>
      </c>
      <c r="H1025" s="6" t="e">
        <f>IF(Table16[[#This Row],[Holiday]]="Y",Table16[[#This Row],[Demand]],NA())</f>
        <v>#N/A</v>
      </c>
      <c r="I1025" s="6">
        <f>IF(Table16[[#This Row],[Holiday]]="N",Table16[[#This Row],[Demand]],NA())</f>
        <v>108412.66499999999</v>
      </c>
      <c r="J1025" s="6">
        <v>16.2</v>
      </c>
      <c r="K1025" s="6"/>
    </row>
    <row r="1026" spans="2:11" x14ac:dyDescent="0.3">
      <c r="B1026" s="30">
        <v>43029</v>
      </c>
      <c r="C1026" s="6" t="str">
        <f>VLOOKUP(B:B, _holidays!A:C, 2, FALSE)</f>
        <v>Y</v>
      </c>
      <c r="D1026" s="6" t="str">
        <f>VLOOKUP(B:B, _holidays!A:C, 3, FALSE)</f>
        <v>N</v>
      </c>
      <c r="E1026" s="10">
        <v>102195.97500000001</v>
      </c>
      <c r="F1026" s="6">
        <f>IF(Table16[[#This Row],[School Day]]="Y",Table16[[#This Row],[Demand]],NA())</f>
        <v>102195.97500000001</v>
      </c>
      <c r="G1026" s="6" t="e">
        <f>IF(Table16[[#This Row],[School Day]]="N",Table16[[#This Row],[Demand]],NA())</f>
        <v>#N/A</v>
      </c>
      <c r="H1026" s="6" t="e">
        <f>IF(Table16[[#This Row],[Holiday]]="Y",Table16[[#This Row],[Demand]],NA())</f>
        <v>#N/A</v>
      </c>
      <c r="I1026" s="6">
        <f>IF(Table16[[#This Row],[Holiday]]="N",Table16[[#This Row],[Demand]],NA())</f>
        <v>102195.97500000001</v>
      </c>
      <c r="J1026" s="6">
        <v>15.4</v>
      </c>
      <c r="K1026" s="6"/>
    </row>
    <row r="1027" spans="2:11" x14ac:dyDescent="0.3">
      <c r="B1027" s="30">
        <v>43030</v>
      </c>
      <c r="C1027" s="6" t="str">
        <f>VLOOKUP(B:B, _holidays!A:C, 2, FALSE)</f>
        <v>Y</v>
      </c>
      <c r="D1027" s="6" t="str">
        <f>VLOOKUP(B:B, _holidays!A:C, 3, FALSE)</f>
        <v>N</v>
      </c>
      <c r="E1027" s="10">
        <v>100571.04</v>
      </c>
      <c r="F1027" s="6">
        <f>IF(Table16[[#This Row],[School Day]]="Y",Table16[[#This Row],[Demand]],NA())</f>
        <v>100571.04</v>
      </c>
      <c r="G1027" s="6" t="e">
        <f>IF(Table16[[#This Row],[School Day]]="N",Table16[[#This Row],[Demand]],NA())</f>
        <v>#N/A</v>
      </c>
      <c r="H1027" s="6" t="e">
        <f>IF(Table16[[#This Row],[Holiday]]="Y",Table16[[#This Row],[Demand]],NA())</f>
        <v>#N/A</v>
      </c>
      <c r="I1027" s="6">
        <f>IF(Table16[[#This Row],[Holiday]]="N",Table16[[#This Row],[Demand]],NA())</f>
        <v>100571.04</v>
      </c>
      <c r="J1027" s="6">
        <v>16</v>
      </c>
      <c r="K1027" s="6"/>
    </row>
    <row r="1028" spans="2:11" x14ac:dyDescent="0.3">
      <c r="B1028" s="30">
        <v>43031</v>
      </c>
      <c r="C1028" s="6" t="str">
        <f>VLOOKUP(B:B, _holidays!A:C, 2, FALSE)</f>
        <v>Y</v>
      </c>
      <c r="D1028" s="6" t="str">
        <f>VLOOKUP(B:B, _holidays!A:C, 3, FALSE)</f>
        <v>N</v>
      </c>
      <c r="E1028" s="10">
        <v>115549.435</v>
      </c>
      <c r="F1028" s="6">
        <f>IF(Table16[[#This Row],[School Day]]="Y",Table16[[#This Row],[Demand]],NA())</f>
        <v>115549.435</v>
      </c>
      <c r="G1028" s="6" t="e">
        <f>IF(Table16[[#This Row],[School Day]]="N",Table16[[#This Row],[Demand]],NA())</f>
        <v>#N/A</v>
      </c>
      <c r="H1028" s="6" t="e">
        <f>IF(Table16[[#This Row],[Holiday]]="Y",Table16[[#This Row],[Demand]],NA())</f>
        <v>#N/A</v>
      </c>
      <c r="I1028" s="6">
        <f>IF(Table16[[#This Row],[Holiday]]="N",Table16[[#This Row],[Demand]],NA())</f>
        <v>115549.435</v>
      </c>
      <c r="J1028" s="6">
        <v>19</v>
      </c>
      <c r="K1028" s="6"/>
    </row>
    <row r="1029" spans="2:11" x14ac:dyDescent="0.3">
      <c r="B1029" s="30">
        <v>43032</v>
      </c>
      <c r="C1029" s="6" t="str">
        <f>VLOOKUP(B:B, _holidays!A:C, 2, FALSE)</f>
        <v>Y</v>
      </c>
      <c r="D1029" s="6" t="str">
        <f>VLOOKUP(B:B, _holidays!A:C, 3, FALSE)</f>
        <v>N</v>
      </c>
      <c r="E1029" s="10">
        <v>118010.31</v>
      </c>
      <c r="F1029" s="6">
        <f>IF(Table16[[#This Row],[School Day]]="Y",Table16[[#This Row],[Demand]],NA())</f>
        <v>118010.31</v>
      </c>
      <c r="G1029" s="6" t="e">
        <f>IF(Table16[[#This Row],[School Day]]="N",Table16[[#This Row],[Demand]],NA())</f>
        <v>#N/A</v>
      </c>
      <c r="H1029" s="6" t="e">
        <f>IF(Table16[[#This Row],[Holiday]]="Y",Table16[[#This Row],[Demand]],NA())</f>
        <v>#N/A</v>
      </c>
      <c r="I1029" s="6">
        <f>IF(Table16[[#This Row],[Holiday]]="N",Table16[[#This Row],[Demand]],NA())</f>
        <v>118010.31</v>
      </c>
      <c r="J1029" s="6">
        <v>20.5</v>
      </c>
      <c r="K1029" s="6"/>
    </row>
    <row r="1030" spans="2:11" x14ac:dyDescent="0.3">
      <c r="B1030" s="30">
        <v>43033</v>
      </c>
      <c r="C1030" s="6" t="str">
        <f>VLOOKUP(B:B, _holidays!A:C, 2, FALSE)</f>
        <v>Y</v>
      </c>
      <c r="D1030" s="6" t="str">
        <f>VLOOKUP(B:B, _holidays!A:C, 3, FALSE)</f>
        <v>N</v>
      </c>
      <c r="E1030" s="10">
        <v>115813.03</v>
      </c>
      <c r="F1030" s="6">
        <f>IF(Table16[[#This Row],[School Day]]="Y",Table16[[#This Row],[Demand]],NA())</f>
        <v>115813.03</v>
      </c>
      <c r="G1030" s="6" t="e">
        <f>IF(Table16[[#This Row],[School Day]]="N",Table16[[#This Row],[Demand]],NA())</f>
        <v>#N/A</v>
      </c>
      <c r="H1030" s="6" t="e">
        <f>IF(Table16[[#This Row],[Holiday]]="Y",Table16[[#This Row],[Demand]],NA())</f>
        <v>#N/A</v>
      </c>
      <c r="I1030" s="6">
        <f>IF(Table16[[#This Row],[Holiday]]="N",Table16[[#This Row],[Demand]],NA())</f>
        <v>115813.03</v>
      </c>
      <c r="J1030" s="6">
        <v>18.5</v>
      </c>
      <c r="K1030" s="6"/>
    </row>
    <row r="1031" spans="2:11" x14ac:dyDescent="0.3">
      <c r="B1031" s="30">
        <v>43034</v>
      </c>
      <c r="C1031" s="6" t="str">
        <f>VLOOKUP(B:B, _holidays!A:C, 2, FALSE)</f>
        <v>Y</v>
      </c>
      <c r="D1031" s="6" t="str">
        <f>VLOOKUP(B:B, _holidays!A:C, 3, FALSE)</f>
        <v>N</v>
      </c>
      <c r="E1031" s="10">
        <v>117333.44500000001</v>
      </c>
      <c r="F1031" s="6">
        <f>IF(Table16[[#This Row],[School Day]]="Y",Table16[[#This Row],[Demand]],NA())</f>
        <v>117333.44500000001</v>
      </c>
      <c r="G1031" s="6" t="e">
        <f>IF(Table16[[#This Row],[School Day]]="N",Table16[[#This Row],[Demand]],NA())</f>
        <v>#N/A</v>
      </c>
      <c r="H1031" s="6" t="e">
        <f>IF(Table16[[#This Row],[Holiday]]="Y",Table16[[#This Row],[Demand]],NA())</f>
        <v>#N/A</v>
      </c>
      <c r="I1031" s="6">
        <f>IF(Table16[[#This Row],[Holiday]]="N",Table16[[#This Row],[Demand]],NA())</f>
        <v>117333.44500000001</v>
      </c>
      <c r="J1031" s="6">
        <v>16.8</v>
      </c>
      <c r="K1031" s="6"/>
    </row>
    <row r="1032" spans="2:11" x14ac:dyDescent="0.3">
      <c r="B1032" s="30">
        <v>43035</v>
      </c>
      <c r="C1032" s="6" t="str">
        <f>VLOOKUP(B:B, _holidays!A:C, 2, FALSE)</f>
        <v>Y</v>
      </c>
      <c r="D1032" s="6" t="str">
        <f>VLOOKUP(B:B, _holidays!A:C, 3, FALSE)</f>
        <v>N</v>
      </c>
      <c r="E1032" s="10">
        <v>112633.265</v>
      </c>
      <c r="F1032" s="6">
        <f>IF(Table16[[#This Row],[School Day]]="Y",Table16[[#This Row],[Demand]],NA())</f>
        <v>112633.265</v>
      </c>
      <c r="G1032" s="6" t="e">
        <f>IF(Table16[[#This Row],[School Day]]="N",Table16[[#This Row],[Demand]],NA())</f>
        <v>#N/A</v>
      </c>
      <c r="H1032" s="6" t="e">
        <f>IF(Table16[[#This Row],[Holiday]]="Y",Table16[[#This Row],[Demand]],NA())</f>
        <v>#N/A</v>
      </c>
      <c r="I1032" s="6">
        <f>IF(Table16[[#This Row],[Holiday]]="N",Table16[[#This Row],[Demand]],NA())</f>
        <v>112633.265</v>
      </c>
      <c r="J1032" s="6">
        <v>27.4</v>
      </c>
      <c r="K1032" s="6"/>
    </row>
    <row r="1033" spans="2:11" x14ac:dyDescent="0.3">
      <c r="B1033" s="30">
        <v>43036</v>
      </c>
      <c r="C1033" s="6" t="str">
        <f>VLOOKUP(B:B, _holidays!A:C, 2, FALSE)</f>
        <v>Y</v>
      </c>
      <c r="D1033" s="6" t="str">
        <f>VLOOKUP(B:B, _holidays!A:C, 3, FALSE)</f>
        <v>N</v>
      </c>
      <c r="E1033" s="10">
        <v>100746.42</v>
      </c>
      <c r="F1033" s="6">
        <f>IF(Table16[[#This Row],[School Day]]="Y",Table16[[#This Row],[Demand]],NA())</f>
        <v>100746.42</v>
      </c>
      <c r="G1033" s="6" t="e">
        <f>IF(Table16[[#This Row],[School Day]]="N",Table16[[#This Row],[Demand]],NA())</f>
        <v>#N/A</v>
      </c>
      <c r="H1033" s="6" t="e">
        <f>IF(Table16[[#This Row],[Holiday]]="Y",Table16[[#This Row],[Demand]],NA())</f>
        <v>#N/A</v>
      </c>
      <c r="I1033" s="6">
        <f>IF(Table16[[#This Row],[Holiday]]="N",Table16[[#This Row],[Demand]],NA())</f>
        <v>100746.42</v>
      </c>
      <c r="J1033" s="6">
        <v>21.4</v>
      </c>
      <c r="K1033" s="6"/>
    </row>
    <row r="1034" spans="2:11" x14ac:dyDescent="0.3">
      <c r="B1034" s="30">
        <v>43037</v>
      </c>
      <c r="C1034" s="6" t="str">
        <f>VLOOKUP(B:B, _holidays!A:C, 2, FALSE)</f>
        <v>Y</v>
      </c>
      <c r="D1034" s="6" t="str">
        <f>VLOOKUP(B:B, _holidays!A:C, 3, FALSE)</f>
        <v>N</v>
      </c>
      <c r="E1034" s="10">
        <v>92182.955000000002</v>
      </c>
      <c r="F1034" s="6">
        <f>IF(Table16[[#This Row],[School Day]]="Y",Table16[[#This Row],[Demand]],NA())</f>
        <v>92182.955000000002</v>
      </c>
      <c r="G1034" s="6" t="e">
        <f>IF(Table16[[#This Row],[School Day]]="N",Table16[[#This Row],[Demand]],NA())</f>
        <v>#N/A</v>
      </c>
      <c r="H1034" s="6" t="e">
        <f>IF(Table16[[#This Row],[Holiday]]="Y",Table16[[#This Row],[Demand]],NA())</f>
        <v>#N/A</v>
      </c>
      <c r="I1034" s="6">
        <f>IF(Table16[[#This Row],[Holiday]]="N",Table16[[#This Row],[Demand]],NA())</f>
        <v>92182.955000000002</v>
      </c>
      <c r="J1034" s="6">
        <v>28.6</v>
      </c>
      <c r="K1034" s="6"/>
    </row>
    <row r="1035" spans="2:11" x14ac:dyDescent="0.3">
      <c r="B1035" s="30">
        <v>43038</v>
      </c>
      <c r="C1035" s="6" t="str">
        <f>VLOOKUP(B:B, _holidays!A:C, 2, FALSE)</f>
        <v>Y</v>
      </c>
      <c r="D1035" s="6" t="str">
        <f>VLOOKUP(B:B, _holidays!A:C, 3, FALSE)</f>
        <v>N</v>
      </c>
      <c r="E1035" s="10">
        <v>112227.65</v>
      </c>
      <c r="F1035" s="6">
        <f>IF(Table16[[#This Row],[School Day]]="Y",Table16[[#This Row],[Demand]],NA())</f>
        <v>112227.65</v>
      </c>
      <c r="G1035" s="6" t="e">
        <f>IF(Table16[[#This Row],[School Day]]="N",Table16[[#This Row],[Demand]],NA())</f>
        <v>#N/A</v>
      </c>
      <c r="H1035" s="6" t="e">
        <f>IF(Table16[[#This Row],[Holiday]]="Y",Table16[[#This Row],[Demand]],NA())</f>
        <v>#N/A</v>
      </c>
      <c r="I1035" s="6">
        <f>IF(Table16[[#This Row],[Holiday]]="N",Table16[[#This Row],[Demand]],NA())</f>
        <v>112227.65</v>
      </c>
      <c r="J1035" s="6">
        <v>17</v>
      </c>
      <c r="K1035" s="6"/>
    </row>
    <row r="1036" spans="2:11" x14ac:dyDescent="0.3">
      <c r="B1036" s="30">
        <v>43039</v>
      </c>
      <c r="C1036" s="6" t="str">
        <f>VLOOKUP(B:B, _holidays!A:C, 2, FALSE)</f>
        <v>Y</v>
      </c>
      <c r="D1036" s="6" t="str">
        <f>VLOOKUP(B:B, _holidays!A:C, 3, FALSE)</f>
        <v>N</v>
      </c>
      <c r="E1036" s="10">
        <v>116179.47</v>
      </c>
      <c r="F1036" s="6">
        <f>IF(Table16[[#This Row],[School Day]]="Y",Table16[[#This Row],[Demand]],NA())</f>
        <v>116179.47</v>
      </c>
      <c r="G1036" s="6" t="e">
        <f>IF(Table16[[#This Row],[School Day]]="N",Table16[[#This Row],[Demand]],NA())</f>
        <v>#N/A</v>
      </c>
      <c r="H1036" s="6" t="e">
        <f>IF(Table16[[#This Row],[Holiday]]="Y",Table16[[#This Row],[Demand]],NA())</f>
        <v>#N/A</v>
      </c>
      <c r="I1036" s="6">
        <f>IF(Table16[[#This Row],[Holiday]]="N",Table16[[#This Row],[Demand]],NA())</f>
        <v>116179.47</v>
      </c>
      <c r="J1036" s="6">
        <v>16.399999999999999</v>
      </c>
      <c r="K1036" s="6"/>
    </row>
    <row r="1037" spans="2:11" x14ac:dyDescent="0.3">
      <c r="B1037" s="30">
        <v>43040</v>
      </c>
      <c r="C1037" s="6" t="str">
        <f>VLOOKUP(B:B, _holidays!A:C, 2, FALSE)</f>
        <v>Y</v>
      </c>
      <c r="D1037" s="6" t="str">
        <f>VLOOKUP(B:B, _holidays!A:C, 3, FALSE)</f>
        <v>N</v>
      </c>
      <c r="E1037" s="10">
        <v>116632.09</v>
      </c>
      <c r="F1037" s="6">
        <f>IF(Table16[[#This Row],[School Day]]="Y",Table16[[#This Row],[Demand]],NA())</f>
        <v>116632.09</v>
      </c>
      <c r="G1037" s="6" t="e">
        <f>IF(Table16[[#This Row],[School Day]]="N",Table16[[#This Row],[Demand]],NA())</f>
        <v>#N/A</v>
      </c>
      <c r="H1037" s="6" t="e">
        <f>IF(Table16[[#This Row],[Holiday]]="Y",Table16[[#This Row],[Demand]],NA())</f>
        <v>#N/A</v>
      </c>
      <c r="I1037" s="6">
        <f>IF(Table16[[#This Row],[Holiday]]="N",Table16[[#This Row],[Demand]],NA())</f>
        <v>116632.09</v>
      </c>
      <c r="J1037" s="6">
        <v>18</v>
      </c>
      <c r="K1037" s="6"/>
    </row>
    <row r="1038" spans="2:11" x14ac:dyDescent="0.3">
      <c r="B1038" s="30">
        <v>43041</v>
      </c>
      <c r="C1038" s="6" t="str">
        <f>VLOOKUP(B:B, _holidays!A:C, 2, FALSE)</f>
        <v>Y</v>
      </c>
      <c r="D1038" s="6" t="str">
        <f>VLOOKUP(B:B, _holidays!A:C, 3, FALSE)</f>
        <v>N</v>
      </c>
      <c r="E1038" s="10">
        <v>120470.785</v>
      </c>
      <c r="F1038" s="6">
        <f>IF(Table16[[#This Row],[School Day]]="Y",Table16[[#This Row],[Demand]],NA())</f>
        <v>120470.785</v>
      </c>
      <c r="G1038" s="6" t="e">
        <f>IF(Table16[[#This Row],[School Day]]="N",Table16[[#This Row],[Demand]],NA())</f>
        <v>#N/A</v>
      </c>
      <c r="H1038" s="6" t="e">
        <f>IF(Table16[[#This Row],[Holiday]]="Y",Table16[[#This Row],[Demand]],NA())</f>
        <v>#N/A</v>
      </c>
      <c r="I1038" s="6">
        <f>IF(Table16[[#This Row],[Holiday]]="N",Table16[[#This Row],[Demand]],NA())</f>
        <v>120470.785</v>
      </c>
      <c r="J1038" s="6">
        <v>17.399999999999999</v>
      </c>
      <c r="K1038" s="6"/>
    </row>
    <row r="1039" spans="2:11" x14ac:dyDescent="0.3">
      <c r="B1039" s="30">
        <v>43042</v>
      </c>
      <c r="C1039" s="6" t="str">
        <f>VLOOKUP(B:B, _holidays!A:C, 2, FALSE)</f>
        <v>Y</v>
      </c>
      <c r="D1039" s="6" t="str">
        <f>VLOOKUP(B:B, _holidays!A:C, 3, FALSE)</f>
        <v>N</v>
      </c>
      <c r="E1039" s="10">
        <v>113451.995</v>
      </c>
      <c r="F1039" s="6">
        <f>IF(Table16[[#This Row],[School Day]]="Y",Table16[[#This Row],[Demand]],NA())</f>
        <v>113451.995</v>
      </c>
      <c r="G1039" s="6" t="e">
        <f>IF(Table16[[#This Row],[School Day]]="N",Table16[[#This Row],[Demand]],NA())</f>
        <v>#N/A</v>
      </c>
      <c r="H1039" s="6" t="e">
        <f>IF(Table16[[#This Row],[Holiday]]="Y",Table16[[#This Row],[Demand]],NA())</f>
        <v>#N/A</v>
      </c>
      <c r="I1039" s="6">
        <f>IF(Table16[[#This Row],[Holiday]]="N",Table16[[#This Row],[Demand]],NA())</f>
        <v>113451.995</v>
      </c>
      <c r="J1039" s="6">
        <v>16.600000000000001</v>
      </c>
      <c r="K1039" s="6"/>
    </row>
    <row r="1040" spans="2:11" x14ac:dyDescent="0.3">
      <c r="B1040" s="30">
        <v>43043</v>
      </c>
      <c r="C1040" s="6" t="str">
        <f>VLOOKUP(B:B, _holidays!A:C, 2, FALSE)</f>
        <v>Y</v>
      </c>
      <c r="D1040" s="6" t="str">
        <f>VLOOKUP(B:B, _holidays!A:C, 3, FALSE)</f>
        <v>N</v>
      </c>
      <c r="E1040" s="10">
        <v>101610.815</v>
      </c>
      <c r="F1040" s="6">
        <f>IF(Table16[[#This Row],[School Day]]="Y",Table16[[#This Row],[Demand]],NA())</f>
        <v>101610.815</v>
      </c>
      <c r="G1040" s="6" t="e">
        <f>IF(Table16[[#This Row],[School Day]]="N",Table16[[#This Row],[Demand]],NA())</f>
        <v>#N/A</v>
      </c>
      <c r="H1040" s="6" t="e">
        <f>IF(Table16[[#This Row],[Holiday]]="Y",Table16[[#This Row],[Demand]],NA())</f>
        <v>#N/A</v>
      </c>
      <c r="I1040" s="6">
        <f>IF(Table16[[#This Row],[Holiday]]="N",Table16[[#This Row],[Demand]],NA())</f>
        <v>101610.815</v>
      </c>
      <c r="J1040" s="6">
        <v>15.8</v>
      </c>
      <c r="K1040" s="6"/>
    </row>
    <row r="1041" spans="2:11" x14ac:dyDescent="0.3">
      <c r="B1041" s="30">
        <v>43044</v>
      </c>
      <c r="C1041" s="6" t="str">
        <f>VLOOKUP(B:B, _holidays!A:C, 2, FALSE)</f>
        <v>Y</v>
      </c>
      <c r="D1041" s="6" t="str">
        <f>VLOOKUP(B:B, _holidays!A:C, 3, FALSE)</f>
        <v>N</v>
      </c>
      <c r="E1041" s="10">
        <v>95368.164999999994</v>
      </c>
      <c r="F1041" s="6">
        <f>IF(Table16[[#This Row],[School Day]]="Y",Table16[[#This Row],[Demand]],NA())</f>
        <v>95368.164999999994</v>
      </c>
      <c r="G1041" s="6" t="e">
        <f>IF(Table16[[#This Row],[School Day]]="N",Table16[[#This Row],[Demand]],NA())</f>
        <v>#N/A</v>
      </c>
      <c r="H1041" s="6" t="e">
        <f>IF(Table16[[#This Row],[Holiday]]="Y",Table16[[#This Row],[Demand]],NA())</f>
        <v>#N/A</v>
      </c>
      <c r="I1041" s="6">
        <f>IF(Table16[[#This Row],[Holiday]]="N",Table16[[#This Row],[Demand]],NA())</f>
        <v>95368.164999999994</v>
      </c>
      <c r="J1041" s="6">
        <v>17.600000000000001</v>
      </c>
      <c r="K1041" s="6"/>
    </row>
    <row r="1042" spans="2:11" x14ac:dyDescent="0.3">
      <c r="B1042" s="30">
        <v>43045</v>
      </c>
      <c r="C1042" s="6" t="str">
        <f>VLOOKUP(B:B, _holidays!A:C, 2, FALSE)</f>
        <v>Y</v>
      </c>
      <c r="D1042" s="6" t="str">
        <f>VLOOKUP(B:B, _holidays!A:C, 3, FALSE)</f>
        <v>N</v>
      </c>
      <c r="E1042" s="10">
        <v>104632.79</v>
      </c>
      <c r="F1042" s="6">
        <f>IF(Table16[[#This Row],[School Day]]="Y",Table16[[#This Row],[Demand]],NA())</f>
        <v>104632.79</v>
      </c>
      <c r="G1042" s="6" t="e">
        <f>IF(Table16[[#This Row],[School Day]]="N",Table16[[#This Row],[Demand]],NA())</f>
        <v>#N/A</v>
      </c>
      <c r="H1042" s="6" t="e">
        <f>IF(Table16[[#This Row],[Holiday]]="Y",Table16[[#This Row],[Demand]],NA())</f>
        <v>#N/A</v>
      </c>
      <c r="I1042" s="6">
        <f>IF(Table16[[#This Row],[Holiday]]="N",Table16[[#This Row],[Demand]],NA())</f>
        <v>104632.79</v>
      </c>
      <c r="J1042" s="6">
        <v>16.100000000000001</v>
      </c>
      <c r="K1042" s="6"/>
    </row>
    <row r="1043" spans="2:11" x14ac:dyDescent="0.3">
      <c r="B1043" s="30">
        <v>43046</v>
      </c>
      <c r="C1043" s="6" t="str">
        <f>VLOOKUP(B:B, _holidays!A:C, 2, FALSE)</f>
        <v>Y</v>
      </c>
      <c r="D1043" s="6" t="str">
        <f>VLOOKUP(B:B, _holidays!A:C, 3, FALSE)</f>
        <v>Y</v>
      </c>
      <c r="E1043" s="10">
        <v>100592.295</v>
      </c>
      <c r="F1043" s="6">
        <f>IF(Table16[[#This Row],[School Day]]="Y",Table16[[#This Row],[Demand]],NA())</f>
        <v>100592.295</v>
      </c>
      <c r="G1043" s="6" t="e">
        <f>IF(Table16[[#This Row],[School Day]]="N",Table16[[#This Row],[Demand]],NA())</f>
        <v>#N/A</v>
      </c>
      <c r="H1043" s="6">
        <f>IF(Table16[[#This Row],[Holiday]]="Y",Table16[[#This Row],[Demand]],NA())</f>
        <v>100592.295</v>
      </c>
      <c r="I1043" s="6" t="e">
        <f>IF(Table16[[#This Row],[Holiday]]="N",Table16[[#This Row],[Demand]],NA())</f>
        <v>#N/A</v>
      </c>
      <c r="J1043" s="6">
        <v>15.8</v>
      </c>
      <c r="K1043" s="6"/>
    </row>
    <row r="1044" spans="2:11" x14ac:dyDescent="0.3">
      <c r="B1044" s="30">
        <v>43047</v>
      </c>
      <c r="C1044" s="6" t="str">
        <f>VLOOKUP(B:B, _holidays!A:C, 2, FALSE)</f>
        <v>Y</v>
      </c>
      <c r="D1044" s="6" t="str">
        <f>VLOOKUP(B:B, _holidays!A:C, 3, FALSE)</f>
        <v>N</v>
      </c>
      <c r="E1044" s="10">
        <v>111738.485</v>
      </c>
      <c r="F1044" s="6">
        <f>IF(Table16[[#This Row],[School Day]]="Y",Table16[[#This Row],[Demand]],NA())</f>
        <v>111738.485</v>
      </c>
      <c r="G1044" s="6" t="e">
        <f>IF(Table16[[#This Row],[School Day]]="N",Table16[[#This Row],[Demand]],NA())</f>
        <v>#N/A</v>
      </c>
      <c r="H1044" s="6" t="e">
        <f>IF(Table16[[#This Row],[Holiday]]="Y",Table16[[#This Row],[Demand]],NA())</f>
        <v>#N/A</v>
      </c>
      <c r="I1044" s="6">
        <f>IF(Table16[[#This Row],[Holiday]]="N",Table16[[#This Row],[Demand]],NA())</f>
        <v>111738.485</v>
      </c>
      <c r="J1044" s="6">
        <v>16.899999999999999</v>
      </c>
      <c r="K1044" s="6"/>
    </row>
    <row r="1045" spans="2:11" x14ac:dyDescent="0.3">
      <c r="B1045" s="30">
        <v>43048</v>
      </c>
      <c r="C1045" s="6" t="str">
        <f>VLOOKUP(B:B, _holidays!A:C, 2, FALSE)</f>
        <v>Y</v>
      </c>
      <c r="D1045" s="6" t="str">
        <f>VLOOKUP(B:B, _holidays!A:C, 3, FALSE)</f>
        <v>N</v>
      </c>
      <c r="E1045" s="10">
        <v>113539.935</v>
      </c>
      <c r="F1045" s="6">
        <f>IF(Table16[[#This Row],[School Day]]="Y",Table16[[#This Row],[Demand]],NA())</f>
        <v>113539.935</v>
      </c>
      <c r="G1045" s="6" t="e">
        <f>IF(Table16[[#This Row],[School Day]]="N",Table16[[#This Row],[Demand]],NA())</f>
        <v>#N/A</v>
      </c>
      <c r="H1045" s="6" t="e">
        <f>IF(Table16[[#This Row],[Holiday]]="Y",Table16[[#This Row],[Demand]],NA())</f>
        <v>#N/A</v>
      </c>
      <c r="I1045" s="6">
        <f>IF(Table16[[#This Row],[Holiday]]="N",Table16[[#This Row],[Demand]],NA())</f>
        <v>113539.935</v>
      </c>
      <c r="J1045" s="6">
        <v>21.8</v>
      </c>
      <c r="K1045" s="6"/>
    </row>
    <row r="1046" spans="2:11" x14ac:dyDescent="0.3">
      <c r="B1046" s="30">
        <v>43049</v>
      </c>
      <c r="C1046" s="6" t="str">
        <f>VLOOKUP(B:B, _holidays!A:C, 2, FALSE)</f>
        <v>Y</v>
      </c>
      <c r="D1046" s="6" t="str">
        <f>VLOOKUP(B:B, _holidays!A:C, 3, FALSE)</f>
        <v>N</v>
      </c>
      <c r="E1046" s="10">
        <v>115156.44500000001</v>
      </c>
      <c r="F1046" s="6">
        <f>IF(Table16[[#This Row],[School Day]]="Y",Table16[[#This Row],[Demand]],NA())</f>
        <v>115156.44500000001</v>
      </c>
      <c r="G1046" s="6" t="e">
        <f>IF(Table16[[#This Row],[School Day]]="N",Table16[[#This Row],[Demand]],NA())</f>
        <v>#N/A</v>
      </c>
      <c r="H1046" s="6" t="e">
        <f>IF(Table16[[#This Row],[Holiday]]="Y",Table16[[#This Row],[Demand]],NA())</f>
        <v>#N/A</v>
      </c>
      <c r="I1046" s="6">
        <f>IF(Table16[[#This Row],[Holiday]]="N",Table16[[#This Row],[Demand]],NA())</f>
        <v>115156.44500000001</v>
      </c>
      <c r="J1046" s="6">
        <v>27.2</v>
      </c>
      <c r="K1046" s="6"/>
    </row>
    <row r="1047" spans="2:11" x14ac:dyDescent="0.3">
      <c r="B1047" s="30">
        <v>43050</v>
      </c>
      <c r="C1047" s="6" t="str">
        <f>VLOOKUP(B:B, _holidays!A:C, 2, FALSE)</f>
        <v>Y</v>
      </c>
      <c r="D1047" s="6" t="str">
        <f>VLOOKUP(B:B, _holidays!A:C, 3, FALSE)</f>
        <v>N</v>
      </c>
      <c r="E1047" s="10">
        <v>104194.345</v>
      </c>
      <c r="F1047" s="6">
        <f>IF(Table16[[#This Row],[School Day]]="Y",Table16[[#This Row],[Demand]],NA())</f>
        <v>104194.345</v>
      </c>
      <c r="G1047" s="6" t="e">
        <f>IF(Table16[[#This Row],[School Day]]="N",Table16[[#This Row],[Demand]],NA())</f>
        <v>#N/A</v>
      </c>
      <c r="H1047" s="6" t="e">
        <f>IF(Table16[[#This Row],[Holiday]]="Y",Table16[[#This Row],[Demand]],NA())</f>
        <v>#N/A</v>
      </c>
      <c r="I1047" s="6">
        <f>IF(Table16[[#This Row],[Holiday]]="N",Table16[[#This Row],[Demand]],NA())</f>
        <v>104194.345</v>
      </c>
      <c r="J1047" s="6">
        <v>24.7</v>
      </c>
      <c r="K1047" s="6"/>
    </row>
    <row r="1048" spans="2:11" x14ac:dyDescent="0.3">
      <c r="B1048" s="30">
        <v>43051</v>
      </c>
      <c r="C1048" s="6" t="str">
        <f>VLOOKUP(B:B, _holidays!A:C, 2, FALSE)</f>
        <v>Y</v>
      </c>
      <c r="D1048" s="6" t="str">
        <f>VLOOKUP(B:B, _holidays!A:C, 3, FALSE)</f>
        <v>N</v>
      </c>
      <c r="E1048" s="10">
        <v>98774.235000000001</v>
      </c>
      <c r="F1048" s="6">
        <f>IF(Table16[[#This Row],[School Day]]="Y",Table16[[#This Row],[Demand]],NA())</f>
        <v>98774.235000000001</v>
      </c>
      <c r="G1048" s="6" t="e">
        <f>IF(Table16[[#This Row],[School Day]]="N",Table16[[#This Row],[Demand]],NA())</f>
        <v>#N/A</v>
      </c>
      <c r="H1048" s="6" t="e">
        <f>IF(Table16[[#This Row],[Holiday]]="Y",Table16[[#This Row],[Demand]],NA())</f>
        <v>#N/A</v>
      </c>
      <c r="I1048" s="6">
        <f>IF(Table16[[#This Row],[Holiday]]="N",Table16[[#This Row],[Demand]],NA())</f>
        <v>98774.235000000001</v>
      </c>
      <c r="J1048" s="6">
        <v>23.3</v>
      </c>
      <c r="K1048" s="6"/>
    </row>
    <row r="1049" spans="2:11" x14ac:dyDescent="0.3">
      <c r="B1049" s="30">
        <v>43052</v>
      </c>
      <c r="C1049" s="6" t="str">
        <f>VLOOKUP(B:B, _holidays!A:C, 2, FALSE)</f>
        <v>Y</v>
      </c>
      <c r="D1049" s="6" t="str">
        <f>VLOOKUP(B:B, _holidays!A:C, 3, FALSE)</f>
        <v>N</v>
      </c>
      <c r="E1049" s="10">
        <v>125795.84</v>
      </c>
      <c r="F1049" s="6">
        <f>IF(Table16[[#This Row],[School Day]]="Y",Table16[[#This Row],[Demand]],NA())</f>
        <v>125795.84</v>
      </c>
      <c r="G1049" s="6" t="e">
        <f>IF(Table16[[#This Row],[School Day]]="N",Table16[[#This Row],[Demand]],NA())</f>
        <v>#N/A</v>
      </c>
      <c r="H1049" s="6" t="e">
        <f>IF(Table16[[#This Row],[Holiday]]="Y",Table16[[#This Row],[Demand]],NA())</f>
        <v>#N/A</v>
      </c>
      <c r="I1049" s="6">
        <f>IF(Table16[[#This Row],[Holiday]]="N",Table16[[#This Row],[Demand]],NA())</f>
        <v>125795.84</v>
      </c>
      <c r="J1049" s="6">
        <v>33</v>
      </c>
      <c r="K1049" s="6"/>
    </row>
    <row r="1050" spans="2:11" x14ac:dyDescent="0.3">
      <c r="B1050" s="30">
        <v>43053</v>
      </c>
      <c r="C1050" s="6" t="str">
        <f>VLOOKUP(B:B, _holidays!A:C, 2, FALSE)</f>
        <v>Y</v>
      </c>
      <c r="D1050" s="6" t="str">
        <f>VLOOKUP(B:B, _holidays!A:C, 3, FALSE)</f>
        <v>N</v>
      </c>
      <c r="E1050" s="10">
        <v>135420.82</v>
      </c>
      <c r="F1050" s="6">
        <f>IF(Table16[[#This Row],[School Day]]="Y",Table16[[#This Row],[Demand]],NA())</f>
        <v>135420.82</v>
      </c>
      <c r="G1050" s="6" t="e">
        <f>IF(Table16[[#This Row],[School Day]]="N",Table16[[#This Row],[Demand]],NA())</f>
        <v>#N/A</v>
      </c>
      <c r="H1050" s="6" t="e">
        <f>IF(Table16[[#This Row],[Holiday]]="Y",Table16[[#This Row],[Demand]],NA())</f>
        <v>#N/A</v>
      </c>
      <c r="I1050" s="6">
        <f>IF(Table16[[#This Row],[Holiday]]="N",Table16[[#This Row],[Demand]],NA())</f>
        <v>135420.82</v>
      </c>
      <c r="J1050" s="6">
        <v>33.9</v>
      </c>
      <c r="K1050" s="6"/>
    </row>
    <row r="1051" spans="2:11" x14ac:dyDescent="0.3">
      <c r="B1051" s="30">
        <v>43054</v>
      </c>
      <c r="C1051" s="6" t="str">
        <f>VLOOKUP(B:B, _holidays!A:C, 2, FALSE)</f>
        <v>Y</v>
      </c>
      <c r="D1051" s="6" t="str">
        <f>VLOOKUP(B:B, _holidays!A:C, 3, FALSE)</f>
        <v>N</v>
      </c>
      <c r="E1051" s="10">
        <v>130385.05</v>
      </c>
      <c r="F1051" s="6">
        <f>IF(Table16[[#This Row],[School Day]]="Y",Table16[[#This Row],[Demand]],NA())</f>
        <v>130385.05</v>
      </c>
      <c r="G1051" s="6" t="e">
        <f>IF(Table16[[#This Row],[School Day]]="N",Table16[[#This Row],[Demand]],NA())</f>
        <v>#N/A</v>
      </c>
      <c r="H1051" s="6" t="e">
        <f>IF(Table16[[#This Row],[Holiday]]="Y",Table16[[#This Row],[Demand]],NA())</f>
        <v>#N/A</v>
      </c>
      <c r="I1051" s="6">
        <f>IF(Table16[[#This Row],[Holiday]]="N",Table16[[#This Row],[Demand]],NA())</f>
        <v>130385.05</v>
      </c>
      <c r="J1051" s="6">
        <v>31.4</v>
      </c>
      <c r="K1051" s="6"/>
    </row>
    <row r="1052" spans="2:11" x14ac:dyDescent="0.3">
      <c r="B1052" s="30">
        <v>43055</v>
      </c>
      <c r="C1052" s="6" t="str">
        <f>VLOOKUP(B:B, _holidays!A:C, 2, FALSE)</f>
        <v>Y</v>
      </c>
      <c r="D1052" s="6" t="str">
        <f>VLOOKUP(B:B, _holidays!A:C, 3, FALSE)</f>
        <v>N</v>
      </c>
      <c r="E1052" s="10">
        <v>116715.965</v>
      </c>
      <c r="F1052" s="6">
        <f>IF(Table16[[#This Row],[School Day]]="Y",Table16[[#This Row],[Demand]],NA())</f>
        <v>116715.965</v>
      </c>
      <c r="G1052" s="6" t="e">
        <f>IF(Table16[[#This Row],[School Day]]="N",Table16[[#This Row],[Demand]],NA())</f>
        <v>#N/A</v>
      </c>
      <c r="H1052" s="6" t="e">
        <f>IF(Table16[[#This Row],[Holiday]]="Y",Table16[[#This Row],[Demand]],NA())</f>
        <v>#N/A</v>
      </c>
      <c r="I1052" s="6">
        <f>IF(Table16[[#This Row],[Holiday]]="N",Table16[[#This Row],[Demand]],NA())</f>
        <v>116715.965</v>
      </c>
      <c r="J1052" s="6">
        <v>21.3</v>
      </c>
      <c r="K1052" s="6"/>
    </row>
    <row r="1053" spans="2:11" x14ac:dyDescent="0.3">
      <c r="B1053" s="30">
        <v>43056</v>
      </c>
      <c r="C1053" s="6" t="str">
        <f>VLOOKUP(B:B, _holidays!A:C, 2, FALSE)</f>
        <v>Y</v>
      </c>
      <c r="D1053" s="6" t="str">
        <f>VLOOKUP(B:B, _holidays!A:C, 3, FALSE)</f>
        <v>N</v>
      </c>
      <c r="E1053" s="10">
        <v>117797.62</v>
      </c>
      <c r="F1053" s="6">
        <f>IF(Table16[[#This Row],[School Day]]="Y",Table16[[#This Row],[Demand]],NA())</f>
        <v>117797.62</v>
      </c>
      <c r="G1053" s="6" t="e">
        <f>IF(Table16[[#This Row],[School Day]]="N",Table16[[#This Row],[Demand]],NA())</f>
        <v>#N/A</v>
      </c>
      <c r="H1053" s="6" t="e">
        <f>IF(Table16[[#This Row],[Holiday]]="Y",Table16[[#This Row],[Demand]],NA())</f>
        <v>#N/A</v>
      </c>
      <c r="I1053" s="6">
        <f>IF(Table16[[#This Row],[Holiday]]="N",Table16[[#This Row],[Demand]],NA())</f>
        <v>117797.62</v>
      </c>
      <c r="J1053" s="6">
        <v>26.8</v>
      </c>
      <c r="K1053" s="6"/>
    </row>
    <row r="1054" spans="2:11" x14ac:dyDescent="0.3">
      <c r="B1054" s="30">
        <v>43057</v>
      </c>
      <c r="C1054" s="6" t="str">
        <f>VLOOKUP(B:B, _holidays!A:C, 2, FALSE)</f>
        <v>Y</v>
      </c>
      <c r="D1054" s="6" t="str">
        <f>VLOOKUP(B:B, _holidays!A:C, 3, FALSE)</f>
        <v>N</v>
      </c>
      <c r="E1054" s="10">
        <v>106730.21</v>
      </c>
      <c r="F1054" s="6">
        <f>IF(Table16[[#This Row],[School Day]]="Y",Table16[[#This Row],[Demand]],NA())</f>
        <v>106730.21</v>
      </c>
      <c r="G1054" s="6" t="e">
        <f>IF(Table16[[#This Row],[School Day]]="N",Table16[[#This Row],[Demand]],NA())</f>
        <v>#N/A</v>
      </c>
      <c r="H1054" s="6" t="e">
        <f>IF(Table16[[#This Row],[Holiday]]="Y",Table16[[#This Row],[Demand]],NA())</f>
        <v>#N/A</v>
      </c>
      <c r="I1054" s="6">
        <f>IF(Table16[[#This Row],[Holiday]]="N",Table16[[#This Row],[Demand]],NA())</f>
        <v>106730.21</v>
      </c>
      <c r="J1054" s="6">
        <v>28.1</v>
      </c>
      <c r="K1054" s="6"/>
    </row>
    <row r="1055" spans="2:11" x14ac:dyDescent="0.3">
      <c r="B1055" s="30">
        <v>43058</v>
      </c>
      <c r="C1055" s="6" t="str">
        <f>VLOOKUP(B:B, _holidays!A:C, 2, FALSE)</f>
        <v>Y</v>
      </c>
      <c r="D1055" s="6" t="str">
        <f>VLOOKUP(B:B, _holidays!A:C, 3, FALSE)</f>
        <v>N</v>
      </c>
      <c r="E1055" s="10">
        <v>101256.78</v>
      </c>
      <c r="F1055" s="6">
        <f>IF(Table16[[#This Row],[School Day]]="Y",Table16[[#This Row],[Demand]],NA())</f>
        <v>101256.78</v>
      </c>
      <c r="G1055" s="6" t="e">
        <f>IF(Table16[[#This Row],[School Day]]="N",Table16[[#This Row],[Demand]],NA())</f>
        <v>#N/A</v>
      </c>
      <c r="H1055" s="6" t="e">
        <f>IF(Table16[[#This Row],[Holiday]]="Y",Table16[[#This Row],[Demand]],NA())</f>
        <v>#N/A</v>
      </c>
      <c r="I1055" s="6">
        <f>IF(Table16[[#This Row],[Holiday]]="N",Table16[[#This Row],[Demand]],NA())</f>
        <v>101256.78</v>
      </c>
      <c r="J1055" s="6">
        <v>29.3</v>
      </c>
      <c r="K1055" s="6"/>
    </row>
    <row r="1056" spans="2:11" x14ac:dyDescent="0.3">
      <c r="B1056" s="30">
        <v>43059</v>
      </c>
      <c r="C1056" s="6" t="str">
        <f>VLOOKUP(B:B, _holidays!A:C, 2, FALSE)</f>
        <v>Y</v>
      </c>
      <c r="D1056" s="6" t="str">
        <f>VLOOKUP(B:B, _holidays!A:C, 3, FALSE)</f>
        <v>N</v>
      </c>
      <c r="E1056" s="10">
        <v>128658.27</v>
      </c>
      <c r="F1056" s="6">
        <f>IF(Table16[[#This Row],[School Day]]="Y",Table16[[#This Row],[Demand]],NA())</f>
        <v>128658.27</v>
      </c>
      <c r="G1056" s="6" t="e">
        <f>IF(Table16[[#This Row],[School Day]]="N",Table16[[#This Row],[Demand]],NA())</f>
        <v>#N/A</v>
      </c>
      <c r="H1056" s="6" t="e">
        <f>IF(Table16[[#This Row],[Holiday]]="Y",Table16[[#This Row],[Demand]],NA())</f>
        <v>#N/A</v>
      </c>
      <c r="I1056" s="6">
        <f>IF(Table16[[#This Row],[Holiday]]="N",Table16[[#This Row],[Demand]],NA())</f>
        <v>128658.27</v>
      </c>
      <c r="J1056" s="6">
        <v>30.8</v>
      </c>
      <c r="K1056" s="6"/>
    </row>
    <row r="1057" spans="2:11" x14ac:dyDescent="0.3">
      <c r="B1057" s="30">
        <v>43060</v>
      </c>
      <c r="C1057" s="6" t="str">
        <f>VLOOKUP(B:B, _holidays!A:C, 2, FALSE)</f>
        <v>Y</v>
      </c>
      <c r="D1057" s="6" t="str">
        <f>VLOOKUP(B:B, _holidays!A:C, 3, FALSE)</f>
        <v>N</v>
      </c>
      <c r="E1057" s="10">
        <v>137151.495</v>
      </c>
      <c r="F1057" s="6">
        <f>IF(Table16[[#This Row],[School Day]]="Y",Table16[[#This Row],[Demand]],NA())</f>
        <v>137151.495</v>
      </c>
      <c r="G1057" s="6" t="e">
        <f>IF(Table16[[#This Row],[School Day]]="N",Table16[[#This Row],[Demand]],NA())</f>
        <v>#N/A</v>
      </c>
      <c r="H1057" s="6" t="e">
        <f>IF(Table16[[#This Row],[Holiday]]="Y",Table16[[#This Row],[Demand]],NA())</f>
        <v>#N/A</v>
      </c>
      <c r="I1057" s="6">
        <f>IF(Table16[[#This Row],[Holiday]]="N",Table16[[#This Row],[Demand]],NA())</f>
        <v>137151.495</v>
      </c>
      <c r="J1057" s="6">
        <v>32.9</v>
      </c>
      <c r="K1057" s="6"/>
    </row>
    <row r="1058" spans="2:11" x14ac:dyDescent="0.3">
      <c r="B1058" s="30">
        <v>43061</v>
      </c>
      <c r="C1058" s="6" t="str">
        <f>VLOOKUP(B:B, _holidays!A:C, 2, FALSE)</f>
        <v>Y</v>
      </c>
      <c r="D1058" s="6" t="str">
        <f>VLOOKUP(B:B, _holidays!A:C, 3, FALSE)</f>
        <v>N</v>
      </c>
      <c r="E1058" s="10">
        <v>138882.25</v>
      </c>
      <c r="F1058" s="6">
        <f>IF(Table16[[#This Row],[School Day]]="Y",Table16[[#This Row],[Demand]],NA())</f>
        <v>138882.25</v>
      </c>
      <c r="G1058" s="6" t="e">
        <f>IF(Table16[[#This Row],[School Day]]="N",Table16[[#This Row],[Demand]],NA())</f>
        <v>#N/A</v>
      </c>
      <c r="H1058" s="6" t="e">
        <f>IF(Table16[[#This Row],[Holiday]]="Y",Table16[[#This Row],[Demand]],NA())</f>
        <v>#N/A</v>
      </c>
      <c r="I1058" s="6">
        <f>IF(Table16[[#This Row],[Holiday]]="N",Table16[[#This Row],[Demand]],NA())</f>
        <v>138882.25</v>
      </c>
      <c r="J1058" s="6">
        <v>32.6</v>
      </c>
      <c r="K1058" s="6"/>
    </row>
    <row r="1059" spans="2:11" x14ac:dyDescent="0.3">
      <c r="B1059" s="30">
        <v>43062</v>
      </c>
      <c r="C1059" s="6" t="str">
        <f>VLOOKUP(B:B, _holidays!A:C, 2, FALSE)</f>
        <v>Y</v>
      </c>
      <c r="D1059" s="6" t="str">
        <f>VLOOKUP(B:B, _holidays!A:C, 3, FALSE)</f>
        <v>N</v>
      </c>
      <c r="E1059" s="10">
        <v>135162.11499999999</v>
      </c>
      <c r="F1059" s="6">
        <f>IF(Table16[[#This Row],[School Day]]="Y",Table16[[#This Row],[Demand]],NA())</f>
        <v>135162.11499999999</v>
      </c>
      <c r="G1059" s="6" t="e">
        <f>IF(Table16[[#This Row],[School Day]]="N",Table16[[#This Row],[Demand]],NA())</f>
        <v>#N/A</v>
      </c>
      <c r="H1059" s="6" t="e">
        <f>IF(Table16[[#This Row],[Holiday]]="Y",Table16[[#This Row],[Demand]],NA())</f>
        <v>#N/A</v>
      </c>
      <c r="I1059" s="6">
        <f>IF(Table16[[#This Row],[Holiday]]="N",Table16[[#This Row],[Demand]],NA())</f>
        <v>135162.11499999999</v>
      </c>
      <c r="J1059" s="6">
        <v>31.9</v>
      </c>
      <c r="K1059" s="6"/>
    </row>
    <row r="1060" spans="2:11" x14ac:dyDescent="0.3">
      <c r="B1060" s="30">
        <v>43063</v>
      </c>
      <c r="C1060" s="6" t="str">
        <f>VLOOKUP(B:B, _holidays!A:C, 2, FALSE)</f>
        <v>Y</v>
      </c>
      <c r="D1060" s="6" t="str">
        <f>VLOOKUP(B:B, _holidays!A:C, 3, FALSE)</f>
        <v>N</v>
      </c>
      <c r="E1060" s="10">
        <v>133951.29</v>
      </c>
      <c r="F1060" s="6">
        <f>IF(Table16[[#This Row],[School Day]]="Y",Table16[[#This Row],[Demand]],NA())</f>
        <v>133951.29</v>
      </c>
      <c r="G1060" s="6" t="e">
        <f>IF(Table16[[#This Row],[School Day]]="N",Table16[[#This Row],[Demand]],NA())</f>
        <v>#N/A</v>
      </c>
      <c r="H1060" s="6" t="e">
        <f>IF(Table16[[#This Row],[Holiday]]="Y",Table16[[#This Row],[Demand]],NA())</f>
        <v>#N/A</v>
      </c>
      <c r="I1060" s="6">
        <f>IF(Table16[[#This Row],[Holiday]]="N",Table16[[#This Row],[Demand]],NA())</f>
        <v>133951.29</v>
      </c>
      <c r="J1060" s="6">
        <v>30.7</v>
      </c>
      <c r="K1060" s="6"/>
    </row>
    <row r="1061" spans="2:11" x14ac:dyDescent="0.3">
      <c r="B1061" s="30">
        <v>43064</v>
      </c>
      <c r="C1061" s="6" t="str">
        <f>VLOOKUP(B:B, _holidays!A:C, 2, FALSE)</f>
        <v>Y</v>
      </c>
      <c r="D1061" s="6" t="str">
        <f>VLOOKUP(B:B, _holidays!A:C, 3, FALSE)</f>
        <v>N</v>
      </c>
      <c r="E1061" s="10">
        <v>121219.595</v>
      </c>
      <c r="F1061" s="6">
        <f>IF(Table16[[#This Row],[School Day]]="Y",Table16[[#This Row],[Demand]],NA())</f>
        <v>121219.595</v>
      </c>
      <c r="G1061" s="6" t="e">
        <f>IF(Table16[[#This Row],[School Day]]="N",Table16[[#This Row],[Demand]],NA())</f>
        <v>#N/A</v>
      </c>
      <c r="H1061" s="6" t="e">
        <f>IF(Table16[[#This Row],[Holiday]]="Y",Table16[[#This Row],[Demand]],NA())</f>
        <v>#N/A</v>
      </c>
      <c r="I1061" s="6">
        <f>IF(Table16[[#This Row],[Holiday]]="N",Table16[[#This Row],[Demand]],NA())</f>
        <v>121219.595</v>
      </c>
      <c r="J1061" s="6">
        <v>32.5</v>
      </c>
      <c r="K1061" s="6"/>
    </row>
    <row r="1062" spans="2:11" x14ac:dyDescent="0.3">
      <c r="B1062" s="30">
        <v>43065</v>
      </c>
      <c r="C1062" s="6" t="str">
        <f>VLOOKUP(B:B, _holidays!A:C, 2, FALSE)</f>
        <v>Y</v>
      </c>
      <c r="D1062" s="6" t="str">
        <f>VLOOKUP(B:B, _holidays!A:C, 3, FALSE)</f>
        <v>N</v>
      </c>
      <c r="E1062" s="10">
        <v>108717.875</v>
      </c>
      <c r="F1062" s="6">
        <f>IF(Table16[[#This Row],[School Day]]="Y",Table16[[#This Row],[Demand]],NA())</f>
        <v>108717.875</v>
      </c>
      <c r="G1062" s="6" t="e">
        <f>IF(Table16[[#This Row],[School Day]]="N",Table16[[#This Row],[Demand]],NA())</f>
        <v>#N/A</v>
      </c>
      <c r="H1062" s="6" t="e">
        <f>IF(Table16[[#This Row],[Holiday]]="Y",Table16[[#This Row],[Demand]],NA())</f>
        <v>#N/A</v>
      </c>
      <c r="I1062" s="6">
        <f>IF(Table16[[#This Row],[Holiday]]="N",Table16[[#This Row],[Demand]],NA())</f>
        <v>108717.875</v>
      </c>
      <c r="J1062" s="6">
        <v>28.3</v>
      </c>
      <c r="K1062" s="6"/>
    </row>
    <row r="1063" spans="2:11" x14ac:dyDescent="0.3">
      <c r="B1063" s="30">
        <v>43066</v>
      </c>
      <c r="C1063" s="6" t="str">
        <f>VLOOKUP(B:B, _holidays!A:C, 2, FALSE)</f>
        <v>Y</v>
      </c>
      <c r="D1063" s="6" t="str">
        <f>VLOOKUP(B:B, _holidays!A:C, 3, FALSE)</f>
        <v>N</v>
      </c>
      <c r="E1063" s="10">
        <v>115429.005</v>
      </c>
      <c r="F1063" s="6">
        <f>IF(Table16[[#This Row],[School Day]]="Y",Table16[[#This Row],[Demand]],NA())</f>
        <v>115429.005</v>
      </c>
      <c r="G1063" s="6" t="e">
        <f>IF(Table16[[#This Row],[School Day]]="N",Table16[[#This Row],[Demand]],NA())</f>
        <v>#N/A</v>
      </c>
      <c r="H1063" s="6" t="e">
        <f>IF(Table16[[#This Row],[Holiday]]="Y",Table16[[#This Row],[Demand]],NA())</f>
        <v>#N/A</v>
      </c>
      <c r="I1063" s="6">
        <f>IF(Table16[[#This Row],[Holiday]]="N",Table16[[#This Row],[Demand]],NA())</f>
        <v>115429.005</v>
      </c>
      <c r="J1063" s="6">
        <v>21.2</v>
      </c>
      <c r="K1063" s="6"/>
    </row>
    <row r="1064" spans="2:11" x14ac:dyDescent="0.3">
      <c r="B1064" s="30">
        <v>43067</v>
      </c>
      <c r="C1064" s="6" t="str">
        <f>VLOOKUP(B:B, _holidays!A:C, 2, FALSE)</f>
        <v>Y</v>
      </c>
      <c r="D1064" s="6" t="str">
        <f>VLOOKUP(B:B, _holidays!A:C, 3, FALSE)</f>
        <v>N</v>
      </c>
      <c r="E1064" s="10">
        <v>129798.47</v>
      </c>
      <c r="F1064" s="6">
        <f>IF(Table16[[#This Row],[School Day]]="Y",Table16[[#This Row],[Demand]],NA())</f>
        <v>129798.47</v>
      </c>
      <c r="G1064" s="6" t="e">
        <f>IF(Table16[[#This Row],[School Day]]="N",Table16[[#This Row],[Demand]],NA())</f>
        <v>#N/A</v>
      </c>
      <c r="H1064" s="6" t="e">
        <f>IF(Table16[[#This Row],[Holiday]]="Y",Table16[[#This Row],[Demand]],NA())</f>
        <v>#N/A</v>
      </c>
      <c r="I1064" s="6">
        <f>IF(Table16[[#This Row],[Holiday]]="N",Table16[[#This Row],[Demand]],NA())</f>
        <v>129798.47</v>
      </c>
      <c r="J1064" s="6">
        <v>31</v>
      </c>
      <c r="K1064" s="6"/>
    </row>
    <row r="1065" spans="2:11" x14ac:dyDescent="0.3">
      <c r="B1065" s="30">
        <v>43068</v>
      </c>
      <c r="C1065" s="6" t="str">
        <f>VLOOKUP(B:B, _holidays!A:C, 2, FALSE)</f>
        <v>Y</v>
      </c>
      <c r="D1065" s="6" t="str">
        <f>VLOOKUP(B:B, _holidays!A:C, 3, FALSE)</f>
        <v>N</v>
      </c>
      <c r="E1065" s="10">
        <v>151730.95000000001</v>
      </c>
      <c r="F1065" s="6">
        <f>IF(Table16[[#This Row],[School Day]]="Y",Table16[[#This Row],[Demand]],NA())</f>
        <v>151730.95000000001</v>
      </c>
      <c r="G1065" s="6" t="e">
        <f>IF(Table16[[#This Row],[School Day]]="N",Table16[[#This Row],[Demand]],NA())</f>
        <v>#N/A</v>
      </c>
      <c r="H1065" s="6" t="e">
        <f>IF(Table16[[#This Row],[Holiday]]="Y",Table16[[#This Row],[Demand]],NA())</f>
        <v>#N/A</v>
      </c>
      <c r="I1065" s="6">
        <f>IF(Table16[[#This Row],[Holiday]]="N",Table16[[#This Row],[Demand]],NA())</f>
        <v>151730.95000000001</v>
      </c>
      <c r="J1065" s="6">
        <v>35.799999999999997</v>
      </c>
      <c r="K1065" s="6"/>
    </row>
    <row r="1066" spans="2:11" x14ac:dyDescent="0.3">
      <c r="B1066" s="30">
        <v>43069</v>
      </c>
      <c r="C1066" s="6" t="str">
        <f>VLOOKUP(B:B, _holidays!A:C, 2, FALSE)</f>
        <v>Y</v>
      </c>
      <c r="D1066" s="6" t="str">
        <f>VLOOKUP(B:B, _holidays!A:C, 3, FALSE)</f>
        <v>N</v>
      </c>
      <c r="E1066" s="10">
        <v>154632.33499999999</v>
      </c>
      <c r="F1066" s="6">
        <f>IF(Table16[[#This Row],[School Day]]="Y",Table16[[#This Row],[Demand]],NA())</f>
        <v>154632.33499999999</v>
      </c>
      <c r="G1066" s="6" t="e">
        <f>IF(Table16[[#This Row],[School Day]]="N",Table16[[#This Row],[Demand]],NA())</f>
        <v>#N/A</v>
      </c>
      <c r="H1066" s="6" t="e">
        <f>IF(Table16[[#This Row],[Holiday]]="Y",Table16[[#This Row],[Demand]],NA())</f>
        <v>#N/A</v>
      </c>
      <c r="I1066" s="6">
        <f>IF(Table16[[#This Row],[Holiday]]="N",Table16[[#This Row],[Demand]],NA())</f>
        <v>154632.33499999999</v>
      </c>
      <c r="J1066" s="6">
        <v>34.9</v>
      </c>
      <c r="K1066" s="6"/>
    </row>
    <row r="1067" spans="2:11" x14ac:dyDescent="0.3">
      <c r="B1067" s="30">
        <v>43070</v>
      </c>
      <c r="C1067" s="6" t="str">
        <f>VLOOKUP(B:B, _holidays!A:C, 2, FALSE)</f>
        <v>Y</v>
      </c>
      <c r="D1067" s="6" t="str">
        <f>VLOOKUP(B:B, _holidays!A:C, 3, FALSE)</f>
        <v>N</v>
      </c>
      <c r="E1067" s="10">
        <v>125141.9</v>
      </c>
      <c r="F1067" s="6">
        <f>IF(Table16[[#This Row],[School Day]]="Y",Table16[[#This Row],[Demand]],NA())</f>
        <v>125141.9</v>
      </c>
      <c r="G1067" s="6" t="e">
        <f>IF(Table16[[#This Row],[School Day]]="N",Table16[[#This Row],[Demand]],NA())</f>
        <v>#N/A</v>
      </c>
      <c r="H1067" s="6" t="e">
        <f>IF(Table16[[#This Row],[Holiday]]="Y",Table16[[#This Row],[Demand]],NA())</f>
        <v>#N/A</v>
      </c>
      <c r="I1067" s="6">
        <f>IF(Table16[[#This Row],[Holiday]]="N",Table16[[#This Row],[Demand]],NA())</f>
        <v>125141.9</v>
      </c>
      <c r="J1067" s="6">
        <v>23.5</v>
      </c>
      <c r="K1067" s="6"/>
    </row>
    <row r="1068" spans="2:11" x14ac:dyDescent="0.3">
      <c r="B1068" s="30">
        <v>43071</v>
      </c>
      <c r="C1068" s="6" t="str">
        <f>VLOOKUP(B:B, _holidays!A:C, 2, FALSE)</f>
        <v>Y</v>
      </c>
      <c r="D1068" s="6" t="str">
        <f>VLOOKUP(B:B, _holidays!A:C, 3, FALSE)</f>
        <v>N</v>
      </c>
      <c r="E1068" s="10">
        <v>99234.22</v>
      </c>
      <c r="F1068" s="6">
        <f>IF(Table16[[#This Row],[School Day]]="Y",Table16[[#This Row],[Demand]],NA())</f>
        <v>99234.22</v>
      </c>
      <c r="G1068" s="6" t="e">
        <f>IF(Table16[[#This Row],[School Day]]="N",Table16[[#This Row],[Demand]],NA())</f>
        <v>#N/A</v>
      </c>
      <c r="H1068" s="6" t="e">
        <f>IF(Table16[[#This Row],[Holiday]]="Y",Table16[[#This Row],[Demand]],NA())</f>
        <v>#N/A</v>
      </c>
      <c r="I1068" s="6">
        <f>IF(Table16[[#This Row],[Holiday]]="N",Table16[[#This Row],[Demand]],NA())</f>
        <v>99234.22</v>
      </c>
      <c r="J1068" s="6">
        <v>16.399999999999999</v>
      </c>
      <c r="K1068" s="6"/>
    </row>
    <row r="1069" spans="2:11" x14ac:dyDescent="0.3">
      <c r="B1069" s="30">
        <v>43072</v>
      </c>
      <c r="C1069" s="6" t="str">
        <f>VLOOKUP(B:B, _holidays!A:C, 2, FALSE)</f>
        <v>Y</v>
      </c>
      <c r="D1069" s="6" t="str">
        <f>VLOOKUP(B:B, _holidays!A:C, 3, FALSE)</f>
        <v>N</v>
      </c>
      <c r="E1069" s="10">
        <v>92487.705000000002</v>
      </c>
      <c r="F1069" s="6">
        <f>IF(Table16[[#This Row],[School Day]]="Y",Table16[[#This Row],[Demand]],NA())</f>
        <v>92487.705000000002</v>
      </c>
      <c r="G1069" s="6" t="e">
        <f>IF(Table16[[#This Row],[School Day]]="N",Table16[[#This Row],[Demand]],NA())</f>
        <v>#N/A</v>
      </c>
      <c r="H1069" s="6" t="e">
        <f>IF(Table16[[#This Row],[Holiday]]="Y",Table16[[#This Row],[Demand]],NA())</f>
        <v>#N/A</v>
      </c>
      <c r="I1069" s="6">
        <f>IF(Table16[[#This Row],[Holiday]]="N",Table16[[#This Row],[Demand]],NA())</f>
        <v>92487.705000000002</v>
      </c>
      <c r="J1069" s="6">
        <v>17.100000000000001</v>
      </c>
      <c r="K1069" s="6"/>
    </row>
    <row r="1070" spans="2:11" x14ac:dyDescent="0.3">
      <c r="B1070" s="30">
        <v>43073</v>
      </c>
      <c r="C1070" s="6" t="str">
        <f>VLOOKUP(B:B, _holidays!A:C, 2, FALSE)</f>
        <v>Y</v>
      </c>
      <c r="D1070" s="6" t="str">
        <f>VLOOKUP(B:B, _holidays!A:C, 3, FALSE)</f>
        <v>N</v>
      </c>
      <c r="E1070" s="10">
        <v>111625.98</v>
      </c>
      <c r="F1070" s="6">
        <f>IF(Table16[[#This Row],[School Day]]="Y",Table16[[#This Row],[Demand]],NA())</f>
        <v>111625.98</v>
      </c>
      <c r="G1070" s="6" t="e">
        <f>IF(Table16[[#This Row],[School Day]]="N",Table16[[#This Row],[Demand]],NA())</f>
        <v>#N/A</v>
      </c>
      <c r="H1070" s="6" t="e">
        <f>IF(Table16[[#This Row],[Holiday]]="Y",Table16[[#This Row],[Demand]],NA())</f>
        <v>#N/A</v>
      </c>
      <c r="I1070" s="6">
        <f>IF(Table16[[#This Row],[Holiday]]="N",Table16[[#This Row],[Demand]],NA())</f>
        <v>111625.98</v>
      </c>
      <c r="J1070" s="6">
        <v>17.5</v>
      </c>
      <c r="K1070" s="6"/>
    </row>
    <row r="1071" spans="2:11" x14ac:dyDescent="0.3">
      <c r="B1071" s="30">
        <v>43074</v>
      </c>
      <c r="C1071" s="6" t="str">
        <f>VLOOKUP(B:B, _holidays!A:C, 2, FALSE)</f>
        <v>Y</v>
      </c>
      <c r="D1071" s="6" t="str">
        <f>VLOOKUP(B:B, _holidays!A:C, 3, FALSE)</f>
        <v>N</v>
      </c>
      <c r="E1071" s="10">
        <v>113063.675</v>
      </c>
      <c r="F1071" s="6">
        <f>IF(Table16[[#This Row],[School Day]]="Y",Table16[[#This Row],[Demand]],NA())</f>
        <v>113063.675</v>
      </c>
      <c r="G1071" s="6" t="e">
        <f>IF(Table16[[#This Row],[School Day]]="N",Table16[[#This Row],[Demand]],NA())</f>
        <v>#N/A</v>
      </c>
      <c r="H1071" s="6" t="e">
        <f>IF(Table16[[#This Row],[Holiday]]="Y",Table16[[#This Row],[Demand]],NA())</f>
        <v>#N/A</v>
      </c>
      <c r="I1071" s="6">
        <f>IF(Table16[[#This Row],[Holiday]]="N",Table16[[#This Row],[Demand]],NA())</f>
        <v>113063.675</v>
      </c>
      <c r="J1071" s="6">
        <v>22.8</v>
      </c>
      <c r="K1071" s="6"/>
    </row>
    <row r="1072" spans="2:11" x14ac:dyDescent="0.3">
      <c r="B1072" s="30">
        <v>43075</v>
      </c>
      <c r="C1072" s="6" t="str">
        <f>VLOOKUP(B:B, _holidays!A:C, 2, FALSE)</f>
        <v>Y</v>
      </c>
      <c r="D1072" s="6" t="str">
        <f>VLOOKUP(B:B, _holidays!A:C, 3, FALSE)</f>
        <v>N</v>
      </c>
      <c r="E1072" s="10">
        <v>115383.13</v>
      </c>
      <c r="F1072" s="6">
        <f>IF(Table16[[#This Row],[School Day]]="Y",Table16[[#This Row],[Demand]],NA())</f>
        <v>115383.13</v>
      </c>
      <c r="G1072" s="6" t="e">
        <f>IF(Table16[[#This Row],[School Day]]="N",Table16[[#This Row],[Demand]],NA())</f>
        <v>#N/A</v>
      </c>
      <c r="H1072" s="6" t="e">
        <f>IF(Table16[[#This Row],[Holiday]]="Y",Table16[[#This Row],[Demand]],NA())</f>
        <v>#N/A</v>
      </c>
      <c r="I1072" s="6">
        <f>IF(Table16[[#This Row],[Holiday]]="N",Table16[[#This Row],[Demand]],NA())</f>
        <v>115383.13</v>
      </c>
      <c r="J1072" s="6">
        <v>21.3</v>
      </c>
      <c r="K1072" s="6"/>
    </row>
    <row r="1073" spans="2:11" x14ac:dyDescent="0.3">
      <c r="B1073" s="30">
        <v>43076</v>
      </c>
      <c r="C1073" s="6" t="str">
        <f>VLOOKUP(B:B, _holidays!A:C, 2, FALSE)</f>
        <v>Y</v>
      </c>
      <c r="D1073" s="6" t="str">
        <f>VLOOKUP(B:B, _holidays!A:C, 3, FALSE)</f>
        <v>N</v>
      </c>
      <c r="E1073" s="10">
        <v>115736.97</v>
      </c>
      <c r="F1073" s="6">
        <f>IF(Table16[[#This Row],[School Day]]="Y",Table16[[#This Row],[Demand]],NA())</f>
        <v>115736.97</v>
      </c>
      <c r="G1073" s="6" t="e">
        <f>IF(Table16[[#This Row],[School Day]]="N",Table16[[#This Row],[Demand]],NA())</f>
        <v>#N/A</v>
      </c>
      <c r="H1073" s="6" t="e">
        <f>IF(Table16[[#This Row],[Holiday]]="Y",Table16[[#This Row],[Demand]],NA())</f>
        <v>#N/A</v>
      </c>
      <c r="I1073" s="6">
        <f>IF(Table16[[#This Row],[Holiday]]="N",Table16[[#This Row],[Demand]],NA())</f>
        <v>115736.97</v>
      </c>
      <c r="J1073" s="6">
        <v>21.9</v>
      </c>
      <c r="K1073" s="6"/>
    </row>
    <row r="1074" spans="2:11" x14ac:dyDescent="0.3">
      <c r="B1074" s="30">
        <v>43077</v>
      </c>
      <c r="C1074" s="6" t="str">
        <f>VLOOKUP(B:B, _holidays!A:C, 2, FALSE)</f>
        <v>Y</v>
      </c>
      <c r="D1074" s="6" t="str">
        <f>VLOOKUP(B:B, _holidays!A:C, 3, FALSE)</f>
        <v>N</v>
      </c>
      <c r="E1074" s="10">
        <v>109568.47</v>
      </c>
      <c r="F1074" s="6">
        <f>IF(Table16[[#This Row],[School Day]]="Y",Table16[[#This Row],[Demand]],NA())</f>
        <v>109568.47</v>
      </c>
      <c r="G1074" s="6" t="e">
        <f>IF(Table16[[#This Row],[School Day]]="N",Table16[[#This Row],[Demand]],NA())</f>
        <v>#N/A</v>
      </c>
      <c r="H1074" s="6" t="e">
        <f>IF(Table16[[#This Row],[Holiday]]="Y",Table16[[#This Row],[Demand]],NA())</f>
        <v>#N/A</v>
      </c>
      <c r="I1074" s="6">
        <f>IF(Table16[[#This Row],[Holiday]]="N",Table16[[#This Row],[Demand]],NA())</f>
        <v>109568.47</v>
      </c>
      <c r="J1074" s="6">
        <v>18.7</v>
      </c>
      <c r="K1074" s="6"/>
    </row>
    <row r="1075" spans="2:11" x14ac:dyDescent="0.3">
      <c r="B1075" s="30">
        <v>43078</v>
      </c>
      <c r="C1075" s="6" t="str">
        <f>VLOOKUP(B:B, _holidays!A:C, 2, FALSE)</f>
        <v>Y</v>
      </c>
      <c r="D1075" s="6" t="str">
        <f>VLOOKUP(B:B, _holidays!A:C, 3, FALSE)</f>
        <v>N</v>
      </c>
      <c r="E1075" s="10">
        <v>99334.8</v>
      </c>
      <c r="F1075" s="6">
        <f>IF(Table16[[#This Row],[School Day]]="Y",Table16[[#This Row],[Demand]],NA())</f>
        <v>99334.8</v>
      </c>
      <c r="G1075" s="6" t="e">
        <f>IF(Table16[[#This Row],[School Day]]="N",Table16[[#This Row],[Demand]],NA())</f>
        <v>#N/A</v>
      </c>
      <c r="H1075" s="6" t="e">
        <f>IF(Table16[[#This Row],[Holiday]]="Y",Table16[[#This Row],[Demand]],NA())</f>
        <v>#N/A</v>
      </c>
      <c r="I1075" s="6">
        <f>IF(Table16[[#This Row],[Holiday]]="N",Table16[[#This Row],[Demand]],NA())</f>
        <v>99334.8</v>
      </c>
      <c r="J1075" s="6">
        <v>23</v>
      </c>
      <c r="K1075" s="6"/>
    </row>
    <row r="1076" spans="2:11" x14ac:dyDescent="0.3">
      <c r="B1076" s="30">
        <v>43079</v>
      </c>
      <c r="C1076" s="6" t="str">
        <f>VLOOKUP(B:B, _holidays!A:C, 2, FALSE)</f>
        <v>Y</v>
      </c>
      <c r="D1076" s="6" t="str">
        <f>VLOOKUP(B:B, _holidays!A:C, 3, FALSE)</f>
        <v>N</v>
      </c>
      <c r="E1076" s="10">
        <v>97715.01</v>
      </c>
      <c r="F1076" s="6">
        <f>IF(Table16[[#This Row],[School Day]]="Y",Table16[[#This Row],[Demand]],NA())</f>
        <v>97715.01</v>
      </c>
      <c r="G1076" s="6" t="e">
        <f>IF(Table16[[#This Row],[School Day]]="N",Table16[[#This Row],[Demand]],NA())</f>
        <v>#N/A</v>
      </c>
      <c r="H1076" s="6" t="e">
        <f>IF(Table16[[#This Row],[Holiday]]="Y",Table16[[#This Row],[Demand]],NA())</f>
        <v>#N/A</v>
      </c>
      <c r="I1076" s="6">
        <f>IF(Table16[[#This Row],[Holiday]]="N",Table16[[#This Row],[Demand]],NA())</f>
        <v>97715.01</v>
      </c>
      <c r="J1076" s="6">
        <v>22.2</v>
      </c>
      <c r="K1076" s="6"/>
    </row>
    <row r="1077" spans="2:11" x14ac:dyDescent="0.3">
      <c r="B1077" s="30">
        <v>43080</v>
      </c>
      <c r="C1077" s="6" t="str">
        <f>VLOOKUP(B:B, _holidays!A:C, 2, FALSE)</f>
        <v>Y</v>
      </c>
      <c r="D1077" s="6" t="str">
        <f>VLOOKUP(B:B, _holidays!A:C, 3, FALSE)</f>
        <v>N</v>
      </c>
      <c r="E1077" s="10">
        <v>114680.185</v>
      </c>
      <c r="F1077" s="6">
        <f>IF(Table16[[#This Row],[School Day]]="Y",Table16[[#This Row],[Demand]],NA())</f>
        <v>114680.185</v>
      </c>
      <c r="G1077" s="6" t="e">
        <f>IF(Table16[[#This Row],[School Day]]="N",Table16[[#This Row],[Demand]],NA())</f>
        <v>#N/A</v>
      </c>
      <c r="H1077" s="6" t="e">
        <f>IF(Table16[[#This Row],[Holiday]]="Y",Table16[[#This Row],[Demand]],NA())</f>
        <v>#N/A</v>
      </c>
      <c r="I1077" s="6">
        <f>IF(Table16[[#This Row],[Holiday]]="N",Table16[[#This Row],[Demand]],NA())</f>
        <v>114680.185</v>
      </c>
      <c r="J1077" s="6">
        <v>20.7</v>
      </c>
      <c r="K1077" s="6"/>
    </row>
    <row r="1078" spans="2:11" x14ac:dyDescent="0.3">
      <c r="B1078" s="30">
        <v>43081</v>
      </c>
      <c r="C1078" s="6" t="str">
        <f>VLOOKUP(B:B, _holidays!A:C, 2, FALSE)</f>
        <v>Y</v>
      </c>
      <c r="D1078" s="6" t="str">
        <f>VLOOKUP(B:B, _holidays!A:C, 3, FALSE)</f>
        <v>N</v>
      </c>
      <c r="E1078" s="10">
        <v>121945.175</v>
      </c>
      <c r="F1078" s="6">
        <f>IF(Table16[[#This Row],[School Day]]="Y",Table16[[#This Row],[Demand]],NA())</f>
        <v>121945.175</v>
      </c>
      <c r="G1078" s="6" t="e">
        <f>IF(Table16[[#This Row],[School Day]]="N",Table16[[#This Row],[Demand]],NA())</f>
        <v>#N/A</v>
      </c>
      <c r="H1078" s="6" t="e">
        <f>IF(Table16[[#This Row],[Holiday]]="Y",Table16[[#This Row],[Demand]],NA())</f>
        <v>#N/A</v>
      </c>
      <c r="I1078" s="6">
        <f>IF(Table16[[#This Row],[Holiday]]="N",Table16[[#This Row],[Demand]],NA())</f>
        <v>121945.175</v>
      </c>
      <c r="J1078" s="6">
        <v>26.4</v>
      </c>
      <c r="K1078" s="6"/>
    </row>
    <row r="1079" spans="2:11" x14ac:dyDescent="0.3">
      <c r="B1079" s="30">
        <v>43082</v>
      </c>
      <c r="C1079" s="6" t="str">
        <f>VLOOKUP(B:B, _holidays!A:C, 2, FALSE)</f>
        <v>Y</v>
      </c>
      <c r="D1079" s="6" t="str">
        <f>VLOOKUP(B:B, _holidays!A:C, 3, FALSE)</f>
        <v>N</v>
      </c>
      <c r="E1079" s="10">
        <v>146933.095</v>
      </c>
      <c r="F1079" s="6">
        <f>IF(Table16[[#This Row],[School Day]]="Y",Table16[[#This Row],[Demand]],NA())</f>
        <v>146933.095</v>
      </c>
      <c r="G1079" s="6" t="e">
        <f>IF(Table16[[#This Row],[School Day]]="N",Table16[[#This Row],[Demand]],NA())</f>
        <v>#N/A</v>
      </c>
      <c r="H1079" s="6" t="e">
        <f>IF(Table16[[#This Row],[Holiday]]="Y",Table16[[#This Row],[Demand]],NA())</f>
        <v>#N/A</v>
      </c>
      <c r="I1079" s="6">
        <f>IF(Table16[[#This Row],[Holiday]]="N",Table16[[#This Row],[Demand]],NA())</f>
        <v>146933.095</v>
      </c>
      <c r="J1079" s="6">
        <v>37.6</v>
      </c>
      <c r="K1079" s="6"/>
    </row>
    <row r="1080" spans="2:11" x14ac:dyDescent="0.3">
      <c r="B1080" s="30">
        <v>43083</v>
      </c>
      <c r="C1080" s="6" t="str">
        <f>VLOOKUP(B:B, _holidays!A:C, 2, FALSE)</f>
        <v>Y</v>
      </c>
      <c r="D1080" s="6" t="str">
        <f>VLOOKUP(B:B, _holidays!A:C, 3, FALSE)</f>
        <v>N</v>
      </c>
      <c r="E1080" s="10">
        <v>129280.81</v>
      </c>
      <c r="F1080" s="6">
        <f>IF(Table16[[#This Row],[School Day]]="Y",Table16[[#This Row],[Demand]],NA())</f>
        <v>129280.81</v>
      </c>
      <c r="G1080" s="6" t="e">
        <f>IF(Table16[[#This Row],[School Day]]="N",Table16[[#This Row],[Demand]],NA())</f>
        <v>#N/A</v>
      </c>
      <c r="H1080" s="6" t="e">
        <f>IF(Table16[[#This Row],[Holiday]]="Y",Table16[[#This Row],[Demand]],NA())</f>
        <v>#N/A</v>
      </c>
      <c r="I1080" s="6">
        <f>IF(Table16[[#This Row],[Holiday]]="N",Table16[[#This Row],[Demand]],NA())</f>
        <v>129280.81</v>
      </c>
      <c r="J1080" s="6">
        <v>23.1</v>
      </c>
      <c r="K1080" s="6"/>
    </row>
    <row r="1081" spans="2:11" x14ac:dyDescent="0.3">
      <c r="B1081" s="30">
        <v>43084</v>
      </c>
      <c r="C1081" s="6" t="str">
        <f>VLOOKUP(B:B, _holidays!A:C, 2, FALSE)</f>
        <v>Y</v>
      </c>
      <c r="D1081" s="6" t="str">
        <f>VLOOKUP(B:B, _holidays!A:C, 3, FALSE)</f>
        <v>N</v>
      </c>
      <c r="E1081" s="10">
        <v>120821.05499999999</v>
      </c>
      <c r="F1081" s="6">
        <f>IF(Table16[[#This Row],[School Day]]="Y",Table16[[#This Row],[Demand]],NA())</f>
        <v>120821.05499999999</v>
      </c>
      <c r="G1081" s="6" t="e">
        <f>IF(Table16[[#This Row],[School Day]]="N",Table16[[#This Row],[Demand]],NA())</f>
        <v>#N/A</v>
      </c>
      <c r="H1081" s="6" t="e">
        <f>IF(Table16[[#This Row],[Holiday]]="Y",Table16[[#This Row],[Demand]],NA())</f>
        <v>#N/A</v>
      </c>
      <c r="I1081" s="6">
        <f>IF(Table16[[#This Row],[Holiday]]="N",Table16[[#This Row],[Demand]],NA())</f>
        <v>120821.05499999999</v>
      </c>
      <c r="J1081" s="6">
        <v>26.4</v>
      </c>
      <c r="K1081" s="6"/>
    </row>
    <row r="1082" spans="2:11" x14ac:dyDescent="0.3">
      <c r="B1082" s="30">
        <v>43085</v>
      </c>
      <c r="C1082" s="6" t="str">
        <f>VLOOKUP(B:B, _holidays!A:C, 2, FALSE)</f>
        <v>Y</v>
      </c>
      <c r="D1082" s="6" t="str">
        <f>VLOOKUP(B:B, _holidays!A:C, 3, FALSE)</f>
        <v>N</v>
      </c>
      <c r="E1082" s="10">
        <v>110154.36</v>
      </c>
      <c r="F1082" s="6">
        <f>IF(Table16[[#This Row],[School Day]]="Y",Table16[[#This Row],[Demand]],NA())</f>
        <v>110154.36</v>
      </c>
      <c r="G1082" s="6" t="e">
        <f>IF(Table16[[#This Row],[School Day]]="N",Table16[[#This Row],[Demand]],NA())</f>
        <v>#N/A</v>
      </c>
      <c r="H1082" s="6" t="e">
        <f>IF(Table16[[#This Row],[Holiday]]="Y",Table16[[#This Row],[Demand]],NA())</f>
        <v>#N/A</v>
      </c>
      <c r="I1082" s="6">
        <f>IF(Table16[[#This Row],[Holiday]]="N",Table16[[#This Row],[Demand]],NA())</f>
        <v>110154.36</v>
      </c>
      <c r="J1082" s="6">
        <v>24.6</v>
      </c>
      <c r="K1082" s="6"/>
    </row>
    <row r="1083" spans="2:11" x14ac:dyDescent="0.3">
      <c r="B1083" s="30">
        <v>43086</v>
      </c>
      <c r="C1083" s="6" t="str">
        <f>VLOOKUP(B:B, _holidays!A:C, 2, FALSE)</f>
        <v>Y</v>
      </c>
      <c r="D1083" s="6" t="str">
        <f>VLOOKUP(B:B, _holidays!A:C, 3, FALSE)</f>
        <v>N</v>
      </c>
      <c r="E1083" s="10">
        <v>107212.84</v>
      </c>
      <c r="F1083" s="6">
        <f>IF(Table16[[#This Row],[School Day]]="Y",Table16[[#This Row],[Demand]],NA())</f>
        <v>107212.84</v>
      </c>
      <c r="G1083" s="6" t="e">
        <f>IF(Table16[[#This Row],[School Day]]="N",Table16[[#This Row],[Demand]],NA())</f>
        <v>#N/A</v>
      </c>
      <c r="H1083" s="6" t="e">
        <f>IF(Table16[[#This Row],[Holiday]]="Y",Table16[[#This Row],[Demand]],NA())</f>
        <v>#N/A</v>
      </c>
      <c r="I1083" s="6">
        <f>IF(Table16[[#This Row],[Holiday]]="N",Table16[[#This Row],[Demand]],NA())</f>
        <v>107212.84</v>
      </c>
      <c r="J1083" s="6">
        <v>24.5</v>
      </c>
      <c r="K1083" s="6"/>
    </row>
    <row r="1084" spans="2:11" x14ac:dyDescent="0.3">
      <c r="B1084" s="30">
        <v>43087</v>
      </c>
      <c r="C1084" s="6" t="str">
        <f>VLOOKUP(B:B, _holidays!A:C, 2, FALSE)</f>
        <v>Y</v>
      </c>
      <c r="D1084" s="6" t="str">
        <f>VLOOKUP(B:B, _holidays!A:C, 3, FALSE)</f>
        <v>N</v>
      </c>
      <c r="E1084" s="10">
        <v>138949.67499999999</v>
      </c>
      <c r="F1084" s="6">
        <f>IF(Table16[[#This Row],[School Day]]="Y",Table16[[#This Row],[Demand]],NA())</f>
        <v>138949.67499999999</v>
      </c>
      <c r="G1084" s="6" t="e">
        <f>IF(Table16[[#This Row],[School Day]]="N",Table16[[#This Row],[Demand]],NA())</f>
        <v>#N/A</v>
      </c>
      <c r="H1084" s="6" t="e">
        <f>IF(Table16[[#This Row],[Holiday]]="Y",Table16[[#This Row],[Demand]],NA())</f>
        <v>#N/A</v>
      </c>
      <c r="I1084" s="6">
        <f>IF(Table16[[#This Row],[Holiday]]="N",Table16[[#This Row],[Demand]],NA())</f>
        <v>138949.67499999999</v>
      </c>
      <c r="J1084" s="6">
        <v>33</v>
      </c>
      <c r="K1084" s="6"/>
    </row>
    <row r="1085" spans="2:11" x14ac:dyDescent="0.3">
      <c r="B1085" s="30">
        <v>43088</v>
      </c>
      <c r="C1085" s="6" t="str">
        <f>VLOOKUP(B:B, _holidays!A:C, 2, FALSE)</f>
        <v>Y</v>
      </c>
      <c r="D1085" s="6" t="str">
        <f>VLOOKUP(B:B, _holidays!A:C, 3, FALSE)</f>
        <v>N</v>
      </c>
      <c r="E1085" s="10">
        <v>142870.39499999999</v>
      </c>
      <c r="F1085" s="6">
        <f>IF(Table16[[#This Row],[School Day]]="Y",Table16[[#This Row],[Demand]],NA())</f>
        <v>142870.39499999999</v>
      </c>
      <c r="G1085" s="6" t="e">
        <f>IF(Table16[[#This Row],[School Day]]="N",Table16[[#This Row],[Demand]],NA())</f>
        <v>#N/A</v>
      </c>
      <c r="H1085" s="6" t="e">
        <f>IF(Table16[[#This Row],[Holiday]]="Y",Table16[[#This Row],[Demand]],NA())</f>
        <v>#N/A</v>
      </c>
      <c r="I1085" s="6">
        <f>IF(Table16[[#This Row],[Holiday]]="N",Table16[[#This Row],[Demand]],NA())</f>
        <v>142870.39499999999</v>
      </c>
      <c r="J1085" s="6">
        <v>37.4</v>
      </c>
      <c r="K1085" s="6"/>
    </row>
    <row r="1086" spans="2:11" x14ac:dyDescent="0.3">
      <c r="B1086" s="30">
        <v>43089</v>
      </c>
      <c r="C1086" s="6" t="str">
        <f>VLOOKUP(B:B, _holidays!A:C, 2, FALSE)</f>
        <v>Y</v>
      </c>
      <c r="D1086" s="6" t="str">
        <f>VLOOKUP(B:B, _holidays!A:C, 3, FALSE)</f>
        <v>N</v>
      </c>
      <c r="E1086" s="10">
        <v>114916.99</v>
      </c>
      <c r="F1086" s="6">
        <f>IF(Table16[[#This Row],[School Day]]="Y",Table16[[#This Row],[Demand]],NA())</f>
        <v>114916.99</v>
      </c>
      <c r="G1086" s="6" t="e">
        <f>IF(Table16[[#This Row],[School Day]]="N",Table16[[#This Row],[Demand]],NA())</f>
        <v>#N/A</v>
      </c>
      <c r="H1086" s="6" t="e">
        <f>IF(Table16[[#This Row],[Holiday]]="Y",Table16[[#This Row],[Demand]],NA())</f>
        <v>#N/A</v>
      </c>
      <c r="I1086" s="6">
        <f>IF(Table16[[#This Row],[Holiday]]="N",Table16[[#This Row],[Demand]],NA())</f>
        <v>114916.99</v>
      </c>
      <c r="J1086" s="6">
        <v>24.5</v>
      </c>
      <c r="K1086" s="6"/>
    </row>
    <row r="1087" spans="2:11" x14ac:dyDescent="0.3">
      <c r="B1087" s="30">
        <v>43090</v>
      </c>
      <c r="C1087" s="6" t="str">
        <f>VLOOKUP(B:B, _holidays!A:C, 2, FALSE)</f>
        <v>Y</v>
      </c>
      <c r="D1087" s="6" t="str">
        <f>VLOOKUP(B:B, _holidays!A:C, 3, FALSE)</f>
        <v>N</v>
      </c>
      <c r="E1087" s="10">
        <v>114462.53</v>
      </c>
      <c r="F1087" s="6">
        <f>IF(Table16[[#This Row],[School Day]]="Y",Table16[[#This Row],[Demand]],NA())</f>
        <v>114462.53</v>
      </c>
      <c r="G1087" s="6" t="e">
        <f>IF(Table16[[#This Row],[School Day]]="N",Table16[[#This Row],[Demand]],NA())</f>
        <v>#N/A</v>
      </c>
      <c r="H1087" s="6" t="e">
        <f>IF(Table16[[#This Row],[Holiday]]="Y",Table16[[#This Row],[Demand]],NA())</f>
        <v>#N/A</v>
      </c>
      <c r="I1087" s="6">
        <f>IF(Table16[[#This Row],[Holiday]]="N",Table16[[#This Row],[Demand]],NA())</f>
        <v>114462.53</v>
      </c>
      <c r="J1087" s="6">
        <v>23.7</v>
      </c>
      <c r="K1087" s="6"/>
    </row>
    <row r="1088" spans="2:11" x14ac:dyDescent="0.3">
      <c r="B1088" s="30">
        <v>43091</v>
      </c>
      <c r="C1088" s="6" t="str">
        <f>VLOOKUP(B:B, _holidays!A:C, 2, FALSE)</f>
        <v>N</v>
      </c>
      <c r="D1088" s="6" t="str">
        <f>VLOOKUP(B:B, _holidays!A:C, 3, FALSE)</f>
        <v>N</v>
      </c>
      <c r="E1088" s="10">
        <v>116428.79</v>
      </c>
      <c r="F1088" s="6" t="e">
        <f>IF(Table16[[#This Row],[School Day]]="Y",Table16[[#This Row],[Demand]],NA())</f>
        <v>#N/A</v>
      </c>
      <c r="G1088" s="6">
        <f>IF(Table16[[#This Row],[School Day]]="N",Table16[[#This Row],[Demand]],NA())</f>
        <v>116428.79</v>
      </c>
      <c r="H1088" s="6" t="e">
        <f>IF(Table16[[#This Row],[Holiday]]="Y",Table16[[#This Row],[Demand]],NA())</f>
        <v>#N/A</v>
      </c>
      <c r="I1088" s="6">
        <f>IF(Table16[[#This Row],[Holiday]]="N",Table16[[#This Row],[Demand]],NA())</f>
        <v>116428.79</v>
      </c>
      <c r="J1088" s="6">
        <v>27.7</v>
      </c>
      <c r="K1088" s="6"/>
    </row>
    <row r="1089" spans="2:11" x14ac:dyDescent="0.3">
      <c r="B1089" s="30">
        <v>43092</v>
      </c>
      <c r="C1089" s="6" t="str">
        <f>VLOOKUP(B:B, _holidays!A:C, 2, FALSE)</f>
        <v>N</v>
      </c>
      <c r="D1089" s="6" t="str">
        <f>VLOOKUP(B:B, _holidays!A:C, 3, FALSE)</f>
        <v>N</v>
      </c>
      <c r="E1089" s="10">
        <v>109364.01</v>
      </c>
      <c r="F1089" s="6" t="e">
        <f>IF(Table16[[#This Row],[School Day]]="Y",Table16[[#This Row],[Demand]],NA())</f>
        <v>#N/A</v>
      </c>
      <c r="G1089" s="6">
        <f>IF(Table16[[#This Row],[School Day]]="N",Table16[[#This Row],[Demand]],NA())</f>
        <v>109364.01</v>
      </c>
      <c r="H1089" s="6" t="e">
        <f>IF(Table16[[#This Row],[Holiday]]="Y",Table16[[#This Row],[Demand]],NA())</f>
        <v>#N/A</v>
      </c>
      <c r="I1089" s="6">
        <f>IF(Table16[[#This Row],[Holiday]]="N",Table16[[#This Row],[Demand]],NA())</f>
        <v>109364.01</v>
      </c>
      <c r="J1089" s="6">
        <v>30.2</v>
      </c>
      <c r="K1089" s="6"/>
    </row>
    <row r="1090" spans="2:11" x14ac:dyDescent="0.3">
      <c r="B1090" s="30">
        <v>43093</v>
      </c>
      <c r="C1090" s="6" t="str">
        <f>VLOOKUP(B:B, _holidays!A:C, 2, FALSE)</f>
        <v>N</v>
      </c>
      <c r="D1090" s="6" t="str">
        <f>VLOOKUP(B:B, _holidays!A:C, 3, FALSE)</f>
        <v>N</v>
      </c>
      <c r="E1090" s="10">
        <v>92856.23</v>
      </c>
      <c r="F1090" s="6" t="e">
        <f>IF(Table16[[#This Row],[School Day]]="Y",Table16[[#This Row],[Demand]],NA())</f>
        <v>#N/A</v>
      </c>
      <c r="G1090" s="6">
        <f>IF(Table16[[#This Row],[School Day]]="N",Table16[[#This Row],[Demand]],NA())</f>
        <v>92856.23</v>
      </c>
      <c r="H1090" s="6" t="e">
        <f>IF(Table16[[#This Row],[Holiday]]="Y",Table16[[#This Row],[Demand]],NA())</f>
        <v>#N/A</v>
      </c>
      <c r="I1090" s="6">
        <f>IF(Table16[[#This Row],[Holiday]]="N",Table16[[#This Row],[Demand]],NA())</f>
        <v>92856.23</v>
      </c>
      <c r="J1090" s="6">
        <v>19.399999999999999</v>
      </c>
      <c r="K1090" s="6"/>
    </row>
    <row r="1091" spans="2:11" x14ac:dyDescent="0.3">
      <c r="B1091" s="30">
        <v>43094</v>
      </c>
      <c r="C1091" s="6" t="str">
        <f>VLOOKUP(B:B, _holidays!A:C, 2, FALSE)</f>
        <v>N</v>
      </c>
      <c r="D1091" s="6" t="str">
        <f>VLOOKUP(B:B, _holidays!A:C, 3, FALSE)</f>
        <v>Y</v>
      </c>
      <c r="E1091" s="10">
        <v>85094.375</v>
      </c>
      <c r="F1091" s="6" t="e">
        <f>IF(Table16[[#This Row],[School Day]]="Y",Table16[[#This Row],[Demand]],NA())</f>
        <v>#N/A</v>
      </c>
      <c r="G1091" s="6">
        <f>IF(Table16[[#This Row],[School Day]]="N",Table16[[#This Row],[Demand]],NA())</f>
        <v>85094.375</v>
      </c>
      <c r="H1091" s="6">
        <f>IF(Table16[[#This Row],[Holiday]]="Y",Table16[[#This Row],[Demand]],NA())</f>
        <v>85094.375</v>
      </c>
      <c r="I1091" s="6" t="e">
        <f>IF(Table16[[#This Row],[Holiday]]="N",Table16[[#This Row],[Demand]],NA())</f>
        <v>#N/A</v>
      </c>
      <c r="J1091" s="6">
        <v>21.4</v>
      </c>
      <c r="K1091" s="6"/>
    </row>
    <row r="1092" spans="2:11" x14ac:dyDescent="0.3">
      <c r="B1092" s="30">
        <v>43095</v>
      </c>
      <c r="C1092" s="6" t="str">
        <f>VLOOKUP(B:B, _holidays!A:C, 2, FALSE)</f>
        <v>N</v>
      </c>
      <c r="D1092" s="6" t="str">
        <f>VLOOKUP(B:B, _holidays!A:C, 3, FALSE)</f>
        <v>Y</v>
      </c>
      <c r="E1092" s="10">
        <v>98638.854999999996</v>
      </c>
      <c r="F1092" s="6" t="e">
        <f>IF(Table16[[#This Row],[School Day]]="Y",Table16[[#This Row],[Demand]],NA())</f>
        <v>#N/A</v>
      </c>
      <c r="G1092" s="6">
        <f>IF(Table16[[#This Row],[School Day]]="N",Table16[[#This Row],[Demand]],NA())</f>
        <v>98638.854999999996</v>
      </c>
      <c r="H1092" s="6">
        <f>IF(Table16[[#This Row],[Holiday]]="Y",Table16[[#This Row],[Demand]],NA())</f>
        <v>98638.854999999996</v>
      </c>
      <c r="I1092" s="6" t="e">
        <f>IF(Table16[[#This Row],[Holiday]]="N",Table16[[#This Row],[Demand]],NA())</f>
        <v>#N/A</v>
      </c>
      <c r="J1092" s="6">
        <v>30.5</v>
      </c>
      <c r="K1092" s="6"/>
    </row>
    <row r="1093" spans="2:11" x14ac:dyDescent="0.3">
      <c r="B1093" s="30">
        <v>43096</v>
      </c>
      <c r="C1093" s="6" t="str">
        <f>VLOOKUP(B:B, _holidays!A:C, 2, FALSE)</f>
        <v>N</v>
      </c>
      <c r="D1093" s="6" t="str">
        <f>VLOOKUP(B:B, _holidays!A:C, 3, FALSE)</f>
        <v>N</v>
      </c>
      <c r="E1093" s="10">
        <v>128753.755</v>
      </c>
      <c r="F1093" s="6" t="e">
        <f>IF(Table16[[#This Row],[School Day]]="Y",Table16[[#This Row],[Demand]],NA())</f>
        <v>#N/A</v>
      </c>
      <c r="G1093" s="6">
        <f>IF(Table16[[#This Row],[School Day]]="N",Table16[[#This Row],[Demand]],NA())</f>
        <v>128753.755</v>
      </c>
      <c r="H1093" s="6" t="e">
        <f>IF(Table16[[#This Row],[Holiday]]="Y",Table16[[#This Row],[Demand]],NA())</f>
        <v>#N/A</v>
      </c>
      <c r="I1093" s="6">
        <f>IF(Table16[[#This Row],[Holiday]]="N",Table16[[#This Row],[Demand]],NA())</f>
        <v>128753.755</v>
      </c>
      <c r="J1093" s="6">
        <v>34.5</v>
      </c>
      <c r="K1093" s="6"/>
    </row>
    <row r="1094" spans="2:11" x14ac:dyDescent="0.3">
      <c r="B1094" s="30">
        <v>43097</v>
      </c>
      <c r="C1094" s="6" t="str">
        <f>VLOOKUP(B:B, _holidays!A:C, 2, FALSE)</f>
        <v>N</v>
      </c>
      <c r="D1094" s="6" t="str">
        <f>VLOOKUP(B:B, _holidays!A:C, 3, FALSE)</f>
        <v>N</v>
      </c>
      <c r="E1094" s="10">
        <v>130699.155</v>
      </c>
      <c r="F1094" s="6" t="e">
        <f>IF(Table16[[#This Row],[School Day]]="Y",Table16[[#This Row],[Demand]],NA())</f>
        <v>#N/A</v>
      </c>
      <c r="G1094" s="6">
        <f>IF(Table16[[#This Row],[School Day]]="N",Table16[[#This Row],[Demand]],NA())</f>
        <v>130699.155</v>
      </c>
      <c r="H1094" s="6" t="e">
        <f>IF(Table16[[#This Row],[Holiday]]="Y",Table16[[#This Row],[Demand]],NA())</f>
        <v>#N/A</v>
      </c>
      <c r="I1094" s="6">
        <f>IF(Table16[[#This Row],[Holiday]]="N",Table16[[#This Row],[Demand]],NA())</f>
        <v>130699.155</v>
      </c>
      <c r="J1094" s="6">
        <v>32.799999999999997</v>
      </c>
      <c r="K1094" s="6"/>
    </row>
    <row r="1095" spans="2:11" x14ac:dyDescent="0.3">
      <c r="B1095" s="30">
        <v>43098</v>
      </c>
      <c r="C1095" s="6" t="str">
        <f>VLOOKUP(B:B, _holidays!A:C, 2, FALSE)</f>
        <v>N</v>
      </c>
      <c r="D1095" s="6" t="str">
        <f>VLOOKUP(B:B, _holidays!A:C, 3, FALSE)</f>
        <v>N</v>
      </c>
      <c r="E1095" s="10">
        <v>115572.045</v>
      </c>
      <c r="F1095" s="6" t="e">
        <f>IF(Table16[[#This Row],[School Day]]="Y",Table16[[#This Row],[Demand]],NA())</f>
        <v>#N/A</v>
      </c>
      <c r="G1095" s="6">
        <f>IF(Table16[[#This Row],[School Day]]="N",Table16[[#This Row],[Demand]],NA())</f>
        <v>115572.045</v>
      </c>
      <c r="H1095" s="6" t="e">
        <f>IF(Table16[[#This Row],[Holiday]]="Y",Table16[[#This Row],[Demand]],NA())</f>
        <v>#N/A</v>
      </c>
      <c r="I1095" s="6">
        <f>IF(Table16[[#This Row],[Holiday]]="N",Table16[[#This Row],[Demand]],NA())</f>
        <v>115572.045</v>
      </c>
      <c r="J1095" s="6">
        <v>24.4</v>
      </c>
      <c r="K1095" s="6"/>
    </row>
    <row r="1096" spans="2:11" x14ac:dyDescent="0.3">
      <c r="B1096" s="30">
        <v>43099</v>
      </c>
      <c r="C1096" s="6" t="str">
        <f>VLOOKUP(B:B, _holidays!A:C, 2, FALSE)</f>
        <v>N</v>
      </c>
      <c r="D1096" s="6" t="str">
        <f>VLOOKUP(B:B, _holidays!A:C, 3, FALSE)</f>
        <v>N</v>
      </c>
      <c r="E1096" s="10">
        <v>96358.975000000006</v>
      </c>
      <c r="F1096" s="6" t="e">
        <f>IF(Table16[[#This Row],[School Day]]="Y",Table16[[#This Row],[Demand]],NA())</f>
        <v>#N/A</v>
      </c>
      <c r="G1096" s="6">
        <f>IF(Table16[[#This Row],[School Day]]="N",Table16[[#This Row],[Demand]],NA())</f>
        <v>96358.975000000006</v>
      </c>
      <c r="H1096" s="6" t="e">
        <f>IF(Table16[[#This Row],[Holiday]]="Y",Table16[[#This Row],[Demand]],NA())</f>
        <v>#N/A</v>
      </c>
      <c r="I1096" s="6">
        <f>IF(Table16[[#This Row],[Holiday]]="N",Table16[[#This Row],[Demand]],NA())</f>
        <v>96358.975000000006</v>
      </c>
      <c r="J1096" s="6">
        <v>21.3</v>
      </c>
      <c r="K1096" s="6"/>
    </row>
    <row r="1097" spans="2:11" x14ac:dyDescent="0.3">
      <c r="B1097" s="30">
        <v>43100</v>
      </c>
      <c r="C1097" s="6" t="str">
        <f>VLOOKUP(B:B, _holidays!A:C, 2, FALSE)</f>
        <v>N</v>
      </c>
      <c r="D1097" s="6" t="str">
        <f>VLOOKUP(B:B, _holidays!A:C, 3, FALSE)</f>
        <v>N</v>
      </c>
      <c r="E1097" s="10">
        <v>95700.479999999996</v>
      </c>
      <c r="F1097" s="6" t="e">
        <f>IF(Table16[[#This Row],[School Day]]="Y",Table16[[#This Row],[Demand]],NA())</f>
        <v>#N/A</v>
      </c>
      <c r="G1097" s="6">
        <f>IF(Table16[[#This Row],[School Day]]="N",Table16[[#This Row],[Demand]],NA())</f>
        <v>95700.479999999996</v>
      </c>
      <c r="H1097" s="6" t="e">
        <f>IF(Table16[[#This Row],[Holiday]]="Y",Table16[[#This Row],[Demand]],NA())</f>
        <v>#N/A</v>
      </c>
      <c r="I1097" s="6">
        <f>IF(Table16[[#This Row],[Holiday]]="N",Table16[[#This Row],[Demand]],NA())</f>
        <v>95700.479999999996</v>
      </c>
      <c r="J1097" s="6">
        <v>25.7</v>
      </c>
      <c r="K1097" s="6"/>
    </row>
    <row r="1098" spans="2:11" x14ac:dyDescent="0.3">
      <c r="B1098" s="30">
        <v>43101</v>
      </c>
      <c r="C1098" s="6" t="str">
        <f>VLOOKUP(B:B, _holidays!A:C, 2, FALSE)</f>
        <v>N</v>
      </c>
      <c r="D1098" s="6" t="str">
        <f>VLOOKUP(B:B, _holidays!A:C, 3, FALSE)</f>
        <v>Y</v>
      </c>
      <c r="E1098" s="10">
        <v>95959.684999999998</v>
      </c>
      <c r="F1098" s="6" t="e">
        <f>IF(Table16[[#This Row],[School Day]]="Y",Table16[[#This Row],[Demand]],NA())</f>
        <v>#N/A</v>
      </c>
      <c r="G1098" s="6">
        <f>IF(Table16[[#This Row],[School Day]]="N",Table16[[#This Row],[Demand]],NA())</f>
        <v>95959.684999999998</v>
      </c>
      <c r="H1098" s="6">
        <f>IF(Table16[[#This Row],[Holiday]]="Y",Table16[[#This Row],[Demand]],NA())</f>
        <v>95959.684999999998</v>
      </c>
      <c r="I1098" s="6" t="e">
        <f>IF(Table16[[#This Row],[Holiday]]="N",Table16[[#This Row],[Demand]],NA())</f>
        <v>#N/A</v>
      </c>
      <c r="J1098" s="6">
        <v>25.3</v>
      </c>
      <c r="K1098" s="6"/>
    </row>
    <row r="1099" spans="2:11" x14ac:dyDescent="0.3">
      <c r="B1099" s="30">
        <v>43102</v>
      </c>
      <c r="C1099" s="6" t="str">
        <f>VLOOKUP(B:B, _holidays!A:C, 2, FALSE)</f>
        <v>N</v>
      </c>
      <c r="D1099" s="6" t="str">
        <f>VLOOKUP(B:B, _holidays!A:C, 3, FALSE)</f>
        <v>N</v>
      </c>
      <c r="E1099" s="10">
        <v>105277.85</v>
      </c>
      <c r="F1099" s="6" t="e">
        <f>IF(Table16[[#This Row],[School Day]]="Y",Table16[[#This Row],[Demand]],NA())</f>
        <v>#N/A</v>
      </c>
      <c r="G1099" s="6">
        <f>IF(Table16[[#This Row],[School Day]]="N",Table16[[#This Row],[Demand]],NA())</f>
        <v>105277.85</v>
      </c>
      <c r="H1099" s="6" t="e">
        <f>IF(Table16[[#This Row],[Holiday]]="Y",Table16[[#This Row],[Demand]],NA())</f>
        <v>#N/A</v>
      </c>
      <c r="I1099" s="6">
        <f>IF(Table16[[#This Row],[Holiday]]="N",Table16[[#This Row],[Demand]],NA())</f>
        <v>105277.85</v>
      </c>
      <c r="J1099" s="6">
        <v>21.8</v>
      </c>
      <c r="K1099" s="6"/>
    </row>
    <row r="1100" spans="2:11" x14ac:dyDescent="0.3">
      <c r="B1100" s="30">
        <v>43103</v>
      </c>
      <c r="C1100" s="6" t="str">
        <f>VLOOKUP(B:B, _holidays!A:C, 2, FALSE)</f>
        <v>N</v>
      </c>
      <c r="D1100" s="6" t="str">
        <f>VLOOKUP(B:B, _holidays!A:C, 3, FALSE)</f>
        <v>N</v>
      </c>
      <c r="E1100" s="10">
        <v>106373.825</v>
      </c>
      <c r="F1100" s="6" t="e">
        <f>IF(Table16[[#This Row],[School Day]]="Y",Table16[[#This Row],[Demand]],NA())</f>
        <v>#N/A</v>
      </c>
      <c r="G1100" s="6">
        <f>IF(Table16[[#This Row],[School Day]]="N",Table16[[#This Row],[Demand]],NA())</f>
        <v>106373.825</v>
      </c>
      <c r="H1100" s="6" t="e">
        <f>IF(Table16[[#This Row],[Holiday]]="Y",Table16[[#This Row],[Demand]],NA())</f>
        <v>#N/A</v>
      </c>
      <c r="I1100" s="6">
        <f>IF(Table16[[#This Row],[Holiday]]="N",Table16[[#This Row],[Demand]],NA())</f>
        <v>106373.825</v>
      </c>
      <c r="J1100" s="6">
        <v>21</v>
      </c>
      <c r="K1100" s="6"/>
    </row>
    <row r="1101" spans="2:11" x14ac:dyDescent="0.3">
      <c r="B1101" s="30">
        <v>43104</v>
      </c>
      <c r="C1101" s="6" t="str">
        <f>VLOOKUP(B:B, _holidays!A:C, 2, FALSE)</f>
        <v>N</v>
      </c>
      <c r="D1101" s="6" t="str">
        <f>VLOOKUP(B:B, _holidays!A:C, 3, FALSE)</f>
        <v>N</v>
      </c>
      <c r="E1101" s="10">
        <v>113337.685</v>
      </c>
      <c r="F1101" s="6" t="e">
        <f>IF(Table16[[#This Row],[School Day]]="Y",Table16[[#This Row],[Demand]],NA())</f>
        <v>#N/A</v>
      </c>
      <c r="G1101" s="6">
        <f>IF(Table16[[#This Row],[School Day]]="N",Table16[[#This Row],[Demand]],NA())</f>
        <v>113337.685</v>
      </c>
      <c r="H1101" s="6" t="e">
        <f>IF(Table16[[#This Row],[Holiday]]="Y",Table16[[#This Row],[Demand]],NA())</f>
        <v>#N/A</v>
      </c>
      <c r="I1101" s="6">
        <f>IF(Table16[[#This Row],[Holiday]]="N",Table16[[#This Row],[Demand]],NA())</f>
        <v>113337.685</v>
      </c>
      <c r="J1101" s="6">
        <v>23.6</v>
      </c>
      <c r="K1101" s="6"/>
    </row>
    <row r="1102" spans="2:11" x14ac:dyDescent="0.3">
      <c r="B1102" s="30">
        <v>43105</v>
      </c>
      <c r="C1102" s="6" t="str">
        <f>VLOOKUP(B:B, _holidays!A:C, 2, FALSE)</f>
        <v>N</v>
      </c>
      <c r="D1102" s="6" t="str">
        <f>VLOOKUP(B:B, _holidays!A:C, 3, FALSE)</f>
        <v>N</v>
      </c>
      <c r="E1102" s="10">
        <v>123247.735</v>
      </c>
      <c r="F1102" s="6" t="e">
        <f>IF(Table16[[#This Row],[School Day]]="Y",Table16[[#This Row],[Demand]],NA())</f>
        <v>#N/A</v>
      </c>
      <c r="G1102" s="6">
        <f>IF(Table16[[#This Row],[School Day]]="N",Table16[[#This Row],[Demand]],NA())</f>
        <v>123247.735</v>
      </c>
      <c r="H1102" s="6" t="e">
        <f>IF(Table16[[#This Row],[Holiday]]="Y",Table16[[#This Row],[Demand]],NA())</f>
        <v>#N/A</v>
      </c>
      <c r="I1102" s="6">
        <f>IF(Table16[[#This Row],[Holiday]]="N",Table16[[#This Row],[Demand]],NA())</f>
        <v>123247.735</v>
      </c>
      <c r="J1102" s="6">
        <v>30.7</v>
      </c>
      <c r="K1102" s="6"/>
    </row>
    <row r="1103" spans="2:11" x14ac:dyDescent="0.3">
      <c r="B1103" s="30">
        <v>43106</v>
      </c>
      <c r="C1103" s="6" t="str">
        <f>VLOOKUP(B:B, _holidays!A:C, 2, FALSE)</f>
        <v>N</v>
      </c>
      <c r="D1103" s="6" t="str">
        <f>VLOOKUP(B:B, _holidays!A:C, 3, FALSE)</f>
        <v>N</v>
      </c>
      <c r="E1103" s="10">
        <v>133705.845</v>
      </c>
      <c r="F1103" s="6" t="e">
        <f>IF(Table16[[#This Row],[School Day]]="Y",Table16[[#This Row],[Demand]],NA())</f>
        <v>#N/A</v>
      </c>
      <c r="G1103" s="6">
        <f>IF(Table16[[#This Row],[School Day]]="N",Table16[[#This Row],[Demand]],NA())</f>
        <v>133705.845</v>
      </c>
      <c r="H1103" s="6" t="e">
        <f>IF(Table16[[#This Row],[Holiday]]="Y",Table16[[#This Row],[Demand]],NA())</f>
        <v>#N/A</v>
      </c>
      <c r="I1103" s="6">
        <f>IF(Table16[[#This Row],[Holiday]]="N",Table16[[#This Row],[Demand]],NA())</f>
        <v>133705.845</v>
      </c>
      <c r="J1103" s="6">
        <v>41.7</v>
      </c>
      <c r="K1103" s="6"/>
    </row>
    <row r="1104" spans="2:11" x14ac:dyDescent="0.3">
      <c r="B1104" s="30">
        <v>43107</v>
      </c>
      <c r="C1104" s="6" t="str">
        <f>VLOOKUP(B:B, _holidays!A:C, 2, FALSE)</f>
        <v>N</v>
      </c>
      <c r="D1104" s="6" t="str">
        <f>VLOOKUP(B:B, _holidays!A:C, 3, FALSE)</f>
        <v>N</v>
      </c>
      <c r="E1104" s="10">
        <v>107142.815</v>
      </c>
      <c r="F1104" s="6" t="e">
        <f>IF(Table16[[#This Row],[School Day]]="Y",Table16[[#This Row],[Demand]],NA())</f>
        <v>#N/A</v>
      </c>
      <c r="G1104" s="6">
        <f>IF(Table16[[#This Row],[School Day]]="N",Table16[[#This Row],[Demand]],NA())</f>
        <v>107142.815</v>
      </c>
      <c r="H1104" s="6" t="e">
        <f>IF(Table16[[#This Row],[Holiday]]="Y",Table16[[#This Row],[Demand]],NA())</f>
        <v>#N/A</v>
      </c>
      <c r="I1104" s="6">
        <f>IF(Table16[[#This Row],[Holiday]]="N",Table16[[#This Row],[Demand]],NA())</f>
        <v>107142.815</v>
      </c>
      <c r="J1104" s="6">
        <v>21.8</v>
      </c>
      <c r="K1104" s="6"/>
    </row>
    <row r="1105" spans="2:11" x14ac:dyDescent="0.3">
      <c r="B1105" s="30">
        <v>43108</v>
      </c>
      <c r="C1105" s="6" t="str">
        <f>VLOOKUP(B:B, _holidays!A:C, 2, FALSE)</f>
        <v>N</v>
      </c>
      <c r="D1105" s="6" t="str">
        <f>VLOOKUP(B:B, _holidays!A:C, 3, FALSE)</f>
        <v>N</v>
      </c>
      <c r="E1105" s="10">
        <v>118832.07</v>
      </c>
      <c r="F1105" s="6" t="e">
        <f>IF(Table16[[#This Row],[School Day]]="Y",Table16[[#This Row],[Demand]],NA())</f>
        <v>#N/A</v>
      </c>
      <c r="G1105" s="6">
        <f>IF(Table16[[#This Row],[School Day]]="N",Table16[[#This Row],[Demand]],NA())</f>
        <v>118832.07</v>
      </c>
      <c r="H1105" s="6" t="e">
        <f>IF(Table16[[#This Row],[Holiday]]="Y",Table16[[#This Row],[Demand]],NA())</f>
        <v>#N/A</v>
      </c>
      <c r="I1105" s="6">
        <f>IF(Table16[[#This Row],[Holiday]]="N",Table16[[#This Row],[Demand]],NA())</f>
        <v>118832.07</v>
      </c>
      <c r="J1105" s="6">
        <v>21.9</v>
      </c>
      <c r="K1105" s="6"/>
    </row>
    <row r="1106" spans="2:11" x14ac:dyDescent="0.3">
      <c r="B1106" s="30">
        <v>43109</v>
      </c>
      <c r="C1106" s="6" t="str">
        <f>VLOOKUP(B:B, _holidays!A:C, 2, FALSE)</f>
        <v>N</v>
      </c>
      <c r="D1106" s="6" t="str">
        <f>VLOOKUP(B:B, _holidays!A:C, 3, FALSE)</f>
        <v>N</v>
      </c>
      <c r="E1106" s="10">
        <v>111361.05</v>
      </c>
      <c r="F1106" s="6" t="e">
        <f>IF(Table16[[#This Row],[School Day]]="Y",Table16[[#This Row],[Demand]],NA())</f>
        <v>#N/A</v>
      </c>
      <c r="G1106" s="6">
        <f>IF(Table16[[#This Row],[School Day]]="N",Table16[[#This Row],[Demand]],NA())</f>
        <v>111361.05</v>
      </c>
      <c r="H1106" s="6" t="e">
        <f>IF(Table16[[#This Row],[Holiday]]="Y",Table16[[#This Row],[Demand]],NA())</f>
        <v>#N/A</v>
      </c>
      <c r="I1106" s="6">
        <f>IF(Table16[[#This Row],[Holiday]]="N",Table16[[#This Row],[Demand]],NA())</f>
        <v>111361.05</v>
      </c>
      <c r="J1106" s="6">
        <v>22.5</v>
      </c>
      <c r="K1106" s="6"/>
    </row>
    <row r="1107" spans="2:11" x14ac:dyDescent="0.3">
      <c r="B1107" s="30">
        <v>43110</v>
      </c>
      <c r="C1107" s="6" t="str">
        <f>VLOOKUP(B:B, _holidays!A:C, 2, FALSE)</f>
        <v>N</v>
      </c>
      <c r="D1107" s="6" t="str">
        <f>VLOOKUP(B:B, _holidays!A:C, 3, FALSE)</f>
        <v>N</v>
      </c>
      <c r="E1107" s="10">
        <v>116530.04</v>
      </c>
      <c r="F1107" s="6" t="e">
        <f>IF(Table16[[#This Row],[School Day]]="Y",Table16[[#This Row],[Demand]],NA())</f>
        <v>#N/A</v>
      </c>
      <c r="G1107" s="6">
        <f>IF(Table16[[#This Row],[School Day]]="N",Table16[[#This Row],[Demand]],NA())</f>
        <v>116530.04</v>
      </c>
      <c r="H1107" s="6" t="e">
        <f>IF(Table16[[#This Row],[Holiday]]="Y",Table16[[#This Row],[Demand]],NA())</f>
        <v>#N/A</v>
      </c>
      <c r="I1107" s="6">
        <f>IF(Table16[[#This Row],[Holiday]]="N",Table16[[#This Row],[Demand]],NA())</f>
        <v>116530.04</v>
      </c>
      <c r="J1107" s="6">
        <v>25.6</v>
      </c>
      <c r="K1107" s="6"/>
    </row>
    <row r="1108" spans="2:11" x14ac:dyDescent="0.3">
      <c r="B1108" s="30">
        <v>43111</v>
      </c>
      <c r="C1108" s="6" t="str">
        <f>VLOOKUP(B:B, _holidays!A:C, 2, FALSE)</f>
        <v>N</v>
      </c>
      <c r="D1108" s="6" t="str">
        <f>VLOOKUP(B:B, _holidays!A:C, 3, FALSE)</f>
        <v>N</v>
      </c>
      <c r="E1108" s="10">
        <v>139607.905</v>
      </c>
      <c r="F1108" s="6" t="e">
        <f>IF(Table16[[#This Row],[School Day]]="Y",Table16[[#This Row],[Demand]],NA())</f>
        <v>#N/A</v>
      </c>
      <c r="G1108" s="6">
        <f>IF(Table16[[#This Row],[School Day]]="N",Table16[[#This Row],[Demand]],NA())</f>
        <v>139607.905</v>
      </c>
      <c r="H1108" s="6" t="e">
        <f>IF(Table16[[#This Row],[Holiday]]="Y",Table16[[#This Row],[Demand]],NA())</f>
        <v>#N/A</v>
      </c>
      <c r="I1108" s="6">
        <f>IF(Table16[[#This Row],[Holiday]]="N",Table16[[#This Row],[Demand]],NA())</f>
        <v>139607.905</v>
      </c>
      <c r="J1108" s="6">
        <v>34.5</v>
      </c>
      <c r="K1108" s="6"/>
    </row>
    <row r="1109" spans="2:11" x14ac:dyDescent="0.3">
      <c r="B1109" s="30">
        <v>43112</v>
      </c>
      <c r="C1109" s="6" t="str">
        <f>VLOOKUP(B:B, _holidays!A:C, 2, FALSE)</f>
        <v>N</v>
      </c>
      <c r="D1109" s="6" t="str">
        <f>VLOOKUP(B:B, _holidays!A:C, 3, FALSE)</f>
        <v>N</v>
      </c>
      <c r="E1109" s="10">
        <v>132022.87</v>
      </c>
      <c r="F1109" s="6" t="e">
        <f>IF(Table16[[#This Row],[School Day]]="Y",Table16[[#This Row],[Demand]],NA())</f>
        <v>#N/A</v>
      </c>
      <c r="G1109" s="6">
        <f>IF(Table16[[#This Row],[School Day]]="N",Table16[[#This Row],[Demand]],NA())</f>
        <v>132022.87</v>
      </c>
      <c r="H1109" s="6" t="e">
        <f>IF(Table16[[#This Row],[Holiday]]="Y",Table16[[#This Row],[Demand]],NA())</f>
        <v>#N/A</v>
      </c>
      <c r="I1109" s="6">
        <f>IF(Table16[[#This Row],[Holiday]]="N",Table16[[#This Row],[Demand]],NA())</f>
        <v>132022.87</v>
      </c>
      <c r="J1109" s="6">
        <v>30</v>
      </c>
      <c r="K1109" s="6"/>
    </row>
    <row r="1110" spans="2:11" x14ac:dyDescent="0.3">
      <c r="B1110" s="30">
        <v>43113</v>
      </c>
      <c r="C1110" s="6" t="str">
        <f>VLOOKUP(B:B, _holidays!A:C, 2, FALSE)</f>
        <v>N</v>
      </c>
      <c r="D1110" s="6" t="str">
        <f>VLOOKUP(B:B, _holidays!A:C, 3, FALSE)</f>
        <v>N</v>
      </c>
      <c r="E1110" s="10">
        <v>98977.05</v>
      </c>
      <c r="F1110" s="6" t="e">
        <f>IF(Table16[[#This Row],[School Day]]="Y",Table16[[#This Row],[Demand]],NA())</f>
        <v>#N/A</v>
      </c>
      <c r="G1110" s="6">
        <f>IF(Table16[[#This Row],[School Day]]="N",Table16[[#This Row],[Demand]],NA())</f>
        <v>98977.05</v>
      </c>
      <c r="H1110" s="6" t="e">
        <f>IF(Table16[[#This Row],[Holiday]]="Y",Table16[[#This Row],[Demand]],NA())</f>
        <v>#N/A</v>
      </c>
      <c r="I1110" s="6">
        <f>IF(Table16[[#This Row],[Holiday]]="N",Table16[[#This Row],[Demand]],NA())</f>
        <v>98977.05</v>
      </c>
      <c r="J1110" s="6">
        <v>20.9</v>
      </c>
      <c r="K1110" s="6"/>
    </row>
    <row r="1111" spans="2:11" x14ac:dyDescent="0.3">
      <c r="B1111" s="30">
        <v>43114</v>
      </c>
      <c r="C1111" s="6" t="str">
        <f>VLOOKUP(B:B, _holidays!A:C, 2, FALSE)</f>
        <v>N</v>
      </c>
      <c r="D1111" s="6" t="str">
        <f>VLOOKUP(B:B, _holidays!A:C, 3, FALSE)</f>
        <v>N</v>
      </c>
      <c r="E1111" s="10">
        <v>92021.68</v>
      </c>
      <c r="F1111" s="6" t="e">
        <f>IF(Table16[[#This Row],[School Day]]="Y",Table16[[#This Row],[Demand]],NA())</f>
        <v>#N/A</v>
      </c>
      <c r="G1111" s="6">
        <f>IF(Table16[[#This Row],[School Day]]="N",Table16[[#This Row],[Demand]],NA())</f>
        <v>92021.68</v>
      </c>
      <c r="H1111" s="6" t="e">
        <f>IF(Table16[[#This Row],[Holiday]]="Y",Table16[[#This Row],[Demand]],NA())</f>
        <v>#N/A</v>
      </c>
      <c r="I1111" s="6">
        <f>IF(Table16[[#This Row],[Holiday]]="N",Table16[[#This Row],[Demand]],NA())</f>
        <v>92021.68</v>
      </c>
      <c r="J1111" s="6">
        <v>19.5</v>
      </c>
      <c r="K1111" s="6"/>
    </row>
    <row r="1112" spans="2:11" x14ac:dyDescent="0.3">
      <c r="B1112" s="30">
        <v>43115</v>
      </c>
      <c r="C1112" s="6" t="str">
        <f>VLOOKUP(B:B, _holidays!A:C, 2, FALSE)</f>
        <v>N</v>
      </c>
      <c r="D1112" s="6" t="str">
        <f>VLOOKUP(B:B, _holidays!A:C, 3, FALSE)</f>
        <v>N</v>
      </c>
      <c r="E1112" s="10">
        <v>109389.095</v>
      </c>
      <c r="F1112" s="6" t="e">
        <f>IF(Table16[[#This Row],[School Day]]="Y",Table16[[#This Row],[Demand]],NA())</f>
        <v>#N/A</v>
      </c>
      <c r="G1112" s="6">
        <f>IF(Table16[[#This Row],[School Day]]="N",Table16[[#This Row],[Demand]],NA())</f>
        <v>109389.095</v>
      </c>
      <c r="H1112" s="6" t="e">
        <f>IF(Table16[[#This Row],[Holiday]]="Y",Table16[[#This Row],[Demand]],NA())</f>
        <v>#N/A</v>
      </c>
      <c r="I1112" s="6">
        <f>IF(Table16[[#This Row],[Holiday]]="N",Table16[[#This Row],[Demand]],NA())</f>
        <v>109389.095</v>
      </c>
      <c r="J1112" s="6">
        <v>20.9</v>
      </c>
      <c r="K1112" s="6"/>
    </row>
    <row r="1113" spans="2:11" x14ac:dyDescent="0.3">
      <c r="B1113" s="30">
        <v>43116</v>
      </c>
      <c r="C1113" s="6" t="str">
        <f>VLOOKUP(B:B, _holidays!A:C, 2, FALSE)</f>
        <v>N</v>
      </c>
      <c r="D1113" s="6" t="str">
        <f>VLOOKUP(B:B, _holidays!A:C, 3, FALSE)</f>
        <v>N</v>
      </c>
      <c r="E1113" s="10">
        <v>116074.03</v>
      </c>
      <c r="F1113" s="6" t="e">
        <f>IF(Table16[[#This Row],[School Day]]="Y",Table16[[#This Row],[Demand]],NA())</f>
        <v>#N/A</v>
      </c>
      <c r="G1113" s="6">
        <f>IF(Table16[[#This Row],[School Day]]="N",Table16[[#This Row],[Demand]],NA())</f>
        <v>116074.03</v>
      </c>
      <c r="H1113" s="6" t="e">
        <f>IF(Table16[[#This Row],[Holiday]]="Y",Table16[[#This Row],[Demand]],NA())</f>
        <v>#N/A</v>
      </c>
      <c r="I1113" s="6">
        <f>IF(Table16[[#This Row],[Holiday]]="N",Table16[[#This Row],[Demand]],NA())</f>
        <v>116074.03</v>
      </c>
      <c r="J1113" s="6">
        <v>26.9</v>
      </c>
      <c r="K1113" s="6"/>
    </row>
    <row r="1114" spans="2:11" x14ac:dyDescent="0.3">
      <c r="B1114" s="30">
        <v>43117</v>
      </c>
      <c r="C1114" s="6" t="str">
        <f>VLOOKUP(B:B, _holidays!A:C, 2, FALSE)</f>
        <v>N</v>
      </c>
      <c r="D1114" s="6" t="str">
        <f>VLOOKUP(B:B, _holidays!A:C, 3, FALSE)</f>
        <v>N</v>
      </c>
      <c r="E1114" s="10">
        <v>129286.36500000001</v>
      </c>
      <c r="F1114" s="6" t="e">
        <f>IF(Table16[[#This Row],[School Day]]="Y",Table16[[#This Row],[Demand]],NA())</f>
        <v>#N/A</v>
      </c>
      <c r="G1114" s="6">
        <f>IF(Table16[[#This Row],[School Day]]="N",Table16[[#This Row],[Demand]],NA())</f>
        <v>129286.36500000001</v>
      </c>
      <c r="H1114" s="6" t="e">
        <f>IF(Table16[[#This Row],[Holiday]]="Y",Table16[[#This Row],[Demand]],NA())</f>
        <v>#N/A</v>
      </c>
      <c r="I1114" s="6">
        <f>IF(Table16[[#This Row],[Holiday]]="N",Table16[[#This Row],[Demand]],NA())</f>
        <v>129286.36500000001</v>
      </c>
      <c r="J1114" s="6">
        <v>30.3</v>
      </c>
      <c r="K1114" s="6"/>
    </row>
    <row r="1115" spans="2:11" x14ac:dyDescent="0.3">
      <c r="B1115" s="30">
        <v>43118</v>
      </c>
      <c r="C1115" s="6" t="str">
        <f>VLOOKUP(B:B, _holidays!A:C, 2, FALSE)</f>
        <v>N</v>
      </c>
      <c r="D1115" s="6" t="str">
        <f>VLOOKUP(B:B, _holidays!A:C, 3, FALSE)</f>
        <v>N</v>
      </c>
      <c r="E1115" s="10">
        <v>154648.065</v>
      </c>
      <c r="F1115" s="6" t="e">
        <f>IF(Table16[[#This Row],[School Day]]="Y",Table16[[#This Row],[Demand]],NA())</f>
        <v>#N/A</v>
      </c>
      <c r="G1115" s="6">
        <f>IF(Table16[[#This Row],[School Day]]="N",Table16[[#This Row],[Demand]],NA())</f>
        <v>154648.065</v>
      </c>
      <c r="H1115" s="6" t="e">
        <f>IF(Table16[[#This Row],[Holiday]]="Y",Table16[[#This Row],[Demand]],NA())</f>
        <v>#N/A</v>
      </c>
      <c r="I1115" s="6">
        <f>IF(Table16[[#This Row],[Holiday]]="N",Table16[[#This Row],[Demand]],NA())</f>
        <v>154648.065</v>
      </c>
      <c r="J1115" s="6">
        <v>40</v>
      </c>
      <c r="K1115" s="6"/>
    </row>
    <row r="1116" spans="2:11" x14ac:dyDescent="0.3">
      <c r="B1116" s="30">
        <v>43119</v>
      </c>
      <c r="C1116" s="6" t="str">
        <f>VLOOKUP(B:B, _holidays!A:C, 2, FALSE)</f>
        <v>N</v>
      </c>
      <c r="D1116" s="6" t="str">
        <f>VLOOKUP(B:B, _holidays!A:C, 3, FALSE)</f>
        <v>N</v>
      </c>
      <c r="E1116" s="10">
        <v>165070.595</v>
      </c>
      <c r="F1116" s="6" t="e">
        <f>IF(Table16[[#This Row],[School Day]]="Y",Table16[[#This Row],[Demand]],NA())</f>
        <v>#N/A</v>
      </c>
      <c r="G1116" s="6">
        <f>IF(Table16[[#This Row],[School Day]]="N",Table16[[#This Row],[Demand]],NA())</f>
        <v>165070.595</v>
      </c>
      <c r="H1116" s="6" t="e">
        <f>IF(Table16[[#This Row],[Holiday]]="Y",Table16[[#This Row],[Demand]],NA())</f>
        <v>#N/A</v>
      </c>
      <c r="I1116" s="6">
        <f>IF(Table16[[#This Row],[Holiday]]="N",Table16[[#This Row],[Demand]],NA())</f>
        <v>165070.595</v>
      </c>
      <c r="J1116" s="6">
        <v>40.299999999999997</v>
      </c>
      <c r="K1116" s="6"/>
    </row>
    <row r="1117" spans="2:11" x14ac:dyDescent="0.3">
      <c r="B1117" s="30">
        <v>43120</v>
      </c>
      <c r="C1117" s="6" t="str">
        <f>VLOOKUP(B:B, _holidays!A:C, 2, FALSE)</f>
        <v>N</v>
      </c>
      <c r="D1117" s="6" t="str">
        <f>VLOOKUP(B:B, _holidays!A:C, 3, FALSE)</f>
        <v>N</v>
      </c>
      <c r="E1117" s="10">
        <v>124825.02499999999</v>
      </c>
      <c r="F1117" s="6" t="e">
        <f>IF(Table16[[#This Row],[School Day]]="Y",Table16[[#This Row],[Demand]],NA())</f>
        <v>#N/A</v>
      </c>
      <c r="G1117" s="6">
        <f>IF(Table16[[#This Row],[School Day]]="N",Table16[[#This Row],[Demand]],NA())</f>
        <v>124825.02499999999</v>
      </c>
      <c r="H1117" s="6" t="e">
        <f>IF(Table16[[#This Row],[Holiday]]="Y",Table16[[#This Row],[Demand]],NA())</f>
        <v>#N/A</v>
      </c>
      <c r="I1117" s="6">
        <f>IF(Table16[[#This Row],[Holiday]]="N",Table16[[#This Row],[Demand]],NA())</f>
        <v>124825.02499999999</v>
      </c>
      <c r="J1117" s="6">
        <v>24.6</v>
      </c>
      <c r="K1117" s="6"/>
    </row>
    <row r="1118" spans="2:11" x14ac:dyDescent="0.3">
      <c r="B1118" s="30">
        <v>43121</v>
      </c>
      <c r="C1118" s="6" t="str">
        <f>VLOOKUP(B:B, _holidays!A:C, 2, FALSE)</f>
        <v>N</v>
      </c>
      <c r="D1118" s="6" t="str">
        <f>VLOOKUP(B:B, _holidays!A:C, 3, FALSE)</f>
        <v>N</v>
      </c>
      <c r="E1118" s="10">
        <v>127305.2</v>
      </c>
      <c r="F1118" s="6" t="e">
        <f>IF(Table16[[#This Row],[School Day]]="Y",Table16[[#This Row],[Demand]],NA())</f>
        <v>#N/A</v>
      </c>
      <c r="G1118" s="6">
        <f>IF(Table16[[#This Row],[School Day]]="N",Table16[[#This Row],[Demand]],NA())</f>
        <v>127305.2</v>
      </c>
      <c r="H1118" s="6" t="e">
        <f>IF(Table16[[#This Row],[Holiday]]="Y",Table16[[#This Row],[Demand]],NA())</f>
        <v>#N/A</v>
      </c>
      <c r="I1118" s="6">
        <f>IF(Table16[[#This Row],[Holiday]]="N",Table16[[#This Row],[Demand]],NA())</f>
        <v>127305.2</v>
      </c>
      <c r="J1118" s="6">
        <v>28.2</v>
      </c>
      <c r="K1118" s="6"/>
    </row>
    <row r="1119" spans="2:11" x14ac:dyDescent="0.3">
      <c r="B1119" s="30">
        <v>43122</v>
      </c>
      <c r="C1119" s="6" t="str">
        <f>VLOOKUP(B:B, _holidays!A:C, 2, FALSE)</f>
        <v>N</v>
      </c>
      <c r="D1119" s="6" t="str">
        <f>VLOOKUP(B:B, _holidays!A:C, 3, FALSE)</f>
        <v>N</v>
      </c>
      <c r="E1119" s="10">
        <v>137955.42499999999</v>
      </c>
      <c r="F1119" s="6" t="e">
        <f>IF(Table16[[#This Row],[School Day]]="Y",Table16[[#This Row],[Demand]],NA())</f>
        <v>#N/A</v>
      </c>
      <c r="G1119" s="6">
        <f>IF(Table16[[#This Row],[School Day]]="N",Table16[[#This Row],[Demand]],NA())</f>
        <v>137955.42499999999</v>
      </c>
      <c r="H1119" s="6" t="e">
        <f>IF(Table16[[#This Row],[Holiday]]="Y",Table16[[#This Row],[Demand]],NA())</f>
        <v>#N/A</v>
      </c>
      <c r="I1119" s="6">
        <f>IF(Table16[[#This Row],[Holiday]]="N",Table16[[#This Row],[Demand]],NA())</f>
        <v>137955.42499999999</v>
      </c>
      <c r="J1119" s="6">
        <v>23.9</v>
      </c>
      <c r="K1119" s="6"/>
    </row>
    <row r="1120" spans="2:11" x14ac:dyDescent="0.3">
      <c r="B1120" s="30">
        <v>43123</v>
      </c>
      <c r="C1120" s="6" t="str">
        <f>VLOOKUP(B:B, _holidays!A:C, 2, FALSE)</f>
        <v>N</v>
      </c>
      <c r="D1120" s="6" t="str">
        <f>VLOOKUP(B:B, _holidays!A:C, 3, FALSE)</f>
        <v>N</v>
      </c>
      <c r="E1120" s="10">
        <v>128314.47</v>
      </c>
      <c r="F1120" s="6" t="e">
        <f>IF(Table16[[#This Row],[School Day]]="Y",Table16[[#This Row],[Demand]],NA())</f>
        <v>#N/A</v>
      </c>
      <c r="G1120" s="6">
        <f>IF(Table16[[#This Row],[School Day]]="N",Table16[[#This Row],[Demand]],NA())</f>
        <v>128314.47</v>
      </c>
      <c r="H1120" s="6" t="e">
        <f>IF(Table16[[#This Row],[Holiday]]="Y",Table16[[#This Row],[Demand]],NA())</f>
        <v>#N/A</v>
      </c>
      <c r="I1120" s="6">
        <f>IF(Table16[[#This Row],[Holiday]]="N",Table16[[#This Row],[Demand]],NA())</f>
        <v>128314.47</v>
      </c>
      <c r="J1120" s="6">
        <v>23.6</v>
      </c>
      <c r="K1120" s="6"/>
    </row>
    <row r="1121" spans="2:11" x14ac:dyDescent="0.3">
      <c r="B1121" s="30">
        <v>43124</v>
      </c>
      <c r="C1121" s="6" t="str">
        <f>VLOOKUP(B:B, _holidays!A:C, 2, FALSE)</f>
        <v>N</v>
      </c>
      <c r="D1121" s="6" t="str">
        <f>VLOOKUP(B:B, _holidays!A:C, 3, FALSE)</f>
        <v>N</v>
      </c>
      <c r="E1121" s="10">
        <v>128899.765</v>
      </c>
      <c r="F1121" s="6" t="e">
        <f>IF(Table16[[#This Row],[School Day]]="Y",Table16[[#This Row],[Demand]],NA())</f>
        <v>#N/A</v>
      </c>
      <c r="G1121" s="6">
        <f>IF(Table16[[#This Row],[School Day]]="N",Table16[[#This Row],[Demand]],NA())</f>
        <v>128899.765</v>
      </c>
      <c r="H1121" s="6" t="e">
        <f>IF(Table16[[#This Row],[Holiday]]="Y",Table16[[#This Row],[Demand]],NA())</f>
        <v>#N/A</v>
      </c>
      <c r="I1121" s="6">
        <f>IF(Table16[[#This Row],[Holiday]]="N",Table16[[#This Row],[Demand]],NA())</f>
        <v>128899.765</v>
      </c>
      <c r="J1121" s="6">
        <v>23.3</v>
      </c>
      <c r="K1121" s="6"/>
    </row>
    <row r="1122" spans="2:11" x14ac:dyDescent="0.3">
      <c r="B1122" s="30">
        <v>43125</v>
      </c>
      <c r="C1122" s="6" t="str">
        <f>VLOOKUP(B:B, _holidays!A:C, 2, FALSE)</f>
        <v>N</v>
      </c>
      <c r="D1122" s="6" t="str">
        <f>VLOOKUP(B:B, _holidays!A:C, 3, FALSE)</f>
        <v>N</v>
      </c>
      <c r="E1122" s="10">
        <v>139245.21</v>
      </c>
      <c r="F1122" s="6" t="e">
        <f>IF(Table16[[#This Row],[School Day]]="Y",Table16[[#This Row],[Demand]],NA())</f>
        <v>#N/A</v>
      </c>
      <c r="G1122" s="6">
        <f>IF(Table16[[#This Row],[School Day]]="N",Table16[[#This Row],[Demand]],NA())</f>
        <v>139245.21</v>
      </c>
      <c r="H1122" s="6" t="e">
        <f>IF(Table16[[#This Row],[Holiday]]="Y",Table16[[#This Row],[Demand]],NA())</f>
        <v>#N/A</v>
      </c>
      <c r="I1122" s="6">
        <f>IF(Table16[[#This Row],[Holiday]]="N",Table16[[#This Row],[Demand]],NA())</f>
        <v>139245.21</v>
      </c>
      <c r="J1122" s="6">
        <v>26.6</v>
      </c>
      <c r="K1122" s="6"/>
    </row>
    <row r="1123" spans="2:11" x14ac:dyDescent="0.3">
      <c r="B1123" s="30">
        <v>43126</v>
      </c>
      <c r="C1123" s="6" t="str">
        <f>VLOOKUP(B:B, _holidays!A:C, 2, FALSE)</f>
        <v>N</v>
      </c>
      <c r="D1123" s="6" t="str">
        <f>VLOOKUP(B:B, _holidays!A:C, 3, FALSE)</f>
        <v>Y</v>
      </c>
      <c r="E1123" s="10">
        <v>128599.46</v>
      </c>
      <c r="F1123" s="6" t="e">
        <f>IF(Table16[[#This Row],[School Day]]="Y",Table16[[#This Row],[Demand]],NA())</f>
        <v>#N/A</v>
      </c>
      <c r="G1123" s="6">
        <f>IF(Table16[[#This Row],[School Day]]="N",Table16[[#This Row],[Demand]],NA())</f>
        <v>128599.46</v>
      </c>
      <c r="H1123" s="6">
        <f>IF(Table16[[#This Row],[Holiday]]="Y",Table16[[#This Row],[Demand]],NA())</f>
        <v>128599.46</v>
      </c>
      <c r="I1123" s="6" t="e">
        <f>IF(Table16[[#This Row],[Holiday]]="N",Table16[[#This Row],[Demand]],NA())</f>
        <v>#N/A</v>
      </c>
      <c r="J1123" s="6">
        <v>28.4</v>
      </c>
      <c r="K1123" s="6"/>
    </row>
    <row r="1124" spans="2:11" x14ac:dyDescent="0.3">
      <c r="B1124" s="30">
        <v>43127</v>
      </c>
      <c r="C1124" s="6" t="str">
        <f>VLOOKUP(B:B, _holidays!A:C, 2, FALSE)</f>
        <v>N</v>
      </c>
      <c r="D1124" s="6" t="str">
        <f>VLOOKUP(B:B, _holidays!A:C, 3, FALSE)</f>
        <v>N</v>
      </c>
      <c r="E1124" s="10">
        <v>139114.58499999999</v>
      </c>
      <c r="F1124" s="6" t="e">
        <f>IF(Table16[[#This Row],[School Day]]="Y",Table16[[#This Row],[Demand]],NA())</f>
        <v>#N/A</v>
      </c>
      <c r="G1124" s="6">
        <f>IF(Table16[[#This Row],[School Day]]="N",Table16[[#This Row],[Demand]],NA())</f>
        <v>139114.58499999999</v>
      </c>
      <c r="H1124" s="6" t="e">
        <f>IF(Table16[[#This Row],[Holiday]]="Y",Table16[[#This Row],[Demand]],NA())</f>
        <v>#N/A</v>
      </c>
      <c r="I1124" s="6">
        <f>IF(Table16[[#This Row],[Holiday]]="N",Table16[[#This Row],[Demand]],NA())</f>
        <v>139114.58499999999</v>
      </c>
      <c r="J1124" s="6">
        <v>33.200000000000003</v>
      </c>
      <c r="K1124" s="6"/>
    </row>
    <row r="1125" spans="2:11" x14ac:dyDescent="0.3">
      <c r="B1125" s="30">
        <v>43128</v>
      </c>
      <c r="C1125" s="6" t="str">
        <f>VLOOKUP(B:B, _holidays!A:C, 2, FALSE)</f>
        <v>N</v>
      </c>
      <c r="D1125" s="6" t="str">
        <f>VLOOKUP(B:B, _holidays!A:C, 3, FALSE)</f>
        <v>N</v>
      </c>
      <c r="E1125" s="10">
        <v>159436.69</v>
      </c>
      <c r="F1125" s="6" t="e">
        <f>IF(Table16[[#This Row],[School Day]]="Y",Table16[[#This Row],[Demand]],NA())</f>
        <v>#N/A</v>
      </c>
      <c r="G1125" s="6">
        <f>IF(Table16[[#This Row],[School Day]]="N",Table16[[#This Row],[Demand]],NA())</f>
        <v>159436.69</v>
      </c>
      <c r="H1125" s="6" t="e">
        <f>IF(Table16[[#This Row],[Holiday]]="Y",Table16[[#This Row],[Demand]],NA())</f>
        <v>#N/A</v>
      </c>
      <c r="I1125" s="6">
        <f>IF(Table16[[#This Row],[Holiday]]="N",Table16[[#This Row],[Demand]],NA())</f>
        <v>159436.69</v>
      </c>
      <c r="J1125" s="6">
        <v>38.1</v>
      </c>
      <c r="K1125" s="6"/>
    </row>
    <row r="1126" spans="2:11" x14ac:dyDescent="0.3">
      <c r="B1126" s="30">
        <v>43129</v>
      </c>
      <c r="C1126" s="6" t="str">
        <f>VLOOKUP(B:B, _holidays!A:C, 2, FALSE)</f>
        <v>N</v>
      </c>
      <c r="D1126" s="6" t="str">
        <f>VLOOKUP(B:B, _holidays!A:C, 3, FALSE)</f>
        <v>N</v>
      </c>
      <c r="E1126" s="10">
        <v>160437.565</v>
      </c>
      <c r="F1126" s="6" t="e">
        <f>IF(Table16[[#This Row],[School Day]]="Y",Table16[[#This Row],[Demand]],NA())</f>
        <v>#N/A</v>
      </c>
      <c r="G1126" s="6">
        <f>IF(Table16[[#This Row],[School Day]]="N",Table16[[#This Row],[Demand]],NA())</f>
        <v>160437.565</v>
      </c>
      <c r="H1126" s="6" t="e">
        <f>IF(Table16[[#This Row],[Holiday]]="Y",Table16[[#This Row],[Demand]],NA())</f>
        <v>#N/A</v>
      </c>
      <c r="I1126" s="6">
        <f>IF(Table16[[#This Row],[Holiday]]="N",Table16[[#This Row],[Demand]],NA())</f>
        <v>160437.565</v>
      </c>
      <c r="J1126" s="6">
        <v>33.5</v>
      </c>
      <c r="K1126" s="6"/>
    </row>
    <row r="1127" spans="2:11" x14ac:dyDescent="0.3">
      <c r="B1127" s="30">
        <v>43130</v>
      </c>
      <c r="C1127" s="6" t="str">
        <f>VLOOKUP(B:B, _holidays!A:C, 2, FALSE)</f>
        <v>N</v>
      </c>
      <c r="D1127" s="6" t="str">
        <f>VLOOKUP(B:B, _holidays!A:C, 3, FALSE)</f>
        <v>N</v>
      </c>
      <c r="E1127" s="10">
        <v>115239.57</v>
      </c>
      <c r="F1127" s="6" t="e">
        <f>IF(Table16[[#This Row],[School Day]]="Y",Table16[[#This Row],[Demand]],NA())</f>
        <v>#N/A</v>
      </c>
      <c r="G1127" s="6">
        <f>IF(Table16[[#This Row],[School Day]]="N",Table16[[#This Row],[Demand]],NA())</f>
        <v>115239.57</v>
      </c>
      <c r="H1127" s="6" t="e">
        <f>IF(Table16[[#This Row],[Holiday]]="Y",Table16[[#This Row],[Demand]],NA())</f>
        <v>#N/A</v>
      </c>
      <c r="I1127" s="6">
        <f>IF(Table16[[#This Row],[Holiday]]="N",Table16[[#This Row],[Demand]],NA())</f>
        <v>115239.57</v>
      </c>
      <c r="J1127" s="6">
        <v>21</v>
      </c>
      <c r="K1127" s="6"/>
    </row>
    <row r="1128" spans="2:11" x14ac:dyDescent="0.3">
      <c r="B1128" s="30">
        <v>43131</v>
      </c>
      <c r="C1128" s="6" t="str">
        <f>VLOOKUP(B:B, _holidays!A:C, 2, FALSE)</f>
        <v>Y</v>
      </c>
      <c r="D1128" s="6" t="str">
        <f>VLOOKUP(B:B, _holidays!A:C, 3, FALSE)</f>
        <v>N</v>
      </c>
      <c r="E1128" s="10">
        <v>108524.18</v>
      </c>
      <c r="F1128" s="6">
        <f>IF(Table16[[#This Row],[School Day]]="Y",Table16[[#This Row],[Demand]],NA())</f>
        <v>108524.18</v>
      </c>
      <c r="G1128" s="6" t="e">
        <f>IF(Table16[[#This Row],[School Day]]="N",Table16[[#This Row],[Demand]],NA())</f>
        <v>#N/A</v>
      </c>
      <c r="H1128" s="6" t="e">
        <f>IF(Table16[[#This Row],[Holiday]]="Y",Table16[[#This Row],[Demand]],NA())</f>
        <v>#N/A</v>
      </c>
      <c r="I1128" s="6">
        <f>IF(Table16[[#This Row],[Holiday]]="N",Table16[[#This Row],[Demand]],NA())</f>
        <v>108524.18</v>
      </c>
      <c r="J1128" s="6">
        <v>19.100000000000001</v>
      </c>
      <c r="K1128" s="6"/>
    </row>
    <row r="1129" spans="2:11" x14ac:dyDescent="0.3">
      <c r="B1129" s="30">
        <v>43132</v>
      </c>
      <c r="C1129" s="6" t="str">
        <f>VLOOKUP(B:B, _holidays!A:C, 2, FALSE)</f>
        <v>Y</v>
      </c>
      <c r="D1129" s="6" t="str">
        <f>VLOOKUP(B:B, _holidays!A:C, 3, FALSE)</f>
        <v>N</v>
      </c>
      <c r="E1129" s="10">
        <v>109949.21</v>
      </c>
      <c r="F1129" s="6">
        <f>IF(Table16[[#This Row],[School Day]]="Y",Table16[[#This Row],[Demand]],NA())</f>
        <v>109949.21</v>
      </c>
      <c r="G1129" s="6" t="e">
        <f>IF(Table16[[#This Row],[School Day]]="N",Table16[[#This Row],[Demand]],NA())</f>
        <v>#N/A</v>
      </c>
      <c r="H1129" s="6" t="e">
        <f>IF(Table16[[#This Row],[Holiday]]="Y",Table16[[#This Row],[Demand]],NA())</f>
        <v>#N/A</v>
      </c>
      <c r="I1129" s="6">
        <f>IF(Table16[[#This Row],[Holiday]]="N",Table16[[#This Row],[Demand]],NA())</f>
        <v>109949.21</v>
      </c>
      <c r="J1129" s="6">
        <v>22.5</v>
      </c>
      <c r="K1129" s="6"/>
    </row>
    <row r="1130" spans="2:11" x14ac:dyDescent="0.3">
      <c r="B1130" s="30">
        <v>43133</v>
      </c>
      <c r="C1130" s="6" t="str">
        <f>VLOOKUP(B:B, _holidays!A:C, 2, FALSE)</f>
        <v>Y</v>
      </c>
      <c r="D1130" s="6" t="str">
        <f>VLOOKUP(B:B, _holidays!A:C, 3, FALSE)</f>
        <v>N</v>
      </c>
      <c r="E1130" s="10">
        <v>112946.34</v>
      </c>
      <c r="F1130" s="6">
        <f>IF(Table16[[#This Row],[School Day]]="Y",Table16[[#This Row],[Demand]],NA())</f>
        <v>112946.34</v>
      </c>
      <c r="G1130" s="6" t="e">
        <f>IF(Table16[[#This Row],[School Day]]="N",Table16[[#This Row],[Demand]],NA())</f>
        <v>#N/A</v>
      </c>
      <c r="H1130" s="6" t="e">
        <f>IF(Table16[[#This Row],[Holiday]]="Y",Table16[[#This Row],[Demand]],NA())</f>
        <v>#N/A</v>
      </c>
      <c r="I1130" s="6">
        <f>IF(Table16[[#This Row],[Holiday]]="N",Table16[[#This Row],[Demand]],NA())</f>
        <v>112946.34</v>
      </c>
      <c r="J1130" s="6">
        <v>22.1</v>
      </c>
      <c r="K1130" s="6"/>
    </row>
    <row r="1131" spans="2:11" x14ac:dyDescent="0.3">
      <c r="B1131" s="30">
        <v>43134</v>
      </c>
      <c r="C1131" s="6" t="str">
        <f>VLOOKUP(B:B, _holidays!A:C, 2, FALSE)</f>
        <v>Y</v>
      </c>
      <c r="D1131" s="6" t="str">
        <f>VLOOKUP(B:B, _holidays!A:C, 3, FALSE)</f>
        <v>N</v>
      </c>
      <c r="E1131" s="10">
        <v>104947.325</v>
      </c>
      <c r="F1131" s="6">
        <f>IF(Table16[[#This Row],[School Day]]="Y",Table16[[#This Row],[Demand]],NA())</f>
        <v>104947.325</v>
      </c>
      <c r="G1131" s="6" t="e">
        <f>IF(Table16[[#This Row],[School Day]]="N",Table16[[#This Row],[Demand]],NA())</f>
        <v>#N/A</v>
      </c>
      <c r="H1131" s="6" t="e">
        <f>IF(Table16[[#This Row],[Holiday]]="Y",Table16[[#This Row],[Demand]],NA())</f>
        <v>#N/A</v>
      </c>
      <c r="I1131" s="6">
        <f>IF(Table16[[#This Row],[Holiday]]="N",Table16[[#This Row],[Demand]],NA())</f>
        <v>104947.325</v>
      </c>
      <c r="J1131" s="6">
        <v>28.1</v>
      </c>
      <c r="K1131" s="6"/>
    </row>
    <row r="1132" spans="2:11" x14ac:dyDescent="0.3">
      <c r="B1132" s="30">
        <v>43135</v>
      </c>
      <c r="C1132" s="6" t="str">
        <f>VLOOKUP(B:B, _holidays!A:C, 2, FALSE)</f>
        <v>Y</v>
      </c>
      <c r="D1132" s="6" t="str">
        <f>VLOOKUP(B:B, _holidays!A:C, 3, FALSE)</f>
        <v>N</v>
      </c>
      <c r="E1132" s="10">
        <v>106065.935</v>
      </c>
      <c r="F1132" s="6">
        <f>IF(Table16[[#This Row],[School Day]]="Y",Table16[[#This Row],[Demand]],NA())</f>
        <v>106065.935</v>
      </c>
      <c r="G1132" s="6" t="e">
        <f>IF(Table16[[#This Row],[School Day]]="N",Table16[[#This Row],[Demand]],NA())</f>
        <v>#N/A</v>
      </c>
      <c r="H1132" s="6" t="e">
        <f>IF(Table16[[#This Row],[Holiday]]="Y",Table16[[#This Row],[Demand]],NA())</f>
        <v>#N/A</v>
      </c>
      <c r="I1132" s="6">
        <f>IF(Table16[[#This Row],[Holiday]]="N",Table16[[#This Row],[Demand]],NA())</f>
        <v>106065.935</v>
      </c>
      <c r="J1132" s="6">
        <v>25.7</v>
      </c>
      <c r="K1132" s="6"/>
    </row>
    <row r="1133" spans="2:11" x14ac:dyDescent="0.3">
      <c r="B1133" s="30">
        <v>43136</v>
      </c>
      <c r="C1133" s="6" t="str">
        <f>VLOOKUP(B:B, _holidays!A:C, 2, FALSE)</f>
        <v>Y</v>
      </c>
      <c r="D1133" s="6" t="str">
        <f>VLOOKUP(B:B, _holidays!A:C, 3, FALSE)</f>
        <v>N</v>
      </c>
      <c r="E1133" s="10">
        <v>126465.96</v>
      </c>
      <c r="F1133" s="6">
        <f>IF(Table16[[#This Row],[School Day]]="Y",Table16[[#This Row],[Demand]],NA())</f>
        <v>126465.96</v>
      </c>
      <c r="G1133" s="6" t="e">
        <f>IF(Table16[[#This Row],[School Day]]="N",Table16[[#This Row],[Demand]],NA())</f>
        <v>#N/A</v>
      </c>
      <c r="H1133" s="6" t="e">
        <f>IF(Table16[[#This Row],[Holiday]]="Y",Table16[[#This Row],[Demand]],NA())</f>
        <v>#N/A</v>
      </c>
      <c r="I1133" s="6">
        <f>IF(Table16[[#This Row],[Holiday]]="N",Table16[[#This Row],[Demand]],NA())</f>
        <v>126465.96</v>
      </c>
      <c r="J1133" s="6">
        <v>25.7</v>
      </c>
      <c r="K1133" s="6"/>
    </row>
    <row r="1134" spans="2:11" x14ac:dyDescent="0.3">
      <c r="B1134" s="30">
        <v>43137</v>
      </c>
      <c r="C1134" s="6" t="str">
        <f>VLOOKUP(B:B, _holidays!A:C, 2, FALSE)</f>
        <v>Y</v>
      </c>
      <c r="D1134" s="6" t="str">
        <f>VLOOKUP(B:B, _holidays!A:C, 3, FALSE)</f>
        <v>N</v>
      </c>
      <c r="E1134" s="10">
        <v>137539.72500000001</v>
      </c>
      <c r="F1134" s="6">
        <f>IF(Table16[[#This Row],[School Day]]="Y",Table16[[#This Row],[Demand]],NA())</f>
        <v>137539.72500000001</v>
      </c>
      <c r="G1134" s="6" t="e">
        <f>IF(Table16[[#This Row],[School Day]]="N",Table16[[#This Row],[Demand]],NA())</f>
        <v>#N/A</v>
      </c>
      <c r="H1134" s="6" t="e">
        <f>IF(Table16[[#This Row],[Holiday]]="Y",Table16[[#This Row],[Demand]],NA())</f>
        <v>#N/A</v>
      </c>
      <c r="I1134" s="6">
        <f>IF(Table16[[#This Row],[Holiday]]="N",Table16[[#This Row],[Demand]],NA())</f>
        <v>137539.72500000001</v>
      </c>
      <c r="J1134" s="6">
        <v>29.9</v>
      </c>
      <c r="K1134" s="6"/>
    </row>
    <row r="1135" spans="2:11" x14ac:dyDescent="0.3">
      <c r="B1135" s="30">
        <v>43138</v>
      </c>
      <c r="C1135" s="6" t="str">
        <f>VLOOKUP(B:B, _holidays!A:C, 2, FALSE)</f>
        <v>Y</v>
      </c>
      <c r="D1135" s="6" t="str">
        <f>VLOOKUP(B:B, _holidays!A:C, 3, FALSE)</f>
        <v>N</v>
      </c>
      <c r="E1135" s="10">
        <v>159307.315</v>
      </c>
      <c r="F1135" s="6">
        <f>IF(Table16[[#This Row],[School Day]]="Y",Table16[[#This Row],[Demand]],NA())</f>
        <v>159307.315</v>
      </c>
      <c r="G1135" s="6" t="e">
        <f>IF(Table16[[#This Row],[School Day]]="N",Table16[[#This Row],[Demand]],NA())</f>
        <v>#N/A</v>
      </c>
      <c r="H1135" s="6" t="e">
        <f>IF(Table16[[#This Row],[Holiday]]="Y",Table16[[#This Row],[Demand]],NA())</f>
        <v>#N/A</v>
      </c>
      <c r="I1135" s="6">
        <f>IF(Table16[[#This Row],[Holiday]]="N",Table16[[#This Row],[Demand]],NA())</f>
        <v>159307.315</v>
      </c>
      <c r="J1135" s="6">
        <v>37.4</v>
      </c>
      <c r="K1135" s="6"/>
    </row>
    <row r="1136" spans="2:11" x14ac:dyDescent="0.3">
      <c r="B1136" s="30">
        <v>43139</v>
      </c>
      <c r="C1136" s="6" t="str">
        <f>VLOOKUP(B:B, _holidays!A:C, 2, FALSE)</f>
        <v>Y</v>
      </c>
      <c r="D1136" s="6" t="str">
        <f>VLOOKUP(B:B, _holidays!A:C, 3, FALSE)</f>
        <v>N</v>
      </c>
      <c r="E1136" s="10">
        <v>149473.01</v>
      </c>
      <c r="F1136" s="6">
        <f>IF(Table16[[#This Row],[School Day]]="Y",Table16[[#This Row],[Demand]],NA())</f>
        <v>149473.01</v>
      </c>
      <c r="G1136" s="6" t="e">
        <f>IF(Table16[[#This Row],[School Day]]="N",Table16[[#This Row],[Demand]],NA())</f>
        <v>#N/A</v>
      </c>
      <c r="H1136" s="6" t="e">
        <f>IF(Table16[[#This Row],[Holiday]]="Y",Table16[[#This Row],[Demand]],NA())</f>
        <v>#N/A</v>
      </c>
      <c r="I1136" s="6">
        <f>IF(Table16[[#This Row],[Holiday]]="N",Table16[[#This Row],[Demand]],NA())</f>
        <v>149473.01</v>
      </c>
      <c r="J1136" s="6">
        <v>27.5</v>
      </c>
      <c r="K1136" s="6"/>
    </row>
    <row r="1137" spans="2:11" x14ac:dyDescent="0.3">
      <c r="B1137" s="30">
        <v>43140</v>
      </c>
      <c r="C1137" s="6" t="str">
        <f>VLOOKUP(B:B, _holidays!A:C, 2, FALSE)</f>
        <v>Y</v>
      </c>
      <c r="D1137" s="6" t="str">
        <f>VLOOKUP(B:B, _holidays!A:C, 3, FALSE)</f>
        <v>N</v>
      </c>
      <c r="E1137" s="10">
        <v>137101.87</v>
      </c>
      <c r="F1137" s="6">
        <f>IF(Table16[[#This Row],[School Day]]="Y",Table16[[#This Row],[Demand]],NA())</f>
        <v>137101.87</v>
      </c>
      <c r="G1137" s="6" t="e">
        <f>IF(Table16[[#This Row],[School Day]]="N",Table16[[#This Row],[Demand]],NA())</f>
        <v>#N/A</v>
      </c>
      <c r="H1137" s="6" t="e">
        <f>IF(Table16[[#This Row],[Holiday]]="Y",Table16[[#This Row],[Demand]],NA())</f>
        <v>#N/A</v>
      </c>
      <c r="I1137" s="6">
        <f>IF(Table16[[#This Row],[Holiday]]="N",Table16[[#This Row],[Demand]],NA())</f>
        <v>137101.87</v>
      </c>
      <c r="J1137" s="6">
        <v>24.9</v>
      </c>
      <c r="K1137" s="6"/>
    </row>
    <row r="1138" spans="2:11" x14ac:dyDescent="0.3">
      <c r="B1138" s="30">
        <v>43141</v>
      </c>
      <c r="C1138" s="6" t="str">
        <f>VLOOKUP(B:B, _holidays!A:C, 2, FALSE)</f>
        <v>Y</v>
      </c>
      <c r="D1138" s="6" t="str">
        <f>VLOOKUP(B:B, _holidays!A:C, 3, FALSE)</f>
        <v>N</v>
      </c>
      <c r="E1138" s="10">
        <v>118113.8</v>
      </c>
      <c r="F1138" s="6">
        <f>IF(Table16[[#This Row],[School Day]]="Y",Table16[[#This Row],[Demand]],NA())</f>
        <v>118113.8</v>
      </c>
      <c r="G1138" s="6" t="e">
        <f>IF(Table16[[#This Row],[School Day]]="N",Table16[[#This Row],[Demand]],NA())</f>
        <v>#N/A</v>
      </c>
      <c r="H1138" s="6" t="e">
        <f>IF(Table16[[#This Row],[Holiday]]="Y",Table16[[#This Row],[Demand]],NA())</f>
        <v>#N/A</v>
      </c>
      <c r="I1138" s="6">
        <f>IF(Table16[[#This Row],[Holiday]]="N",Table16[[#This Row],[Demand]],NA())</f>
        <v>118113.8</v>
      </c>
      <c r="J1138" s="6">
        <v>30.3</v>
      </c>
      <c r="K1138" s="6"/>
    </row>
    <row r="1139" spans="2:11" x14ac:dyDescent="0.3">
      <c r="B1139" s="30">
        <v>43142</v>
      </c>
      <c r="C1139" s="6" t="str">
        <f>VLOOKUP(B:B, _holidays!A:C, 2, FALSE)</f>
        <v>Y</v>
      </c>
      <c r="D1139" s="6" t="str">
        <f>VLOOKUP(B:B, _holidays!A:C, 3, FALSE)</f>
        <v>N</v>
      </c>
      <c r="E1139" s="10">
        <v>100440.29</v>
      </c>
      <c r="F1139" s="6">
        <f>IF(Table16[[#This Row],[School Day]]="Y",Table16[[#This Row],[Demand]],NA())</f>
        <v>100440.29</v>
      </c>
      <c r="G1139" s="6" t="e">
        <f>IF(Table16[[#This Row],[School Day]]="N",Table16[[#This Row],[Demand]],NA())</f>
        <v>#N/A</v>
      </c>
      <c r="H1139" s="6" t="e">
        <f>IF(Table16[[#This Row],[Holiday]]="Y",Table16[[#This Row],[Demand]],NA())</f>
        <v>#N/A</v>
      </c>
      <c r="I1139" s="6">
        <f>IF(Table16[[#This Row],[Holiday]]="N",Table16[[#This Row],[Demand]],NA())</f>
        <v>100440.29</v>
      </c>
      <c r="J1139" s="6">
        <v>21.2</v>
      </c>
      <c r="K1139" s="6"/>
    </row>
    <row r="1140" spans="2:11" x14ac:dyDescent="0.3">
      <c r="B1140" s="30">
        <v>43143</v>
      </c>
      <c r="C1140" s="6" t="str">
        <f>VLOOKUP(B:B, _holidays!A:C, 2, FALSE)</f>
        <v>Y</v>
      </c>
      <c r="D1140" s="6" t="str">
        <f>VLOOKUP(B:B, _holidays!A:C, 3, FALSE)</f>
        <v>N</v>
      </c>
      <c r="E1140" s="10">
        <v>116209.13</v>
      </c>
      <c r="F1140" s="6">
        <f>IF(Table16[[#This Row],[School Day]]="Y",Table16[[#This Row],[Demand]],NA())</f>
        <v>116209.13</v>
      </c>
      <c r="G1140" s="6" t="e">
        <f>IF(Table16[[#This Row],[School Day]]="N",Table16[[#This Row],[Demand]],NA())</f>
        <v>#N/A</v>
      </c>
      <c r="H1140" s="6" t="e">
        <f>IF(Table16[[#This Row],[Holiday]]="Y",Table16[[#This Row],[Demand]],NA())</f>
        <v>#N/A</v>
      </c>
      <c r="I1140" s="6">
        <f>IF(Table16[[#This Row],[Holiday]]="N",Table16[[#This Row],[Demand]],NA())</f>
        <v>116209.13</v>
      </c>
      <c r="J1140" s="6">
        <v>23.6</v>
      </c>
      <c r="K1140" s="6"/>
    </row>
    <row r="1141" spans="2:11" x14ac:dyDescent="0.3">
      <c r="B1141" s="30">
        <v>43144</v>
      </c>
      <c r="C1141" s="6" t="str">
        <f>VLOOKUP(B:B, _holidays!A:C, 2, FALSE)</f>
        <v>Y</v>
      </c>
      <c r="D1141" s="6" t="str">
        <f>VLOOKUP(B:B, _holidays!A:C, 3, FALSE)</f>
        <v>N</v>
      </c>
      <c r="E1141" s="10">
        <v>124882.715</v>
      </c>
      <c r="F1141" s="6">
        <f>IF(Table16[[#This Row],[School Day]]="Y",Table16[[#This Row],[Demand]],NA())</f>
        <v>124882.715</v>
      </c>
      <c r="G1141" s="6" t="e">
        <f>IF(Table16[[#This Row],[School Day]]="N",Table16[[#This Row],[Demand]],NA())</f>
        <v>#N/A</v>
      </c>
      <c r="H1141" s="6" t="e">
        <f>IF(Table16[[#This Row],[Holiday]]="Y",Table16[[#This Row],[Demand]],NA())</f>
        <v>#N/A</v>
      </c>
      <c r="I1141" s="6">
        <f>IF(Table16[[#This Row],[Holiday]]="N",Table16[[#This Row],[Demand]],NA())</f>
        <v>124882.715</v>
      </c>
      <c r="J1141" s="6">
        <v>29</v>
      </c>
      <c r="K1141" s="6"/>
    </row>
    <row r="1142" spans="2:11" x14ac:dyDescent="0.3">
      <c r="B1142" s="30">
        <v>43145</v>
      </c>
      <c r="C1142" s="6" t="str">
        <f>VLOOKUP(B:B, _holidays!A:C, 2, FALSE)</f>
        <v>Y</v>
      </c>
      <c r="D1142" s="6" t="str">
        <f>VLOOKUP(B:B, _holidays!A:C, 3, FALSE)</f>
        <v>N</v>
      </c>
      <c r="E1142" s="10">
        <v>115269.5</v>
      </c>
      <c r="F1142" s="6">
        <f>IF(Table16[[#This Row],[School Day]]="Y",Table16[[#This Row],[Demand]],NA())</f>
        <v>115269.5</v>
      </c>
      <c r="G1142" s="6" t="e">
        <f>IF(Table16[[#This Row],[School Day]]="N",Table16[[#This Row],[Demand]],NA())</f>
        <v>#N/A</v>
      </c>
      <c r="H1142" s="6" t="e">
        <f>IF(Table16[[#This Row],[Holiday]]="Y",Table16[[#This Row],[Demand]],NA())</f>
        <v>#N/A</v>
      </c>
      <c r="I1142" s="6">
        <f>IF(Table16[[#This Row],[Holiday]]="N",Table16[[#This Row],[Demand]],NA())</f>
        <v>115269.5</v>
      </c>
      <c r="J1142" s="6">
        <v>23.3</v>
      </c>
      <c r="K1142" s="6"/>
    </row>
    <row r="1143" spans="2:11" x14ac:dyDescent="0.3">
      <c r="B1143" s="30">
        <v>43146</v>
      </c>
      <c r="C1143" s="6" t="str">
        <f>VLOOKUP(B:B, _holidays!A:C, 2, FALSE)</f>
        <v>Y</v>
      </c>
      <c r="D1143" s="6" t="str">
        <f>VLOOKUP(B:B, _holidays!A:C, 3, FALSE)</f>
        <v>N</v>
      </c>
      <c r="E1143" s="10">
        <v>117260.245</v>
      </c>
      <c r="F1143" s="6">
        <f>IF(Table16[[#This Row],[School Day]]="Y",Table16[[#This Row],[Demand]],NA())</f>
        <v>117260.245</v>
      </c>
      <c r="G1143" s="6" t="e">
        <f>IF(Table16[[#This Row],[School Day]]="N",Table16[[#This Row],[Demand]],NA())</f>
        <v>#N/A</v>
      </c>
      <c r="H1143" s="6" t="e">
        <f>IF(Table16[[#This Row],[Holiday]]="Y",Table16[[#This Row],[Demand]],NA())</f>
        <v>#N/A</v>
      </c>
      <c r="I1143" s="6">
        <f>IF(Table16[[#This Row],[Holiday]]="N",Table16[[#This Row],[Demand]],NA())</f>
        <v>117260.245</v>
      </c>
      <c r="J1143" s="6">
        <v>24.2</v>
      </c>
      <c r="K1143" s="6"/>
    </row>
    <row r="1144" spans="2:11" x14ac:dyDescent="0.3">
      <c r="B1144" s="30">
        <v>43147</v>
      </c>
      <c r="C1144" s="6" t="str">
        <f>VLOOKUP(B:B, _holidays!A:C, 2, FALSE)</f>
        <v>Y</v>
      </c>
      <c r="D1144" s="6" t="str">
        <f>VLOOKUP(B:B, _holidays!A:C, 3, FALSE)</f>
        <v>N</v>
      </c>
      <c r="E1144" s="10">
        <v>114736.355</v>
      </c>
      <c r="F1144" s="6">
        <f>IF(Table16[[#This Row],[School Day]]="Y",Table16[[#This Row],[Demand]],NA())</f>
        <v>114736.355</v>
      </c>
      <c r="G1144" s="6" t="e">
        <f>IF(Table16[[#This Row],[School Day]]="N",Table16[[#This Row],[Demand]],NA())</f>
        <v>#N/A</v>
      </c>
      <c r="H1144" s="6" t="e">
        <f>IF(Table16[[#This Row],[Holiday]]="Y",Table16[[#This Row],[Demand]],NA())</f>
        <v>#N/A</v>
      </c>
      <c r="I1144" s="6">
        <f>IF(Table16[[#This Row],[Holiday]]="N",Table16[[#This Row],[Demand]],NA())</f>
        <v>114736.355</v>
      </c>
      <c r="J1144" s="6">
        <v>22.2</v>
      </c>
      <c r="K1144" s="6"/>
    </row>
    <row r="1145" spans="2:11" x14ac:dyDescent="0.3">
      <c r="B1145" s="30">
        <v>43148</v>
      </c>
      <c r="C1145" s="6" t="str">
        <f>VLOOKUP(B:B, _holidays!A:C, 2, FALSE)</f>
        <v>Y</v>
      </c>
      <c r="D1145" s="6" t="str">
        <f>VLOOKUP(B:B, _holidays!A:C, 3, FALSE)</f>
        <v>N</v>
      </c>
      <c r="E1145" s="10">
        <v>105799.935</v>
      </c>
      <c r="F1145" s="6">
        <f>IF(Table16[[#This Row],[School Day]]="Y",Table16[[#This Row],[Demand]],NA())</f>
        <v>105799.935</v>
      </c>
      <c r="G1145" s="6" t="e">
        <f>IF(Table16[[#This Row],[School Day]]="N",Table16[[#This Row],[Demand]],NA())</f>
        <v>#N/A</v>
      </c>
      <c r="H1145" s="6" t="e">
        <f>IF(Table16[[#This Row],[Holiday]]="Y",Table16[[#This Row],[Demand]],NA())</f>
        <v>#N/A</v>
      </c>
      <c r="I1145" s="6">
        <f>IF(Table16[[#This Row],[Holiday]]="N",Table16[[#This Row],[Demand]],NA())</f>
        <v>105799.935</v>
      </c>
      <c r="J1145" s="6">
        <v>25.3</v>
      </c>
      <c r="K1145" s="6"/>
    </row>
    <row r="1146" spans="2:11" x14ac:dyDescent="0.3">
      <c r="B1146" s="30">
        <v>43149</v>
      </c>
      <c r="C1146" s="6" t="str">
        <f>VLOOKUP(B:B, _holidays!A:C, 2, FALSE)</f>
        <v>Y</v>
      </c>
      <c r="D1146" s="6" t="str">
        <f>VLOOKUP(B:B, _holidays!A:C, 3, FALSE)</f>
        <v>N</v>
      </c>
      <c r="E1146" s="10">
        <v>105085.515</v>
      </c>
      <c r="F1146" s="6">
        <f>IF(Table16[[#This Row],[School Day]]="Y",Table16[[#This Row],[Demand]],NA())</f>
        <v>105085.515</v>
      </c>
      <c r="G1146" s="6" t="e">
        <f>IF(Table16[[#This Row],[School Day]]="N",Table16[[#This Row],[Demand]],NA())</f>
        <v>#N/A</v>
      </c>
      <c r="H1146" s="6" t="e">
        <f>IF(Table16[[#This Row],[Holiday]]="Y",Table16[[#This Row],[Demand]],NA())</f>
        <v>#N/A</v>
      </c>
      <c r="I1146" s="6">
        <f>IF(Table16[[#This Row],[Holiday]]="N",Table16[[#This Row],[Demand]],NA())</f>
        <v>105085.515</v>
      </c>
      <c r="J1146" s="6">
        <v>24</v>
      </c>
      <c r="K1146" s="6"/>
    </row>
    <row r="1147" spans="2:11" x14ac:dyDescent="0.3">
      <c r="B1147" s="30">
        <v>43150</v>
      </c>
      <c r="C1147" s="6" t="str">
        <f>VLOOKUP(B:B, _holidays!A:C, 2, FALSE)</f>
        <v>Y</v>
      </c>
      <c r="D1147" s="6" t="str">
        <f>VLOOKUP(B:B, _holidays!A:C, 3, FALSE)</f>
        <v>N</v>
      </c>
      <c r="E1147" s="10">
        <v>113116.425</v>
      </c>
      <c r="F1147" s="6">
        <f>IF(Table16[[#This Row],[School Day]]="Y",Table16[[#This Row],[Demand]],NA())</f>
        <v>113116.425</v>
      </c>
      <c r="G1147" s="6" t="e">
        <f>IF(Table16[[#This Row],[School Day]]="N",Table16[[#This Row],[Demand]],NA())</f>
        <v>#N/A</v>
      </c>
      <c r="H1147" s="6" t="e">
        <f>IF(Table16[[#This Row],[Holiday]]="Y",Table16[[#This Row],[Demand]],NA())</f>
        <v>#N/A</v>
      </c>
      <c r="I1147" s="6">
        <f>IF(Table16[[#This Row],[Holiday]]="N",Table16[[#This Row],[Demand]],NA())</f>
        <v>113116.425</v>
      </c>
      <c r="J1147" s="6">
        <v>25.4</v>
      </c>
      <c r="K1147" s="6"/>
    </row>
    <row r="1148" spans="2:11" x14ac:dyDescent="0.3">
      <c r="B1148" s="30">
        <v>43151</v>
      </c>
      <c r="C1148" s="6" t="str">
        <f>VLOOKUP(B:B, _holidays!A:C, 2, FALSE)</f>
        <v>Y</v>
      </c>
      <c r="D1148" s="6" t="str">
        <f>VLOOKUP(B:B, _holidays!A:C, 3, FALSE)</f>
        <v>N</v>
      </c>
      <c r="E1148" s="10">
        <v>120035.38499999999</v>
      </c>
      <c r="F1148" s="6">
        <f>IF(Table16[[#This Row],[School Day]]="Y",Table16[[#This Row],[Demand]],NA())</f>
        <v>120035.38499999999</v>
      </c>
      <c r="G1148" s="6" t="e">
        <f>IF(Table16[[#This Row],[School Day]]="N",Table16[[#This Row],[Demand]],NA())</f>
        <v>#N/A</v>
      </c>
      <c r="H1148" s="6" t="e">
        <f>IF(Table16[[#This Row],[Holiday]]="Y",Table16[[#This Row],[Demand]],NA())</f>
        <v>#N/A</v>
      </c>
      <c r="I1148" s="6">
        <f>IF(Table16[[#This Row],[Holiday]]="N",Table16[[#This Row],[Demand]],NA())</f>
        <v>120035.38499999999</v>
      </c>
      <c r="J1148" s="6">
        <v>29.5</v>
      </c>
      <c r="K1148" s="6"/>
    </row>
    <row r="1149" spans="2:11" x14ac:dyDescent="0.3">
      <c r="B1149" s="30">
        <v>43152</v>
      </c>
      <c r="C1149" s="6" t="str">
        <f>VLOOKUP(B:B, _holidays!A:C, 2, FALSE)</f>
        <v>Y</v>
      </c>
      <c r="D1149" s="6" t="str">
        <f>VLOOKUP(B:B, _holidays!A:C, 3, FALSE)</f>
        <v>N</v>
      </c>
      <c r="E1149" s="10">
        <v>124481.41499999999</v>
      </c>
      <c r="F1149" s="6">
        <f>IF(Table16[[#This Row],[School Day]]="Y",Table16[[#This Row],[Demand]],NA())</f>
        <v>124481.41499999999</v>
      </c>
      <c r="G1149" s="6" t="e">
        <f>IF(Table16[[#This Row],[School Day]]="N",Table16[[#This Row],[Demand]],NA())</f>
        <v>#N/A</v>
      </c>
      <c r="H1149" s="6" t="e">
        <f>IF(Table16[[#This Row],[Holiday]]="Y",Table16[[#This Row],[Demand]],NA())</f>
        <v>#N/A</v>
      </c>
      <c r="I1149" s="6">
        <f>IF(Table16[[#This Row],[Holiday]]="N",Table16[[#This Row],[Demand]],NA())</f>
        <v>124481.41499999999</v>
      </c>
      <c r="J1149" s="6">
        <v>29.3</v>
      </c>
      <c r="K1149" s="6"/>
    </row>
    <row r="1150" spans="2:11" x14ac:dyDescent="0.3">
      <c r="B1150" s="30">
        <v>43153</v>
      </c>
      <c r="C1150" s="6" t="str">
        <f>VLOOKUP(B:B, _holidays!A:C, 2, FALSE)</f>
        <v>Y</v>
      </c>
      <c r="D1150" s="6" t="str">
        <f>VLOOKUP(B:B, _holidays!A:C, 3, FALSE)</f>
        <v>N</v>
      </c>
      <c r="E1150" s="10">
        <v>133607.065</v>
      </c>
      <c r="F1150" s="6">
        <f>IF(Table16[[#This Row],[School Day]]="Y",Table16[[#This Row],[Demand]],NA())</f>
        <v>133607.065</v>
      </c>
      <c r="G1150" s="6" t="e">
        <f>IF(Table16[[#This Row],[School Day]]="N",Table16[[#This Row],[Demand]],NA())</f>
        <v>#N/A</v>
      </c>
      <c r="H1150" s="6" t="e">
        <f>IF(Table16[[#This Row],[Holiday]]="Y",Table16[[#This Row],[Demand]],NA())</f>
        <v>#N/A</v>
      </c>
      <c r="I1150" s="6">
        <f>IF(Table16[[#This Row],[Holiday]]="N",Table16[[#This Row],[Demand]],NA())</f>
        <v>133607.065</v>
      </c>
      <c r="J1150" s="6">
        <v>31</v>
      </c>
      <c r="K1150" s="6"/>
    </row>
    <row r="1151" spans="2:11" x14ac:dyDescent="0.3">
      <c r="B1151" s="30">
        <v>43154</v>
      </c>
      <c r="C1151" s="6" t="str">
        <f>VLOOKUP(B:B, _holidays!A:C, 2, FALSE)</f>
        <v>Y</v>
      </c>
      <c r="D1151" s="6" t="str">
        <f>VLOOKUP(B:B, _holidays!A:C, 3, FALSE)</f>
        <v>N</v>
      </c>
      <c r="E1151" s="10">
        <v>136328.345</v>
      </c>
      <c r="F1151" s="6">
        <f>IF(Table16[[#This Row],[School Day]]="Y",Table16[[#This Row],[Demand]],NA())</f>
        <v>136328.345</v>
      </c>
      <c r="G1151" s="6" t="e">
        <f>IF(Table16[[#This Row],[School Day]]="N",Table16[[#This Row],[Demand]],NA())</f>
        <v>#N/A</v>
      </c>
      <c r="H1151" s="6" t="e">
        <f>IF(Table16[[#This Row],[Holiday]]="Y",Table16[[#This Row],[Demand]],NA())</f>
        <v>#N/A</v>
      </c>
      <c r="I1151" s="6">
        <f>IF(Table16[[#This Row],[Holiday]]="N",Table16[[#This Row],[Demand]],NA())</f>
        <v>136328.345</v>
      </c>
      <c r="J1151" s="6">
        <v>33.5</v>
      </c>
      <c r="K1151" s="6"/>
    </row>
    <row r="1152" spans="2:11" x14ac:dyDescent="0.3">
      <c r="B1152" s="30">
        <v>43155</v>
      </c>
      <c r="C1152" s="6" t="str">
        <f>VLOOKUP(B:B, _holidays!A:C, 2, FALSE)</f>
        <v>Y</v>
      </c>
      <c r="D1152" s="6" t="str">
        <f>VLOOKUP(B:B, _holidays!A:C, 3, FALSE)</f>
        <v>N</v>
      </c>
      <c r="E1152" s="10">
        <v>119226.435</v>
      </c>
      <c r="F1152" s="6">
        <f>IF(Table16[[#This Row],[School Day]]="Y",Table16[[#This Row],[Demand]],NA())</f>
        <v>119226.435</v>
      </c>
      <c r="G1152" s="6" t="e">
        <f>IF(Table16[[#This Row],[School Day]]="N",Table16[[#This Row],[Demand]],NA())</f>
        <v>#N/A</v>
      </c>
      <c r="H1152" s="6" t="e">
        <f>IF(Table16[[#This Row],[Holiday]]="Y",Table16[[#This Row],[Demand]],NA())</f>
        <v>#N/A</v>
      </c>
      <c r="I1152" s="6">
        <f>IF(Table16[[#This Row],[Holiday]]="N",Table16[[#This Row],[Demand]],NA())</f>
        <v>119226.435</v>
      </c>
      <c r="J1152" s="6">
        <v>31.6</v>
      </c>
      <c r="K1152" s="6"/>
    </row>
    <row r="1153" spans="2:11" x14ac:dyDescent="0.3">
      <c r="B1153" s="30">
        <v>43156</v>
      </c>
      <c r="C1153" s="6" t="str">
        <f>VLOOKUP(B:B, _holidays!A:C, 2, FALSE)</f>
        <v>Y</v>
      </c>
      <c r="D1153" s="6" t="str">
        <f>VLOOKUP(B:B, _holidays!A:C, 3, FALSE)</f>
        <v>N</v>
      </c>
      <c r="E1153" s="10">
        <v>96305.07</v>
      </c>
      <c r="F1153" s="6">
        <f>IF(Table16[[#This Row],[School Day]]="Y",Table16[[#This Row],[Demand]],NA())</f>
        <v>96305.07</v>
      </c>
      <c r="G1153" s="6" t="e">
        <f>IF(Table16[[#This Row],[School Day]]="N",Table16[[#This Row],[Demand]],NA())</f>
        <v>#N/A</v>
      </c>
      <c r="H1153" s="6" t="e">
        <f>IF(Table16[[#This Row],[Holiday]]="Y",Table16[[#This Row],[Demand]],NA())</f>
        <v>#N/A</v>
      </c>
      <c r="I1153" s="6">
        <f>IF(Table16[[#This Row],[Holiday]]="N",Table16[[#This Row],[Demand]],NA())</f>
        <v>96305.07</v>
      </c>
      <c r="J1153" s="6">
        <v>19.8</v>
      </c>
      <c r="K1153" s="6"/>
    </row>
    <row r="1154" spans="2:11" x14ac:dyDescent="0.3">
      <c r="B1154" s="30">
        <v>43157</v>
      </c>
      <c r="C1154" s="6" t="str">
        <f>VLOOKUP(B:B, _holidays!A:C, 2, FALSE)</f>
        <v>Y</v>
      </c>
      <c r="D1154" s="6" t="str">
        <f>VLOOKUP(B:B, _holidays!A:C, 3, FALSE)</f>
        <v>N</v>
      </c>
      <c r="E1154" s="10">
        <v>117952.36500000001</v>
      </c>
      <c r="F1154" s="6">
        <f>IF(Table16[[#This Row],[School Day]]="Y",Table16[[#This Row],[Demand]],NA())</f>
        <v>117952.36500000001</v>
      </c>
      <c r="G1154" s="6" t="e">
        <f>IF(Table16[[#This Row],[School Day]]="N",Table16[[#This Row],[Demand]],NA())</f>
        <v>#N/A</v>
      </c>
      <c r="H1154" s="6" t="e">
        <f>IF(Table16[[#This Row],[Holiday]]="Y",Table16[[#This Row],[Demand]],NA())</f>
        <v>#N/A</v>
      </c>
      <c r="I1154" s="6">
        <f>IF(Table16[[#This Row],[Holiday]]="N",Table16[[#This Row],[Demand]],NA())</f>
        <v>117952.36500000001</v>
      </c>
      <c r="J1154" s="6">
        <v>26.5</v>
      </c>
      <c r="K1154" s="6"/>
    </row>
    <row r="1155" spans="2:11" x14ac:dyDescent="0.3">
      <c r="B1155" s="30">
        <v>43158</v>
      </c>
      <c r="C1155" s="6" t="str">
        <f>VLOOKUP(B:B, _holidays!A:C, 2, FALSE)</f>
        <v>Y</v>
      </c>
      <c r="D1155" s="6" t="str">
        <f>VLOOKUP(B:B, _holidays!A:C, 3, FALSE)</f>
        <v>N</v>
      </c>
      <c r="E1155" s="10">
        <v>127894.285</v>
      </c>
      <c r="F1155" s="6">
        <f>IF(Table16[[#This Row],[School Day]]="Y",Table16[[#This Row],[Demand]],NA())</f>
        <v>127894.285</v>
      </c>
      <c r="G1155" s="6" t="e">
        <f>IF(Table16[[#This Row],[School Day]]="N",Table16[[#This Row],[Demand]],NA())</f>
        <v>#N/A</v>
      </c>
      <c r="H1155" s="6" t="e">
        <f>IF(Table16[[#This Row],[Holiday]]="Y",Table16[[#This Row],[Demand]],NA())</f>
        <v>#N/A</v>
      </c>
      <c r="I1155" s="6">
        <f>IF(Table16[[#This Row],[Holiday]]="N",Table16[[#This Row],[Demand]],NA())</f>
        <v>127894.285</v>
      </c>
      <c r="J1155" s="6">
        <v>31.3</v>
      </c>
      <c r="K1155" s="6"/>
    </row>
    <row r="1156" spans="2:11" x14ac:dyDescent="0.3">
      <c r="B1156" s="30">
        <v>43159</v>
      </c>
      <c r="C1156" s="6" t="str">
        <f>VLOOKUP(B:B, _holidays!A:C, 2, FALSE)</f>
        <v>Y</v>
      </c>
      <c r="D1156" s="6" t="str">
        <f>VLOOKUP(B:B, _holidays!A:C, 3, FALSE)</f>
        <v>N</v>
      </c>
      <c r="E1156" s="10">
        <v>123400.17</v>
      </c>
      <c r="F1156" s="6">
        <f>IF(Table16[[#This Row],[School Day]]="Y",Table16[[#This Row],[Demand]],NA())</f>
        <v>123400.17</v>
      </c>
      <c r="G1156" s="6" t="e">
        <f>IF(Table16[[#This Row],[School Day]]="N",Table16[[#This Row],[Demand]],NA())</f>
        <v>#N/A</v>
      </c>
      <c r="H1156" s="6" t="e">
        <f>IF(Table16[[#This Row],[Holiday]]="Y",Table16[[#This Row],[Demand]],NA())</f>
        <v>#N/A</v>
      </c>
      <c r="I1156" s="6">
        <f>IF(Table16[[#This Row],[Holiday]]="N",Table16[[#This Row],[Demand]],NA())</f>
        <v>123400.17</v>
      </c>
      <c r="J1156" s="6">
        <v>30.9</v>
      </c>
      <c r="K1156" s="6"/>
    </row>
    <row r="1157" spans="2:11" x14ac:dyDescent="0.3">
      <c r="B1157" s="30">
        <v>43160</v>
      </c>
      <c r="C1157" s="6" t="str">
        <f>VLOOKUP(B:B, _holidays!A:C, 2, FALSE)</f>
        <v>Y</v>
      </c>
      <c r="D1157" s="6" t="str">
        <f>VLOOKUP(B:B, _holidays!A:C, 3, FALSE)</f>
        <v>N</v>
      </c>
      <c r="E1157" s="10">
        <v>117346.26</v>
      </c>
      <c r="F1157" s="6">
        <f>IF(Table16[[#This Row],[School Day]]="Y",Table16[[#This Row],[Demand]],NA())</f>
        <v>117346.26</v>
      </c>
      <c r="G1157" s="6" t="e">
        <f>IF(Table16[[#This Row],[School Day]]="N",Table16[[#This Row],[Demand]],NA())</f>
        <v>#N/A</v>
      </c>
      <c r="H1157" s="6" t="e">
        <f>IF(Table16[[#This Row],[Holiday]]="Y",Table16[[#This Row],[Demand]],NA())</f>
        <v>#N/A</v>
      </c>
      <c r="I1157" s="6">
        <f>IF(Table16[[#This Row],[Holiday]]="N",Table16[[#This Row],[Demand]],NA())</f>
        <v>117346.26</v>
      </c>
      <c r="J1157" s="6">
        <v>20.5</v>
      </c>
      <c r="K1157" s="6"/>
    </row>
    <row r="1158" spans="2:11" x14ac:dyDescent="0.3">
      <c r="B1158" s="30">
        <v>43161</v>
      </c>
      <c r="C1158" s="6" t="str">
        <f>VLOOKUP(B:B, _holidays!A:C, 2, FALSE)</f>
        <v>Y</v>
      </c>
      <c r="D1158" s="6" t="str">
        <f>VLOOKUP(B:B, _holidays!A:C, 3, FALSE)</f>
        <v>N</v>
      </c>
      <c r="E1158" s="10">
        <v>119960.33</v>
      </c>
      <c r="F1158" s="6">
        <f>IF(Table16[[#This Row],[School Day]]="Y",Table16[[#This Row],[Demand]],NA())</f>
        <v>119960.33</v>
      </c>
      <c r="G1158" s="6" t="e">
        <f>IF(Table16[[#This Row],[School Day]]="N",Table16[[#This Row],[Demand]],NA())</f>
        <v>#N/A</v>
      </c>
      <c r="H1158" s="6" t="e">
        <f>IF(Table16[[#This Row],[Holiday]]="Y",Table16[[#This Row],[Demand]],NA())</f>
        <v>#N/A</v>
      </c>
      <c r="I1158" s="6">
        <f>IF(Table16[[#This Row],[Holiday]]="N",Table16[[#This Row],[Demand]],NA())</f>
        <v>119960.33</v>
      </c>
      <c r="J1158" s="6">
        <v>22.8</v>
      </c>
      <c r="K1158" s="6"/>
    </row>
    <row r="1159" spans="2:11" x14ac:dyDescent="0.3">
      <c r="B1159" s="30">
        <v>43162</v>
      </c>
      <c r="C1159" s="6" t="str">
        <f>VLOOKUP(B:B, _holidays!A:C, 2, FALSE)</f>
        <v>Y</v>
      </c>
      <c r="D1159" s="6" t="str">
        <f>VLOOKUP(B:B, _holidays!A:C, 3, FALSE)</f>
        <v>N</v>
      </c>
      <c r="E1159" s="10">
        <v>111096.30499999999</v>
      </c>
      <c r="F1159" s="6">
        <f>IF(Table16[[#This Row],[School Day]]="Y",Table16[[#This Row],[Demand]],NA())</f>
        <v>111096.30499999999</v>
      </c>
      <c r="G1159" s="6" t="e">
        <f>IF(Table16[[#This Row],[School Day]]="N",Table16[[#This Row],[Demand]],NA())</f>
        <v>#N/A</v>
      </c>
      <c r="H1159" s="6" t="e">
        <f>IF(Table16[[#This Row],[Holiday]]="Y",Table16[[#This Row],[Demand]],NA())</f>
        <v>#N/A</v>
      </c>
      <c r="I1159" s="6">
        <f>IF(Table16[[#This Row],[Holiday]]="N",Table16[[#This Row],[Demand]],NA())</f>
        <v>111096.30499999999</v>
      </c>
      <c r="J1159" s="6">
        <v>32.700000000000003</v>
      </c>
      <c r="K1159" s="6"/>
    </row>
    <row r="1160" spans="2:11" x14ac:dyDescent="0.3">
      <c r="B1160" s="30">
        <v>43163</v>
      </c>
      <c r="C1160" s="6" t="str">
        <f>VLOOKUP(B:B, _holidays!A:C, 2, FALSE)</f>
        <v>Y</v>
      </c>
      <c r="D1160" s="6" t="str">
        <f>VLOOKUP(B:B, _holidays!A:C, 3, FALSE)</f>
        <v>N</v>
      </c>
      <c r="E1160" s="10">
        <v>101334.2</v>
      </c>
      <c r="F1160" s="6">
        <f>IF(Table16[[#This Row],[School Day]]="Y",Table16[[#This Row],[Demand]],NA())</f>
        <v>101334.2</v>
      </c>
      <c r="G1160" s="6" t="e">
        <f>IF(Table16[[#This Row],[School Day]]="N",Table16[[#This Row],[Demand]],NA())</f>
        <v>#N/A</v>
      </c>
      <c r="H1160" s="6" t="e">
        <f>IF(Table16[[#This Row],[Holiday]]="Y",Table16[[#This Row],[Demand]],NA())</f>
        <v>#N/A</v>
      </c>
      <c r="I1160" s="6">
        <f>IF(Table16[[#This Row],[Holiday]]="N",Table16[[#This Row],[Demand]],NA())</f>
        <v>101334.2</v>
      </c>
      <c r="J1160" s="6">
        <v>21</v>
      </c>
      <c r="K1160" s="6"/>
    </row>
    <row r="1161" spans="2:11" x14ac:dyDescent="0.3">
      <c r="B1161" s="30">
        <v>43164</v>
      </c>
      <c r="C1161" s="6" t="str">
        <f>VLOOKUP(B:B, _holidays!A:C, 2, FALSE)</f>
        <v>Y</v>
      </c>
      <c r="D1161" s="6" t="str">
        <f>VLOOKUP(B:B, _holidays!A:C, 3, FALSE)</f>
        <v>N</v>
      </c>
      <c r="E1161" s="10">
        <v>112527.285</v>
      </c>
      <c r="F1161" s="6">
        <f>IF(Table16[[#This Row],[School Day]]="Y",Table16[[#This Row],[Demand]],NA())</f>
        <v>112527.285</v>
      </c>
      <c r="G1161" s="6" t="e">
        <f>IF(Table16[[#This Row],[School Day]]="N",Table16[[#This Row],[Demand]],NA())</f>
        <v>#N/A</v>
      </c>
      <c r="H1161" s="6" t="e">
        <f>IF(Table16[[#This Row],[Holiday]]="Y",Table16[[#This Row],[Demand]],NA())</f>
        <v>#N/A</v>
      </c>
      <c r="I1161" s="6">
        <f>IF(Table16[[#This Row],[Holiday]]="N",Table16[[#This Row],[Demand]],NA())</f>
        <v>112527.285</v>
      </c>
      <c r="J1161" s="6">
        <v>21.1</v>
      </c>
      <c r="K1161" s="6"/>
    </row>
    <row r="1162" spans="2:11" x14ac:dyDescent="0.3">
      <c r="B1162" s="30">
        <v>43165</v>
      </c>
      <c r="C1162" s="6" t="str">
        <f>VLOOKUP(B:B, _holidays!A:C, 2, FALSE)</f>
        <v>Y</v>
      </c>
      <c r="D1162" s="6" t="str">
        <f>VLOOKUP(B:B, _holidays!A:C, 3, FALSE)</f>
        <v>N</v>
      </c>
      <c r="E1162" s="10">
        <v>113850.81</v>
      </c>
      <c r="F1162" s="6">
        <f>IF(Table16[[#This Row],[School Day]]="Y",Table16[[#This Row],[Demand]],NA())</f>
        <v>113850.81</v>
      </c>
      <c r="G1162" s="6" t="e">
        <f>IF(Table16[[#This Row],[School Day]]="N",Table16[[#This Row],[Demand]],NA())</f>
        <v>#N/A</v>
      </c>
      <c r="H1162" s="6" t="e">
        <f>IF(Table16[[#This Row],[Holiday]]="Y",Table16[[#This Row],[Demand]],NA())</f>
        <v>#N/A</v>
      </c>
      <c r="I1162" s="6">
        <f>IF(Table16[[#This Row],[Holiday]]="N",Table16[[#This Row],[Demand]],NA())</f>
        <v>113850.81</v>
      </c>
      <c r="J1162" s="6">
        <v>27.6</v>
      </c>
      <c r="K1162" s="6"/>
    </row>
    <row r="1163" spans="2:11" x14ac:dyDescent="0.3">
      <c r="B1163" s="30">
        <v>43166</v>
      </c>
      <c r="C1163" s="6" t="str">
        <f>VLOOKUP(B:B, _holidays!A:C, 2, FALSE)</f>
        <v>Y</v>
      </c>
      <c r="D1163" s="6" t="str">
        <f>VLOOKUP(B:B, _holidays!A:C, 3, FALSE)</f>
        <v>N</v>
      </c>
      <c r="E1163" s="10">
        <v>122717.5</v>
      </c>
      <c r="F1163" s="6">
        <f>IF(Table16[[#This Row],[School Day]]="Y",Table16[[#This Row],[Demand]],NA())</f>
        <v>122717.5</v>
      </c>
      <c r="G1163" s="6" t="e">
        <f>IF(Table16[[#This Row],[School Day]]="N",Table16[[#This Row],[Demand]],NA())</f>
        <v>#N/A</v>
      </c>
      <c r="H1163" s="6" t="e">
        <f>IF(Table16[[#This Row],[Holiday]]="Y",Table16[[#This Row],[Demand]],NA())</f>
        <v>#N/A</v>
      </c>
      <c r="I1163" s="6">
        <f>IF(Table16[[#This Row],[Holiday]]="N",Table16[[#This Row],[Demand]],NA())</f>
        <v>122717.5</v>
      </c>
      <c r="J1163" s="6">
        <v>28.5</v>
      </c>
      <c r="K1163" s="6"/>
    </row>
    <row r="1164" spans="2:11" x14ac:dyDescent="0.3">
      <c r="B1164" s="30">
        <v>43167</v>
      </c>
      <c r="C1164" s="6" t="str">
        <f>VLOOKUP(B:B, _holidays!A:C, 2, FALSE)</f>
        <v>Y</v>
      </c>
      <c r="D1164" s="6" t="str">
        <f>VLOOKUP(B:B, _holidays!A:C, 3, FALSE)</f>
        <v>N</v>
      </c>
      <c r="E1164" s="10">
        <v>128732.59</v>
      </c>
      <c r="F1164" s="6">
        <f>IF(Table16[[#This Row],[School Day]]="Y",Table16[[#This Row],[Demand]],NA())</f>
        <v>128732.59</v>
      </c>
      <c r="G1164" s="6" t="e">
        <f>IF(Table16[[#This Row],[School Day]]="N",Table16[[#This Row],[Demand]],NA())</f>
        <v>#N/A</v>
      </c>
      <c r="H1164" s="6" t="e">
        <f>IF(Table16[[#This Row],[Holiday]]="Y",Table16[[#This Row],[Demand]],NA())</f>
        <v>#N/A</v>
      </c>
      <c r="I1164" s="6">
        <f>IF(Table16[[#This Row],[Holiday]]="N",Table16[[#This Row],[Demand]],NA())</f>
        <v>128732.59</v>
      </c>
      <c r="J1164" s="6">
        <v>30.5</v>
      </c>
      <c r="K1164" s="6"/>
    </row>
    <row r="1165" spans="2:11" x14ac:dyDescent="0.3">
      <c r="B1165" s="30">
        <v>43168</v>
      </c>
      <c r="C1165" s="6" t="str">
        <f>VLOOKUP(B:B, _holidays!A:C, 2, FALSE)</f>
        <v>Y</v>
      </c>
      <c r="D1165" s="6" t="str">
        <f>VLOOKUP(B:B, _holidays!A:C, 3, FALSE)</f>
        <v>N</v>
      </c>
      <c r="E1165" s="10">
        <v>127805.485</v>
      </c>
      <c r="F1165" s="6">
        <f>IF(Table16[[#This Row],[School Day]]="Y",Table16[[#This Row],[Demand]],NA())</f>
        <v>127805.485</v>
      </c>
      <c r="G1165" s="6" t="e">
        <f>IF(Table16[[#This Row],[School Day]]="N",Table16[[#This Row],[Demand]],NA())</f>
        <v>#N/A</v>
      </c>
      <c r="H1165" s="6" t="e">
        <f>IF(Table16[[#This Row],[Holiday]]="Y",Table16[[#This Row],[Demand]],NA())</f>
        <v>#N/A</v>
      </c>
      <c r="I1165" s="6">
        <f>IF(Table16[[#This Row],[Holiday]]="N",Table16[[#This Row],[Demand]],NA())</f>
        <v>127805.485</v>
      </c>
      <c r="J1165" s="6">
        <v>28.8</v>
      </c>
      <c r="K1165" s="6"/>
    </row>
    <row r="1166" spans="2:11" x14ac:dyDescent="0.3">
      <c r="B1166" s="30">
        <v>43169</v>
      </c>
      <c r="C1166" s="6" t="str">
        <f>VLOOKUP(B:B, _holidays!A:C, 2, FALSE)</f>
        <v>Y</v>
      </c>
      <c r="D1166" s="6" t="str">
        <f>VLOOKUP(B:B, _holidays!A:C, 3, FALSE)</f>
        <v>N</v>
      </c>
      <c r="E1166" s="10">
        <v>120398.88499999999</v>
      </c>
      <c r="F1166" s="6">
        <f>IF(Table16[[#This Row],[School Day]]="Y",Table16[[#This Row],[Demand]],NA())</f>
        <v>120398.88499999999</v>
      </c>
      <c r="G1166" s="6" t="e">
        <f>IF(Table16[[#This Row],[School Day]]="N",Table16[[#This Row],[Demand]],NA())</f>
        <v>#N/A</v>
      </c>
      <c r="H1166" s="6" t="e">
        <f>IF(Table16[[#This Row],[Holiday]]="Y",Table16[[#This Row],[Demand]],NA())</f>
        <v>#N/A</v>
      </c>
      <c r="I1166" s="6">
        <f>IF(Table16[[#This Row],[Holiday]]="N",Table16[[#This Row],[Demand]],NA())</f>
        <v>120398.88499999999</v>
      </c>
      <c r="J1166" s="6">
        <v>35.1</v>
      </c>
      <c r="K1166" s="6"/>
    </row>
    <row r="1167" spans="2:11" x14ac:dyDescent="0.3">
      <c r="B1167" s="30">
        <v>43170</v>
      </c>
      <c r="C1167" s="6" t="str">
        <f>VLOOKUP(B:B, _holidays!A:C, 2, FALSE)</f>
        <v>Y</v>
      </c>
      <c r="D1167" s="6" t="str">
        <f>VLOOKUP(B:B, _holidays!A:C, 3, FALSE)</f>
        <v>N</v>
      </c>
      <c r="E1167" s="10">
        <v>104486.18</v>
      </c>
      <c r="F1167" s="6">
        <f>IF(Table16[[#This Row],[School Day]]="Y",Table16[[#This Row],[Demand]],NA())</f>
        <v>104486.18</v>
      </c>
      <c r="G1167" s="6" t="e">
        <f>IF(Table16[[#This Row],[School Day]]="N",Table16[[#This Row],[Demand]],NA())</f>
        <v>#N/A</v>
      </c>
      <c r="H1167" s="6" t="e">
        <f>IF(Table16[[#This Row],[Holiday]]="Y",Table16[[#This Row],[Demand]],NA())</f>
        <v>#N/A</v>
      </c>
      <c r="I1167" s="6">
        <f>IF(Table16[[#This Row],[Holiday]]="N",Table16[[#This Row],[Demand]],NA())</f>
        <v>104486.18</v>
      </c>
      <c r="J1167" s="6">
        <v>22.8</v>
      </c>
      <c r="K1167" s="6"/>
    </row>
    <row r="1168" spans="2:11" x14ac:dyDescent="0.3">
      <c r="B1168" s="30">
        <v>43171</v>
      </c>
      <c r="C1168" s="6" t="str">
        <f>VLOOKUP(B:B, _holidays!A:C, 2, FALSE)</f>
        <v>Y</v>
      </c>
      <c r="D1168" s="6" t="str">
        <f>VLOOKUP(B:B, _holidays!A:C, 3, FALSE)</f>
        <v>Y</v>
      </c>
      <c r="E1168" s="10">
        <v>97542.31</v>
      </c>
      <c r="F1168" s="6">
        <f>IF(Table16[[#This Row],[School Day]]="Y",Table16[[#This Row],[Demand]],NA())</f>
        <v>97542.31</v>
      </c>
      <c r="G1168" s="6" t="e">
        <f>IF(Table16[[#This Row],[School Day]]="N",Table16[[#This Row],[Demand]],NA())</f>
        <v>#N/A</v>
      </c>
      <c r="H1168" s="6">
        <f>IF(Table16[[#This Row],[Holiday]]="Y",Table16[[#This Row],[Demand]],NA())</f>
        <v>97542.31</v>
      </c>
      <c r="I1168" s="6" t="e">
        <f>IF(Table16[[#This Row],[Holiday]]="N",Table16[[#This Row],[Demand]],NA())</f>
        <v>#N/A</v>
      </c>
      <c r="J1168" s="6">
        <v>20.9</v>
      </c>
      <c r="K1168" s="6"/>
    </row>
    <row r="1169" spans="2:11" x14ac:dyDescent="0.3">
      <c r="B1169" s="30">
        <v>43172</v>
      </c>
      <c r="C1169" s="6" t="str">
        <f>VLOOKUP(B:B, _holidays!A:C, 2, FALSE)</f>
        <v>Y</v>
      </c>
      <c r="D1169" s="6" t="str">
        <f>VLOOKUP(B:B, _holidays!A:C, 3, FALSE)</f>
        <v>N</v>
      </c>
      <c r="E1169" s="10">
        <v>112663.625</v>
      </c>
      <c r="F1169" s="6">
        <f>IF(Table16[[#This Row],[School Day]]="Y",Table16[[#This Row],[Demand]],NA())</f>
        <v>112663.625</v>
      </c>
      <c r="G1169" s="6" t="e">
        <f>IF(Table16[[#This Row],[School Day]]="N",Table16[[#This Row],[Demand]],NA())</f>
        <v>#N/A</v>
      </c>
      <c r="H1169" s="6" t="e">
        <f>IF(Table16[[#This Row],[Holiday]]="Y",Table16[[#This Row],[Demand]],NA())</f>
        <v>#N/A</v>
      </c>
      <c r="I1169" s="6">
        <f>IF(Table16[[#This Row],[Holiday]]="N",Table16[[#This Row],[Demand]],NA())</f>
        <v>112663.625</v>
      </c>
      <c r="J1169" s="6">
        <v>20.5</v>
      </c>
      <c r="K1169" s="6"/>
    </row>
    <row r="1170" spans="2:11" x14ac:dyDescent="0.3">
      <c r="B1170" s="30">
        <v>43173</v>
      </c>
      <c r="C1170" s="6" t="str">
        <f>VLOOKUP(B:B, _holidays!A:C, 2, FALSE)</f>
        <v>Y</v>
      </c>
      <c r="D1170" s="6" t="str">
        <f>VLOOKUP(B:B, _holidays!A:C, 3, FALSE)</f>
        <v>N</v>
      </c>
      <c r="E1170" s="10">
        <v>114195.35</v>
      </c>
      <c r="F1170" s="6">
        <f>IF(Table16[[#This Row],[School Day]]="Y",Table16[[#This Row],[Demand]],NA())</f>
        <v>114195.35</v>
      </c>
      <c r="G1170" s="6" t="e">
        <f>IF(Table16[[#This Row],[School Day]]="N",Table16[[#This Row],[Demand]],NA())</f>
        <v>#N/A</v>
      </c>
      <c r="H1170" s="6" t="e">
        <f>IF(Table16[[#This Row],[Holiday]]="Y",Table16[[#This Row],[Demand]],NA())</f>
        <v>#N/A</v>
      </c>
      <c r="I1170" s="6">
        <f>IF(Table16[[#This Row],[Holiday]]="N",Table16[[#This Row],[Demand]],NA())</f>
        <v>114195.35</v>
      </c>
      <c r="J1170" s="6">
        <v>21.3</v>
      </c>
      <c r="K1170" s="6"/>
    </row>
    <row r="1171" spans="2:11" x14ac:dyDescent="0.3">
      <c r="B1171" s="30">
        <v>43174</v>
      </c>
      <c r="C1171" s="6" t="str">
        <f>VLOOKUP(B:B, _holidays!A:C, 2, FALSE)</f>
        <v>Y</v>
      </c>
      <c r="D1171" s="6" t="str">
        <f>VLOOKUP(B:B, _holidays!A:C, 3, FALSE)</f>
        <v>N</v>
      </c>
      <c r="E1171" s="10">
        <v>116045.27</v>
      </c>
      <c r="F1171" s="6">
        <f>IF(Table16[[#This Row],[School Day]]="Y",Table16[[#This Row],[Demand]],NA())</f>
        <v>116045.27</v>
      </c>
      <c r="G1171" s="6" t="e">
        <f>IF(Table16[[#This Row],[School Day]]="N",Table16[[#This Row],[Demand]],NA())</f>
        <v>#N/A</v>
      </c>
      <c r="H1171" s="6" t="e">
        <f>IF(Table16[[#This Row],[Holiday]]="Y",Table16[[#This Row],[Demand]],NA())</f>
        <v>#N/A</v>
      </c>
      <c r="I1171" s="6">
        <f>IF(Table16[[#This Row],[Holiday]]="N",Table16[[#This Row],[Demand]],NA())</f>
        <v>116045.27</v>
      </c>
      <c r="J1171" s="6">
        <v>20.8</v>
      </c>
      <c r="K1171" s="6"/>
    </row>
    <row r="1172" spans="2:11" x14ac:dyDescent="0.3">
      <c r="B1172" s="30">
        <v>43175</v>
      </c>
      <c r="C1172" s="6" t="str">
        <f>VLOOKUP(B:B, _holidays!A:C, 2, FALSE)</f>
        <v>Y</v>
      </c>
      <c r="D1172" s="6" t="str">
        <f>VLOOKUP(B:B, _holidays!A:C, 3, FALSE)</f>
        <v>N</v>
      </c>
      <c r="E1172" s="10">
        <v>116284.345</v>
      </c>
      <c r="F1172" s="6">
        <f>IF(Table16[[#This Row],[School Day]]="Y",Table16[[#This Row],[Demand]],NA())</f>
        <v>116284.345</v>
      </c>
      <c r="G1172" s="6" t="e">
        <f>IF(Table16[[#This Row],[School Day]]="N",Table16[[#This Row],[Demand]],NA())</f>
        <v>#N/A</v>
      </c>
      <c r="H1172" s="6" t="e">
        <f>IF(Table16[[#This Row],[Holiday]]="Y",Table16[[#This Row],[Demand]],NA())</f>
        <v>#N/A</v>
      </c>
      <c r="I1172" s="6">
        <f>IF(Table16[[#This Row],[Holiday]]="N",Table16[[#This Row],[Demand]],NA())</f>
        <v>116284.345</v>
      </c>
      <c r="J1172" s="6">
        <v>24.4</v>
      </c>
      <c r="K1172" s="6"/>
    </row>
    <row r="1173" spans="2:11" x14ac:dyDescent="0.3">
      <c r="B1173" s="30">
        <v>43176</v>
      </c>
      <c r="C1173" s="6" t="str">
        <f>VLOOKUP(B:B, _holidays!A:C, 2, FALSE)</f>
        <v>Y</v>
      </c>
      <c r="D1173" s="6" t="str">
        <f>VLOOKUP(B:B, _holidays!A:C, 3, FALSE)</f>
        <v>N</v>
      </c>
      <c r="E1173" s="10">
        <v>110715.12</v>
      </c>
      <c r="F1173" s="6">
        <f>IF(Table16[[#This Row],[School Day]]="Y",Table16[[#This Row],[Demand]],NA())</f>
        <v>110715.12</v>
      </c>
      <c r="G1173" s="6" t="e">
        <f>IF(Table16[[#This Row],[School Day]]="N",Table16[[#This Row],[Demand]],NA())</f>
        <v>#N/A</v>
      </c>
      <c r="H1173" s="6" t="e">
        <f>IF(Table16[[#This Row],[Holiday]]="Y",Table16[[#This Row],[Demand]],NA())</f>
        <v>#N/A</v>
      </c>
      <c r="I1173" s="6">
        <f>IF(Table16[[#This Row],[Holiday]]="N",Table16[[#This Row],[Demand]],NA())</f>
        <v>110715.12</v>
      </c>
      <c r="J1173" s="6">
        <v>32</v>
      </c>
      <c r="K1173" s="6"/>
    </row>
    <row r="1174" spans="2:11" x14ac:dyDescent="0.3">
      <c r="B1174" s="30">
        <v>43177</v>
      </c>
      <c r="C1174" s="6" t="str">
        <f>VLOOKUP(B:B, _holidays!A:C, 2, FALSE)</f>
        <v>Y</v>
      </c>
      <c r="D1174" s="6" t="str">
        <f>VLOOKUP(B:B, _holidays!A:C, 3, FALSE)</f>
        <v>N</v>
      </c>
      <c r="E1174" s="10">
        <v>97262.705000000002</v>
      </c>
      <c r="F1174" s="6">
        <f>IF(Table16[[#This Row],[School Day]]="Y",Table16[[#This Row],[Demand]],NA())</f>
        <v>97262.705000000002</v>
      </c>
      <c r="G1174" s="6" t="e">
        <f>IF(Table16[[#This Row],[School Day]]="N",Table16[[#This Row],[Demand]],NA())</f>
        <v>#N/A</v>
      </c>
      <c r="H1174" s="6" t="e">
        <f>IF(Table16[[#This Row],[Holiday]]="Y",Table16[[#This Row],[Demand]],NA())</f>
        <v>#N/A</v>
      </c>
      <c r="I1174" s="6">
        <f>IF(Table16[[#This Row],[Holiday]]="N",Table16[[#This Row],[Demand]],NA())</f>
        <v>97262.705000000002</v>
      </c>
      <c r="J1174" s="6">
        <v>23.1</v>
      </c>
      <c r="K1174" s="6"/>
    </row>
    <row r="1175" spans="2:11" x14ac:dyDescent="0.3">
      <c r="B1175" s="30">
        <v>43178</v>
      </c>
      <c r="C1175" s="6" t="str">
        <f>VLOOKUP(B:B, _holidays!A:C, 2, FALSE)</f>
        <v>Y</v>
      </c>
      <c r="D1175" s="6" t="str">
        <f>VLOOKUP(B:B, _holidays!A:C, 3, FALSE)</f>
        <v>N</v>
      </c>
      <c r="E1175" s="10">
        <v>111617.94500000001</v>
      </c>
      <c r="F1175" s="6">
        <f>IF(Table16[[#This Row],[School Day]]="Y",Table16[[#This Row],[Demand]],NA())</f>
        <v>111617.94500000001</v>
      </c>
      <c r="G1175" s="6" t="e">
        <f>IF(Table16[[#This Row],[School Day]]="N",Table16[[#This Row],[Demand]],NA())</f>
        <v>#N/A</v>
      </c>
      <c r="H1175" s="6" t="e">
        <f>IF(Table16[[#This Row],[Holiday]]="Y",Table16[[#This Row],[Demand]],NA())</f>
        <v>#N/A</v>
      </c>
      <c r="I1175" s="6">
        <f>IF(Table16[[#This Row],[Holiday]]="N",Table16[[#This Row],[Demand]],NA())</f>
        <v>111617.94500000001</v>
      </c>
      <c r="J1175" s="6">
        <v>28</v>
      </c>
      <c r="K1175" s="6"/>
    </row>
    <row r="1176" spans="2:11" x14ac:dyDescent="0.3">
      <c r="B1176" s="30">
        <v>43179</v>
      </c>
      <c r="C1176" s="6" t="str">
        <f>VLOOKUP(B:B, _holidays!A:C, 2, FALSE)</f>
        <v>Y</v>
      </c>
      <c r="D1176" s="6" t="str">
        <f>VLOOKUP(B:B, _holidays!A:C, 3, FALSE)</f>
        <v>N</v>
      </c>
      <c r="E1176" s="10">
        <v>110794.26</v>
      </c>
      <c r="F1176" s="6">
        <f>IF(Table16[[#This Row],[School Day]]="Y",Table16[[#This Row],[Demand]],NA())</f>
        <v>110794.26</v>
      </c>
      <c r="G1176" s="6" t="e">
        <f>IF(Table16[[#This Row],[School Day]]="N",Table16[[#This Row],[Demand]],NA())</f>
        <v>#N/A</v>
      </c>
      <c r="H1176" s="6" t="e">
        <f>IF(Table16[[#This Row],[Holiday]]="Y",Table16[[#This Row],[Demand]],NA())</f>
        <v>#N/A</v>
      </c>
      <c r="I1176" s="6">
        <f>IF(Table16[[#This Row],[Holiday]]="N",Table16[[#This Row],[Demand]],NA())</f>
        <v>110794.26</v>
      </c>
      <c r="J1176" s="6">
        <v>19.2</v>
      </c>
      <c r="K1176" s="6"/>
    </row>
    <row r="1177" spans="2:11" x14ac:dyDescent="0.3">
      <c r="B1177" s="30">
        <v>43180</v>
      </c>
      <c r="C1177" s="6" t="str">
        <f>VLOOKUP(B:B, _holidays!A:C, 2, FALSE)</f>
        <v>Y</v>
      </c>
      <c r="D1177" s="6" t="str">
        <f>VLOOKUP(B:B, _holidays!A:C, 3, FALSE)</f>
        <v>N</v>
      </c>
      <c r="E1177" s="10">
        <v>111254.315</v>
      </c>
      <c r="F1177" s="6">
        <f>IF(Table16[[#This Row],[School Day]]="Y",Table16[[#This Row],[Demand]],NA())</f>
        <v>111254.315</v>
      </c>
      <c r="G1177" s="6" t="e">
        <f>IF(Table16[[#This Row],[School Day]]="N",Table16[[#This Row],[Demand]],NA())</f>
        <v>#N/A</v>
      </c>
      <c r="H1177" s="6" t="e">
        <f>IF(Table16[[#This Row],[Holiday]]="Y",Table16[[#This Row],[Demand]],NA())</f>
        <v>#N/A</v>
      </c>
      <c r="I1177" s="6">
        <f>IF(Table16[[#This Row],[Holiday]]="N",Table16[[#This Row],[Demand]],NA())</f>
        <v>111254.315</v>
      </c>
      <c r="J1177" s="6">
        <v>25.1</v>
      </c>
      <c r="K1177" s="6"/>
    </row>
    <row r="1178" spans="2:11" x14ac:dyDescent="0.3">
      <c r="B1178" s="30">
        <v>43181</v>
      </c>
      <c r="C1178" s="6" t="str">
        <f>VLOOKUP(B:B, _holidays!A:C, 2, FALSE)</f>
        <v>Y</v>
      </c>
      <c r="D1178" s="6" t="str">
        <f>VLOOKUP(B:B, _holidays!A:C, 3, FALSE)</f>
        <v>N</v>
      </c>
      <c r="E1178" s="10">
        <v>115020.505</v>
      </c>
      <c r="F1178" s="6">
        <f>IF(Table16[[#This Row],[School Day]]="Y",Table16[[#This Row],[Demand]],NA())</f>
        <v>115020.505</v>
      </c>
      <c r="G1178" s="6" t="e">
        <f>IF(Table16[[#This Row],[School Day]]="N",Table16[[#This Row],[Demand]],NA())</f>
        <v>#N/A</v>
      </c>
      <c r="H1178" s="6" t="e">
        <f>IF(Table16[[#This Row],[Holiday]]="Y",Table16[[#This Row],[Demand]],NA())</f>
        <v>#N/A</v>
      </c>
      <c r="I1178" s="6">
        <f>IF(Table16[[#This Row],[Holiday]]="N",Table16[[#This Row],[Demand]],NA())</f>
        <v>115020.505</v>
      </c>
      <c r="J1178" s="6">
        <v>28.1</v>
      </c>
      <c r="K1178" s="6"/>
    </row>
    <row r="1179" spans="2:11" x14ac:dyDescent="0.3">
      <c r="B1179" s="30">
        <v>43182</v>
      </c>
      <c r="C1179" s="6" t="str">
        <f>VLOOKUP(B:B, _holidays!A:C, 2, FALSE)</f>
        <v>Y</v>
      </c>
      <c r="D1179" s="6" t="str">
        <f>VLOOKUP(B:B, _holidays!A:C, 3, FALSE)</f>
        <v>N</v>
      </c>
      <c r="E1179" s="10">
        <v>119298.325</v>
      </c>
      <c r="F1179" s="6">
        <f>IF(Table16[[#This Row],[School Day]]="Y",Table16[[#This Row],[Demand]],NA())</f>
        <v>119298.325</v>
      </c>
      <c r="G1179" s="6" t="e">
        <f>IF(Table16[[#This Row],[School Day]]="N",Table16[[#This Row],[Demand]],NA())</f>
        <v>#N/A</v>
      </c>
      <c r="H1179" s="6" t="e">
        <f>IF(Table16[[#This Row],[Holiday]]="Y",Table16[[#This Row],[Demand]],NA())</f>
        <v>#N/A</v>
      </c>
      <c r="I1179" s="6">
        <f>IF(Table16[[#This Row],[Holiday]]="N",Table16[[#This Row],[Demand]],NA())</f>
        <v>119298.325</v>
      </c>
      <c r="J1179" s="6">
        <v>29.4</v>
      </c>
      <c r="K1179" s="6"/>
    </row>
    <row r="1180" spans="2:11" x14ac:dyDescent="0.3">
      <c r="B1180" s="30">
        <v>43183</v>
      </c>
      <c r="C1180" s="6" t="str">
        <f>VLOOKUP(B:B, _holidays!A:C, 2, FALSE)</f>
        <v>Y</v>
      </c>
      <c r="D1180" s="6" t="str">
        <f>VLOOKUP(B:B, _holidays!A:C, 3, FALSE)</f>
        <v>N</v>
      </c>
      <c r="E1180" s="10">
        <v>112312.69500000001</v>
      </c>
      <c r="F1180" s="6">
        <f>IF(Table16[[#This Row],[School Day]]="Y",Table16[[#This Row],[Demand]],NA())</f>
        <v>112312.69500000001</v>
      </c>
      <c r="G1180" s="6" t="e">
        <f>IF(Table16[[#This Row],[School Day]]="N",Table16[[#This Row],[Demand]],NA())</f>
        <v>#N/A</v>
      </c>
      <c r="H1180" s="6" t="e">
        <f>IF(Table16[[#This Row],[Holiday]]="Y",Table16[[#This Row],[Demand]],NA())</f>
        <v>#N/A</v>
      </c>
      <c r="I1180" s="6">
        <f>IF(Table16[[#This Row],[Holiday]]="N",Table16[[#This Row],[Demand]],NA())</f>
        <v>112312.69500000001</v>
      </c>
      <c r="J1180" s="6">
        <v>24.2</v>
      </c>
      <c r="K1180" s="6"/>
    </row>
    <row r="1181" spans="2:11" x14ac:dyDescent="0.3">
      <c r="B1181" s="30">
        <v>43184</v>
      </c>
      <c r="C1181" s="6" t="str">
        <f>VLOOKUP(B:B, _holidays!A:C, 2, FALSE)</f>
        <v>Y</v>
      </c>
      <c r="D1181" s="6" t="str">
        <f>VLOOKUP(B:B, _holidays!A:C, 3, FALSE)</f>
        <v>N</v>
      </c>
      <c r="E1181" s="10">
        <v>98918.514999999999</v>
      </c>
      <c r="F1181" s="6">
        <f>IF(Table16[[#This Row],[School Day]]="Y",Table16[[#This Row],[Demand]],NA())</f>
        <v>98918.514999999999</v>
      </c>
      <c r="G1181" s="6" t="e">
        <f>IF(Table16[[#This Row],[School Day]]="N",Table16[[#This Row],[Demand]],NA())</f>
        <v>#N/A</v>
      </c>
      <c r="H1181" s="6" t="e">
        <f>IF(Table16[[#This Row],[Holiday]]="Y",Table16[[#This Row],[Demand]],NA())</f>
        <v>#N/A</v>
      </c>
      <c r="I1181" s="6">
        <f>IF(Table16[[#This Row],[Holiday]]="N",Table16[[#This Row],[Demand]],NA())</f>
        <v>98918.514999999999</v>
      </c>
      <c r="J1181" s="6">
        <v>25.4</v>
      </c>
      <c r="K1181" s="6"/>
    </row>
    <row r="1182" spans="2:11" x14ac:dyDescent="0.3">
      <c r="B1182" s="30">
        <v>43185</v>
      </c>
      <c r="C1182" s="6" t="str">
        <f>VLOOKUP(B:B, _holidays!A:C, 2, FALSE)</f>
        <v>Y</v>
      </c>
      <c r="D1182" s="6" t="str">
        <f>VLOOKUP(B:B, _holidays!A:C, 3, FALSE)</f>
        <v>N</v>
      </c>
      <c r="E1182" s="10">
        <v>112488.215</v>
      </c>
      <c r="F1182" s="6">
        <f>IF(Table16[[#This Row],[School Day]]="Y",Table16[[#This Row],[Demand]],NA())</f>
        <v>112488.215</v>
      </c>
      <c r="G1182" s="6" t="e">
        <f>IF(Table16[[#This Row],[School Day]]="N",Table16[[#This Row],[Demand]],NA())</f>
        <v>#N/A</v>
      </c>
      <c r="H1182" s="6" t="e">
        <f>IF(Table16[[#This Row],[Holiday]]="Y",Table16[[#This Row],[Demand]],NA())</f>
        <v>#N/A</v>
      </c>
      <c r="I1182" s="6">
        <f>IF(Table16[[#This Row],[Holiday]]="N",Table16[[#This Row],[Demand]],NA())</f>
        <v>112488.215</v>
      </c>
      <c r="J1182" s="6">
        <v>18.5</v>
      </c>
      <c r="K1182" s="6"/>
    </row>
    <row r="1183" spans="2:11" x14ac:dyDescent="0.3">
      <c r="B1183" s="30">
        <v>43186</v>
      </c>
      <c r="C1183" s="6" t="str">
        <f>VLOOKUP(B:B, _holidays!A:C, 2, FALSE)</f>
        <v>Y</v>
      </c>
      <c r="D1183" s="6" t="str">
        <f>VLOOKUP(B:B, _holidays!A:C, 3, FALSE)</f>
        <v>N</v>
      </c>
      <c r="E1183" s="10">
        <v>116809.36500000001</v>
      </c>
      <c r="F1183" s="6">
        <f>IF(Table16[[#This Row],[School Day]]="Y",Table16[[#This Row],[Demand]],NA())</f>
        <v>116809.36500000001</v>
      </c>
      <c r="G1183" s="6" t="e">
        <f>IF(Table16[[#This Row],[School Day]]="N",Table16[[#This Row],[Demand]],NA())</f>
        <v>#N/A</v>
      </c>
      <c r="H1183" s="6" t="e">
        <f>IF(Table16[[#This Row],[Holiday]]="Y",Table16[[#This Row],[Demand]],NA())</f>
        <v>#N/A</v>
      </c>
      <c r="I1183" s="6">
        <f>IF(Table16[[#This Row],[Holiday]]="N",Table16[[#This Row],[Demand]],NA())</f>
        <v>116809.36500000001</v>
      </c>
      <c r="J1183" s="6">
        <v>22.6</v>
      </c>
      <c r="K1183" s="6"/>
    </row>
    <row r="1184" spans="2:11" x14ac:dyDescent="0.3">
      <c r="B1184" s="30">
        <v>43187</v>
      </c>
      <c r="C1184" s="6" t="str">
        <f>VLOOKUP(B:B, _holidays!A:C, 2, FALSE)</f>
        <v>Y</v>
      </c>
      <c r="D1184" s="6" t="str">
        <f>VLOOKUP(B:B, _holidays!A:C, 3, FALSE)</f>
        <v>N</v>
      </c>
      <c r="E1184" s="10">
        <v>117744.005</v>
      </c>
      <c r="F1184" s="6">
        <f>IF(Table16[[#This Row],[School Day]]="Y",Table16[[#This Row],[Demand]],NA())</f>
        <v>117744.005</v>
      </c>
      <c r="G1184" s="6" t="e">
        <f>IF(Table16[[#This Row],[School Day]]="N",Table16[[#This Row],[Demand]],NA())</f>
        <v>#N/A</v>
      </c>
      <c r="H1184" s="6" t="e">
        <f>IF(Table16[[#This Row],[Holiday]]="Y",Table16[[#This Row],[Demand]],NA())</f>
        <v>#N/A</v>
      </c>
      <c r="I1184" s="6">
        <f>IF(Table16[[#This Row],[Holiday]]="N",Table16[[#This Row],[Demand]],NA())</f>
        <v>117744.005</v>
      </c>
      <c r="J1184" s="6">
        <v>30.3</v>
      </c>
      <c r="K1184" s="6"/>
    </row>
    <row r="1185" spans="2:11" x14ac:dyDescent="0.3">
      <c r="B1185" s="30">
        <v>43188</v>
      </c>
      <c r="C1185" s="6" t="str">
        <f>VLOOKUP(B:B, _holidays!A:C, 2, FALSE)</f>
        <v>N</v>
      </c>
      <c r="D1185" s="6" t="str">
        <f>VLOOKUP(B:B, _holidays!A:C, 3, FALSE)</f>
        <v>N</v>
      </c>
      <c r="E1185" s="10">
        <v>116457.26</v>
      </c>
      <c r="F1185" s="6" t="e">
        <f>IF(Table16[[#This Row],[School Day]]="Y",Table16[[#This Row],[Demand]],NA())</f>
        <v>#N/A</v>
      </c>
      <c r="G1185" s="6">
        <f>IF(Table16[[#This Row],[School Day]]="N",Table16[[#This Row],[Demand]],NA())</f>
        <v>116457.26</v>
      </c>
      <c r="H1185" s="6" t="e">
        <f>IF(Table16[[#This Row],[Holiday]]="Y",Table16[[#This Row],[Demand]],NA())</f>
        <v>#N/A</v>
      </c>
      <c r="I1185" s="6">
        <f>IF(Table16[[#This Row],[Holiday]]="N",Table16[[#This Row],[Demand]],NA())</f>
        <v>116457.26</v>
      </c>
      <c r="J1185" s="6">
        <v>21.8</v>
      </c>
      <c r="K1185" s="6"/>
    </row>
    <row r="1186" spans="2:11" x14ac:dyDescent="0.3">
      <c r="B1186" s="30">
        <v>43189</v>
      </c>
      <c r="C1186" s="6" t="str">
        <f>VLOOKUP(B:B, _holidays!A:C, 2, FALSE)</f>
        <v>N</v>
      </c>
      <c r="D1186" s="6" t="str">
        <f>VLOOKUP(B:B, _holidays!A:C, 3, FALSE)</f>
        <v>Y</v>
      </c>
      <c r="E1186" s="10">
        <v>97070.345000000001</v>
      </c>
      <c r="F1186" s="6" t="e">
        <f>IF(Table16[[#This Row],[School Day]]="Y",Table16[[#This Row],[Demand]],NA())</f>
        <v>#N/A</v>
      </c>
      <c r="G1186" s="6">
        <f>IF(Table16[[#This Row],[School Day]]="N",Table16[[#This Row],[Demand]],NA())</f>
        <v>97070.345000000001</v>
      </c>
      <c r="H1186" s="6">
        <f>IF(Table16[[#This Row],[Holiday]]="Y",Table16[[#This Row],[Demand]],NA())</f>
        <v>97070.345000000001</v>
      </c>
      <c r="I1186" s="6" t="e">
        <f>IF(Table16[[#This Row],[Holiday]]="N",Table16[[#This Row],[Demand]],NA())</f>
        <v>#N/A</v>
      </c>
      <c r="J1186" s="6">
        <v>23.3</v>
      </c>
      <c r="K1186" s="6"/>
    </row>
    <row r="1187" spans="2:11" x14ac:dyDescent="0.3">
      <c r="B1187" s="30">
        <v>43190</v>
      </c>
      <c r="C1187" s="6" t="str">
        <f>VLOOKUP(B:B, _holidays!A:C, 2, FALSE)</f>
        <v>N</v>
      </c>
      <c r="D1187" s="6" t="str">
        <f>VLOOKUP(B:B, _holidays!A:C, 3, FALSE)</f>
        <v>Y</v>
      </c>
      <c r="E1187" s="10">
        <v>99687.64</v>
      </c>
      <c r="F1187" s="6" t="e">
        <f>IF(Table16[[#This Row],[School Day]]="Y",Table16[[#This Row],[Demand]],NA())</f>
        <v>#N/A</v>
      </c>
      <c r="G1187" s="6">
        <f>IF(Table16[[#This Row],[School Day]]="N",Table16[[#This Row],[Demand]],NA())</f>
        <v>99687.64</v>
      </c>
      <c r="H1187" s="6">
        <f>IF(Table16[[#This Row],[Holiday]]="Y",Table16[[#This Row],[Demand]],NA())</f>
        <v>99687.64</v>
      </c>
      <c r="I1187" s="6" t="e">
        <f>IF(Table16[[#This Row],[Holiday]]="N",Table16[[#This Row],[Demand]],NA())</f>
        <v>#N/A</v>
      </c>
      <c r="J1187" s="6">
        <v>22.4</v>
      </c>
      <c r="K1187" s="6"/>
    </row>
    <row r="1188" spans="2:11" x14ac:dyDescent="0.3">
      <c r="B1188" s="30">
        <v>43191</v>
      </c>
      <c r="C1188" s="6" t="str">
        <f>VLOOKUP(B:B, _holidays!A:C, 2, FALSE)</f>
        <v>N</v>
      </c>
      <c r="D1188" s="6" t="str">
        <f>VLOOKUP(B:B, _holidays!A:C, 3, FALSE)</f>
        <v>Y</v>
      </c>
      <c r="E1188" s="10">
        <v>98817.03</v>
      </c>
      <c r="F1188" s="6" t="e">
        <f>IF(Table16[[#This Row],[School Day]]="Y",Table16[[#This Row],[Demand]],NA())</f>
        <v>#N/A</v>
      </c>
      <c r="G1188" s="6">
        <f>IF(Table16[[#This Row],[School Day]]="N",Table16[[#This Row],[Demand]],NA())</f>
        <v>98817.03</v>
      </c>
      <c r="H1188" s="6">
        <f>IF(Table16[[#This Row],[Holiday]]="Y",Table16[[#This Row],[Demand]],NA())</f>
        <v>98817.03</v>
      </c>
      <c r="I1188" s="6" t="e">
        <f>IF(Table16[[#This Row],[Holiday]]="N",Table16[[#This Row],[Demand]],NA())</f>
        <v>#N/A</v>
      </c>
      <c r="J1188" s="6">
        <v>27.7</v>
      </c>
      <c r="K1188" s="6"/>
    </row>
    <row r="1189" spans="2:11" x14ac:dyDescent="0.3">
      <c r="B1189" s="30">
        <v>43192</v>
      </c>
      <c r="C1189" s="6" t="str">
        <f>VLOOKUP(B:B, _holidays!A:C, 2, FALSE)</f>
        <v>N</v>
      </c>
      <c r="D1189" s="6" t="str">
        <f>VLOOKUP(B:B, _holidays!A:C, 3, FALSE)</f>
        <v>Y</v>
      </c>
      <c r="E1189" s="10">
        <v>98258.25</v>
      </c>
      <c r="F1189" s="6" t="e">
        <f>IF(Table16[[#This Row],[School Day]]="Y",Table16[[#This Row],[Demand]],NA())</f>
        <v>#N/A</v>
      </c>
      <c r="G1189" s="6">
        <f>IF(Table16[[#This Row],[School Day]]="N",Table16[[#This Row],[Demand]],NA())</f>
        <v>98258.25</v>
      </c>
      <c r="H1189" s="6">
        <f>IF(Table16[[#This Row],[Holiday]]="Y",Table16[[#This Row],[Demand]],NA())</f>
        <v>98258.25</v>
      </c>
      <c r="I1189" s="6" t="e">
        <f>IF(Table16[[#This Row],[Holiday]]="N",Table16[[#This Row],[Demand]],NA())</f>
        <v>#N/A</v>
      </c>
      <c r="J1189" s="6">
        <v>20.9</v>
      </c>
      <c r="K1189" s="6"/>
    </row>
    <row r="1190" spans="2:11" x14ac:dyDescent="0.3">
      <c r="B1190" s="30">
        <v>43193</v>
      </c>
      <c r="C1190" s="6" t="str">
        <f>VLOOKUP(B:B, _holidays!A:C, 2, FALSE)</f>
        <v>N</v>
      </c>
      <c r="D1190" s="6" t="str">
        <f>VLOOKUP(B:B, _holidays!A:C, 3, FALSE)</f>
        <v>N</v>
      </c>
      <c r="E1190" s="10">
        <v>113381.53</v>
      </c>
      <c r="F1190" s="6" t="e">
        <f>IF(Table16[[#This Row],[School Day]]="Y",Table16[[#This Row],[Demand]],NA())</f>
        <v>#N/A</v>
      </c>
      <c r="G1190" s="6">
        <f>IF(Table16[[#This Row],[School Day]]="N",Table16[[#This Row],[Demand]],NA())</f>
        <v>113381.53</v>
      </c>
      <c r="H1190" s="6" t="e">
        <f>IF(Table16[[#This Row],[Holiday]]="Y",Table16[[#This Row],[Demand]],NA())</f>
        <v>#N/A</v>
      </c>
      <c r="I1190" s="6">
        <f>IF(Table16[[#This Row],[Holiday]]="N",Table16[[#This Row],[Demand]],NA())</f>
        <v>113381.53</v>
      </c>
      <c r="J1190" s="6">
        <v>19.8</v>
      </c>
      <c r="K1190" s="6"/>
    </row>
    <row r="1191" spans="2:11" x14ac:dyDescent="0.3">
      <c r="B1191" s="30">
        <v>43194</v>
      </c>
      <c r="C1191" s="6" t="str">
        <f>VLOOKUP(B:B, _holidays!A:C, 2, FALSE)</f>
        <v>N</v>
      </c>
      <c r="D1191" s="6" t="str">
        <f>VLOOKUP(B:B, _holidays!A:C, 3, FALSE)</f>
        <v>N</v>
      </c>
      <c r="E1191" s="10">
        <v>115974.61</v>
      </c>
      <c r="F1191" s="6" t="e">
        <f>IF(Table16[[#This Row],[School Day]]="Y",Table16[[#This Row],[Demand]],NA())</f>
        <v>#N/A</v>
      </c>
      <c r="G1191" s="6">
        <f>IF(Table16[[#This Row],[School Day]]="N",Table16[[#This Row],[Demand]],NA())</f>
        <v>115974.61</v>
      </c>
      <c r="H1191" s="6" t="e">
        <f>IF(Table16[[#This Row],[Holiday]]="Y",Table16[[#This Row],[Demand]],NA())</f>
        <v>#N/A</v>
      </c>
      <c r="I1191" s="6">
        <f>IF(Table16[[#This Row],[Holiday]]="N",Table16[[#This Row],[Demand]],NA())</f>
        <v>115974.61</v>
      </c>
      <c r="J1191" s="6">
        <v>20.6</v>
      </c>
      <c r="K1191" s="6"/>
    </row>
    <row r="1192" spans="2:11" x14ac:dyDescent="0.3">
      <c r="B1192" s="30">
        <v>43195</v>
      </c>
      <c r="C1192" s="6" t="str">
        <f>VLOOKUP(B:B, _holidays!A:C, 2, FALSE)</f>
        <v>N</v>
      </c>
      <c r="D1192" s="6" t="str">
        <f>VLOOKUP(B:B, _holidays!A:C, 3, FALSE)</f>
        <v>N</v>
      </c>
      <c r="E1192" s="10">
        <v>117551.69500000001</v>
      </c>
      <c r="F1192" s="6" t="e">
        <f>IF(Table16[[#This Row],[School Day]]="Y",Table16[[#This Row],[Demand]],NA())</f>
        <v>#N/A</v>
      </c>
      <c r="G1192" s="6">
        <f>IF(Table16[[#This Row],[School Day]]="N",Table16[[#This Row],[Demand]],NA())</f>
        <v>117551.69500000001</v>
      </c>
      <c r="H1192" s="6" t="e">
        <f>IF(Table16[[#This Row],[Holiday]]="Y",Table16[[#This Row],[Demand]],NA())</f>
        <v>#N/A</v>
      </c>
      <c r="I1192" s="6">
        <f>IF(Table16[[#This Row],[Holiday]]="N",Table16[[#This Row],[Demand]],NA())</f>
        <v>117551.69500000001</v>
      </c>
      <c r="J1192" s="6">
        <v>18.7</v>
      </c>
      <c r="K1192" s="6"/>
    </row>
    <row r="1193" spans="2:11" x14ac:dyDescent="0.3">
      <c r="B1193" s="30">
        <v>43196</v>
      </c>
      <c r="C1193" s="6" t="str">
        <f>VLOOKUP(B:B, _holidays!A:C, 2, FALSE)</f>
        <v>N</v>
      </c>
      <c r="D1193" s="6" t="str">
        <f>VLOOKUP(B:B, _holidays!A:C, 3, FALSE)</f>
        <v>N</v>
      </c>
      <c r="E1193" s="10">
        <v>115979.07</v>
      </c>
      <c r="F1193" s="6" t="e">
        <f>IF(Table16[[#This Row],[School Day]]="Y",Table16[[#This Row],[Demand]],NA())</f>
        <v>#N/A</v>
      </c>
      <c r="G1193" s="6">
        <f>IF(Table16[[#This Row],[School Day]]="N",Table16[[#This Row],[Demand]],NA())</f>
        <v>115979.07</v>
      </c>
      <c r="H1193" s="6" t="e">
        <f>IF(Table16[[#This Row],[Holiday]]="Y",Table16[[#This Row],[Demand]],NA())</f>
        <v>#N/A</v>
      </c>
      <c r="I1193" s="6">
        <f>IF(Table16[[#This Row],[Holiday]]="N",Table16[[#This Row],[Demand]],NA())</f>
        <v>115979.07</v>
      </c>
      <c r="J1193" s="6">
        <v>21.2</v>
      </c>
      <c r="K1193" s="6"/>
    </row>
    <row r="1194" spans="2:11" x14ac:dyDescent="0.3">
      <c r="B1194" s="30">
        <v>43197</v>
      </c>
      <c r="C1194" s="6" t="str">
        <f>VLOOKUP(B:B, _holidays!A:C, 2, FALSE)</f>
        <v>N</v>
      </c>
      <c r="D1194" s="6" t="str">
        <f>VLOOKUP(B:B, _holidays!A:C, 3, FALSE)</f>
        <v>N</v>
      </c>
      <c r="E1194" s="10">
        <v>105938.47500000001</v>
      </c>
      <c r="F1194" s="6" t="e">
        <f>IF(Table16[[#This Row],[School Day]]="Y",Table16[[#This Row],[Demand]],NA())</f>
        <v>#N/A</v>
      </c>
      <c r="G1194" s="6">
        <f>IF(Table16[[#This Row],[School Day]]="N",Table16[[#This Row],[Demand]],NA())</f>
        <v>105938.47500000001</v>
      </c>
      <c r="H1194" s="6" t="e">
        <f>IF(Table16[[#This Row],[Holiday]]="Y",Table16[[#This Row],[Demand]],NA())</f>
        <v>#N/A</v>
      </c>
      <c r="I1194" s="6">
        <f>IF(Table16[[#This Row],[Holiday]]="N",Table16[[#This Row],[Demand]],NA())</f>
        <v>105938.47500000001</v>
      </c>
      <c r="J1194" s="6">
        <v>21.6</v>
      </c>
      <c r="K1194" s="6"/>
    </row>
    <row r="1195" spans="2:11" x14ac:dyDescent="0.3">
      <c r="B1195" s="30">
        <v>43198</v>
      </c>
      <c r="C1195" s="6" t="str">
        <f>VLOOKUP(B:B, _holidays!A:C, 2, FALSE)</f>
        <v>N</v>
      </c>
      <c r="D1195" s="6" t="str">
        <f>VLOOKUP(B:B, _holidays!A:C, 3, FALSE)</f>
        <v>N</v>
      </c>
      <c r="E1195" s="10">
        <v>100571.16499999999</v>
      </c>
      <c r="F1195" s="6" t="e">
        <f>IF(Table16[[#This Row],[School Day]]="Y",Table16[[#This Row],[Demand]],NA())</f>
        <v>#N/A</v>
      </c>
      <c r="G1195" s="6">
        <f>IF(Table16[[#This Row],[School Day]]="N",Table16[[#This Row],[Demand]],NA())</f>
        <v>100571.16499999999</v>
      </c>
      <c r="H1195" s="6" t="e">
        <f>IF(Table16[[#This Row],[Holiday]]="Y",Table16[[#This Row],[Demand]],NA())</f>
        <v>#N/A</v>
      </c>
      <c r="I1195" s="6">
        <f>IF(Table16[[#This Row],[Holiday]]="N",Table16[[#This Row],[Demand]],NA())</f>
        <v>100571.16499999999</v>
      </c>
      <c r="J1195" s="6">
        <v>29.9</v>
      </c>
      <c r="K1195" s="6"/>
    </row>
    <row r="1196" spans="2:11" x14ac:dyDescent="0.3">
      <c r="B1196" s="30">
        <v>43199</v>
      </c>
      <c r="C1196" s="6" t="str">
        <f>VLOOKUP(B:B, _holidays!A:C, 2, FALSE)</f>
        <v>N</v>
      </c>
      <c r="D1196" s="6" t="str">
        <f>VLOOKUP(B:B, _holidays!A:C, 3, FALSE)</f>
        <v>N</v>
      </c>
      <c r="E1196" s="10">
        <v>118702.925</v>
      </c>
      <c r="F1196" s="6" t="e">
        <f>IF(Table16[[#This Row],[School Day]]="Y",Table16[[#This Row],[Demand]],NA())</f>
        <v>#N/A</v>
      </c>
      <c r="G1196" s="6">
        <f>IF(Table16[[#This Row],[School Day]]="N",Table16[[#This Row],[Demand]],NA())</f>
        <v>118702.925</v>
      </c>
      <c r="H1196" s="6" t="e">
        <f>IF(Table16[[#This Row],[Holiday]]="Y",Table16[[#This Row],[Demand]],NA())</f>
        <v>#N/A</v>
      </c>
      <c r="I1196" s="6">
        <f>IF(Table16[[#This Row],[Holiday]]="N",Table16[[#This Row],[Demand]],NA())</f>
        <v>118702.925</v>
      </c>
      <c r="J1196" s="6">
        <v>25.7</v>
      </c>
      <c r="K1196" s="6"/>
    </row>
    <row r="1197" spans="2:11" x14ac:dyDescent="0.3">
      <c r="B1197" s="30">
        <v>43200</v>
      </c>
      <c r="C1197" s="6" t="str">
        <f>VLOOKUP(B:B, _holidays!A:C, 2, FALSE)</f>
        <v>N</v>
      </c>
      <c r="D1197" s="6" t="str">
        <f>VLOOKUP(B:B, _holidays!A:C, 3, FALSE)</f>
        <v>N</v>
      </c>
      <c r="E1197" s="10">
        <v>122423.01</v>
      </c>
      <c r="F1197" s="6" t="e">
        <f>IF(Table16[[#This Row],[School Day]]="Y",Table16[[#This Row],[Demand]],NA())</f>
        <v>#N/A</v>
      </c>
      <c r="G1197" s="6">
        <f>IF(Table16[[#This Row],[School Day]]="N",Table16[[#This Row],[Demand]],NA())</f>
        <v>122423.01</v>
      </c>
      <c r="H1197" s="6" t="e">
        <f>IF(Table16[[#This Row],[Holiday]]="Y",Table16[[#This Row],[Demand]],NA())</f>
        <v>#N/A</v>
      </c>
      <c r="I1197" s="6">
        <f>IF(Table16[[#This Row],[Holiday]]="N",Table16[[#This Row],[Demand]],NA())</f>
        <v>122423.01</v>
      </c>
      <c r="J1197" s="6">
        <v>28.8</v>
      </c>
      <c r="K1197" s="6"/>
    </row>
    <row r="1198" spans="2:11" x14ac:dyDescent="0.3">
      <c r="B1198" s="30">
        <v>43201</v>
      </c>
      <c r="C1198" s="6" t="str">
        <f>VLOOKUP(B:B, _holidays!A:C, 2, FALSE)</f>
        <v>N</v>
      </c>
      <c r="D1198" s="6" t="str">
        <f>VLOOKUP(B:B, _holidays!A:C, 3, FALSE)</f>
        <v>N</v>
      </c>
      <c r="E1198" s="10">
        <v>121944.995</v>
      </c>
      <c r="F1198" s="6" t="e">
        <f>IF(Table16[[#This Row],[School Day]]="Y",Table16[[#This Row],[Demand]],NA())</f>
        <v>#N/A</v>
      </c>
      <c r="G1198" s="6">
        <f>IF(Table16[[#This Row],[School Day]]="N",Table16[[#This Row],[Demand]],NA())</f>
        <v>121944.995</v>
      </c>
      <c r="H1198" s="6" t="e">
        <f>IF(Table16[[#This Row],[Holiday]]="Y",Table16[[#This Row],[Demand]],NA())</f>
        <v>#N/A</v>
      </c>
      <c r="I1198" s="6">
        <f>IF(Table16[[#This Row],[Holiday]]="N",Table16[[#This Row],[Demand]],NA())</f>
        <v>121944.995</v>
      </c>
      <c r="J1198" s="6">
        <v>27.3</v>
      </c>
      <c r="K1198" s="6"/>
    </row>
    <row r="1199" spans="2:11" x14ac:dyDescent="0.3">
      <c r="B1199" s="30">
        <v>43202</v>
      </c>
      <c r="C1199" s="6" t="str">
        <f>VLOOKUP(B:B, _holidays!A:C, 2, FALSE)</f>
        <v>N</v>
      </c>
      <c r="D1199" s="6" t="str">
        <f>VLOOKUP(B:B, _holidays!A:C, 3, FALSE)</f>
        <v>N</v>
      </c>
      <c r="E1199" s="10">
        <v>119876.63</v>
      </c>
      <c r="F1199" s="6" t="e">
        <f>IF(Table16[[#This Row],[School Day]]="Y",Table16[[#This Row],[Demand]],NA())</f>
        <v>#N/A</v>
      </c>
      <c r="G1199" s="6">
        <f>IF(Table16[[#This Row],[School Day]]="N",Table16[[#This Row],[Demand]],NA())</f>
        <v>119876.63</v>
      </c>
      <c r="H1199" s="6" t="e">
        <f>IF(Table16[[#This Row],[Holiday]]="Y",Table16[[#This Row],[Demand]],NA())</f>
        <v>#N/A</v>
      </c>
      <c r="I1199" s="6">
        <f>IF(Table16[[#This Row],[Holiday]]="N",Table16[[#This Row],[Demand]],NA())</f>
        <v>119876.63</v>
      </c>
      <c r="J1199" s="6">
        <v>26.5</v>
      </c>
      <c r="K1199" s="6"/>
    </row>
    <row r="1200" spans="2:11" x14ac:dyDescent="0.3">
      <c r="B1200" s="30">
        <v>43203</v>
      </c>
      <c r="C1200" s="6" t="str">
        <f>VLOOKUP(B:B, _holidays!A:C, 2, FALSE)</f>
        <v>N</v>
      </c>
      <c r="D1200" s="6" t="str">
        <f>VLOOKUP(B:B, _holidays!A:C, 3, FALSE)</f>
        <v>N</v>
      </c>
      <c r="E1200" s="10">
        <v>113609.76</v>
      </c>
      <c r="F1200" s="6" t="e">
        <f>IF(Table16[[#This Row],[School Day]]="Y",Table16[[#This Row],[Demand]],NA())</f>
        <v>#N/A</v>
      </c>
      <c r="G1200" s="6">
        <f>IF(Table16[[#This Row],[School Day]]="N",Table16[[#This Row],[Demand]],NA())</f>
        <v>113609.76</v>
      </c>
      <c r="H1200" s="6" t="e">
        <f>IF(Table16[[#This Row],[Holiday]]="Y",Table16[[#This Row],[Demand]],NA())</f>
        <v>#N/A</v>
      </c>
      <c r="I1200" s="6">
        <f>IF(Table16[[#This Row],[Holiday]]="N",Table16[[#This Row],[Demand]],NA())</f>
        <v>113609.76</v>
      </c>
      <c r="J1200" s="6">
        <v>25.9</v>
      </c>
      <c r="K1200" s="6"/>
    </row>
    <row r="1201" spans="2:11" x14ac:dyDescent="0.3">
      <c r="B1201" s="30">
        <v>43204</v>
      </c>
      <c r="C1201" s="6" t="str">
        <f>VLOOKUP(B:B, _holidays!A:C, 2, FALSE)</f>
        <v>N</v>
      </c>
      <c r="D1201" s="6" t="str">
        <f>VLOOKUP(B:B, _holidays!A:C, 3, FALSE)</f>
        <v>N</v>
      </c>
      <c r="E1201" s="10">
        <v>105135.30499999999</v>
      </c>
      <c r="F1201" s="6" t="e">
        <f>IF(Table16[[#This Row],[School Day]]="Y",Table16[[#This Row],[Demand]],NA())</f>
        <v>#N/A</v>
      </c>
      <c r="G1201" s="6">
        <f>IF(Table16[[#This Row],[School Day]]="N",Table16[[#This Row],[Demand]],NA())</f>
        <v>105135.30499999999</v>
      </c>
      <c r="H1201" s="6" t="e">
        <f>IF(Table16[[#This Row],[Holiday]]="Y",Table16[[#This Row],[Demand]],NA())</f>
        <v>#N/A</v>
      </c>
      <c r="I1201" s="6">
        <f>IF(Table16[[#This Row],[Holiday]]="N",Table16[[#This Row],[Demand]],NA())</f>
        <v>105135.30499999999</v>
      </c>
      <c r="J1201" s="6">
        <v>16.100000000000001</v>
      </c>
      <c r="K1201" s="6"/>
    </row>
    <row r="1202" spans="2:11" x14ac:dyDescent="0.3">
      <c r="B1202" s="30">
        <v>43205</v>
      </c>
      <c r="C1202" s="6" t="str">
        <f>VLOOKUP(B:B, _holidays!A:C, 2, FALSE)</f>
        <v>N</v>
      </c>
      <c r="D1202" s="6" t="str">
        <f>VLOOKUP(B:B, _holidays!A:C, 3, FALSE)</f>
        <v>N</v>
      </c>
      <c r="E1202" s="10">
        <v>104123.39</v>
      </c>
      <c r="F1202" s="6" t="e">
        <f>IF(Table16[[#This Row],[School Day]]="Y",Table16[[#This Row],[Demand]],NA())</f>
        <v>#N/A</v>
      </c>
      <c r="G1202" s="6">
        <f>IF(Table16[[#This Row],[School Day]]="N",Table16[[#This Row],[Demand]],NA())</f>
        <v>104123.39</v>
      </c>
      <c r="H1202" s="6" t="e">
        <f>IF(Table16[[#This Row],[Holiday]]="Y",Table16[[#This Row],[Demand]],NA())</f>
        <v>#N/A</v>
      </c>
      <c r="I1202" s="6">
        <f>IF(Table16[[#This Row],[Holiday]]="N",Table16[[#This Row],[Demand]],NA())</f>
        <v>104123.39</v>
      </c>
      <c r="J1202" s="6">
        <v>19.100000000000001</v>
      </c>
      <c r="K1202" s="6"/>
    </row>
    <row r="1203" spans="2:11" x14ac:dyDescent="0.3">
      <c r="B1203" s="30">
        <v>43206</v>
      </c>
      <c r="C1203" s="6" t="str">
        <f>VLOOKUP(B:B, _holidays!A:C, 2, FALSE)</f>
        <v>N</v>
      </c>
      <c r="D1203" s="6" t="str">
        <f>VLOOKUP(B:B, _holidays!A:C, 3, FALSE)</f>
        <v>N</v>
      </c>
      <c r="E1203" s="10">
        <v>115694.64</v>
      </c>
      <c r="F1203" s="6" t="e">
        <f>IF(Table16[[#This Row],[School Day]]="Y",Table16[[#This Row],[Demand]],NA())</f>
        <v>#N/A</v>
      </c>
      <c r="G1203" s="6">
        <f>IF(Table16[[#This Row],[School Day]]="N",Table16[[#This Row],[Demand]],NA())</f>
        <v>115694.64</v>
      </c>
      <c r="H1203" s="6" t="e">
        <f>IF(Table16[[#This Row],[Holiday]]="Y",Table16[[#This Row],[Demand]],NA())</f>
        <v>#N/A</v>
      </c>
      <c r="I1203" s="6">
        <f>IF(Table16[[#This Row],[Holiday]]="N",Table16[[#This Row],[Demand]],NA())</f>
        <v>115694.64</v>
      </c>
      <c r="J1203" s="6">
        <v>21</v>
      </c>
      <c r="K1203" s="6"/>
    </row>
    <row r="1204" spans="2:11" x14ac:dyDescent="0.3">
      <c r="B1204" s="30">
        <v>43207</v>
      </c>
      <c r="C1204" s="6" t="str">
        <f>VLOOKUP(B:B, _holidays!A:C, 2, FALSE)</f>
        <v>Y</v>
      </c>
      <c r="D1204" s="6" t="str">
        <f>VLOOKUP(B:B, _holidays!A:C, 3, FALSE)</f>
        <v>N</v>
      </c>
      <c r="E1204" s="10">
        <v>121092.855</v>
      </c>
      <c r="F1204" s="6">
        <f>IF(Table16[[#This Row],[School Day]]="Y",Table16[[#This Row],[Demand]],NA())</f>
        <v>121092.855</v>
      </c>
      <c r="G1204" s="6" t="e">
        <f>IF(Table16[[#This Row],[School Day]]="N",Table16[[#This Row],[Demand]],NA())</f>
        <v>#N/A</v>
      </c>
      <c r="H1204" s="6" t="e">
        <f>IF(Table16[[#This Row],[Holiday]]="Y",Table16[[#This Row],[Demand]],NA())</f>
        <v>#N/A</v>
      </c>
      <c r="I1204" s="6">
        <f>IF(Table16[[#This Row],[Holiday]]="N",Table16[[#This Row],[Demand]],NA())</f>
        <v>121092.855</v>
      </c>
      <c r="J1204" s="6">
        <v>16.600000000000001</v>
      </c>
      <c r="K1204" s="6"/>
    </row>
    <row r="1205" spans="2:11" x14ac:dyDescent="0.3">
      <c r="B1205" s="30">
        <v>43208</v>
      </c>
      <c r="C1205" s="6" t="str">
        <f>VLOOKUP(B:B, _holidays!A:C, 2, FALSE)</f>
        <v>Y</v>
      </c>
      <c r="D1205" s="6" t="str">
        <f>VLOOKUP(B:B, _holidays!A:C, 3, FALSE)</f>
        <v>N</v>
      </c>
      <c r="E1205" s="10">
        <v>120784.875</v>
      </c>
      <c r="F1205" s="6">
        <f>IF(Table16[[#This Row],[School Day]]="Y",Table16[[#This Row],[Demand]],NA())</f>
        <v>120784.875</v>
      </c>
      <c r="G1205" s="6" t="e">
        <f>IF(Table16[[#This Row],[School Day]]="N",Table16[[#This Row],[Demand]],NA())</f>
        <v>#N/A</v>
      </c>
      <c r="H1205" s="6" t="e">
        <f>IF(Table16[[#This Row],[Holiday]]="Y",Table16[[#This Row],[Demand]],NA())</f>
        <v>#N/A</v>
      </c>
      <c r="I1205" s="6">
        <f>IF(Table16[[#This Row],[Holiday]]="N",Table16[[#This Row],[Demand]],NA())</f>
        <v>120784.875</v>
      </c>
      <c r="J1205" s="6">
        <v>19.399999999999999</v>
      </c>
      <c r="K1205" s="6"/>
    </row>
    <row r="1206" spans="2:11" x14ac:dyDescent="0.3">
      <c r="B1206" s="30">
        <v>43209</v>
      </c>
      <c r="C1206" s="6" t="str">
        <f>VLOOKUP(B:B, _holidays!A:C, 2, FALSE)</f>
        <v>Y</v>
      </c>
      <c r="D1206" s="6" t="str">
        <f>VLOOKUP(B:B, _holidays!A:C, 3, FALSE)</f>
        <v>N</v>
      </c>
      <c r="E1206" s="10">
        <v>120448.935</v>
      </c>
      <c r="F1206" s="6">
        <f>IF(Table16[[#This Row],[School Day]]="Y",Table16[[#This Row],[Demand]],NA())</f>
        <v>120448.935</v>
      </c>
      <c r="G1206" s="6" t="e">
        <f>IF(Table16[[#This Row],[School Day]]="N",Table16[[#This Row],[Demand]],NA())</f>
        <v>#N/A</v>
      </c>
      <c r="H1206" s="6" t="e">
        <f>IF(Table16[[#This Row],[Holiday]]="Y",Table16[[#This Row],[Demand]],NA())</f>
        <v>#N/A</v>
      </c>
      <c r="I1206" s="6">
        <f>IF(Table16[[#This Row],[Holiday]]="N",Table16[[#This Row],[Demand]],NA())</f>
        <v>120448.935</v>
      </c>
      <c r="J1206" s="6">
        <v>22.3</v>
      </c>
      <c r="K1206" s="6"/>
    </row>
    <row r="1207" spans="2:11" x14ac:dyDescent="0.3">
      <c r="B1207" s="30">
        <v>43210</v>
      </c>
      <c r="C1207" s="6" t="str">
        <f>VLOOKUP(B:B, _holidays!A:C, 2, FALSE)</f>
        <v>Y</v>
      </c>
      <c r="D1207" s="6" t="str">
        <f>VLOOKUP(B:B, _holidays!A:C, 3, FALSE)</f>
        <v>N</v>
      </c>
      <c r="E1207" s="10">
        <v>118324.09</v>
      </c>
      <c r="F1207" s="6">
        <f>IF(Table16[[#This Row],[School Day]]="Y",Table16[[#This Row],[Demand]],NA())</f>
        <v>118324.09</v>
      </c>
      <c r="G1207" s="6" t="e">
        <f>IF(Table16[[#This Row],[School Day]]="N",Table16[[#This Row],[Demand]],NA())</f>
        <v>#N/A</v>
      </c>
      <c r="H1207" s="6" t="e">
        <f>IF(Table16[[#This Row],[Holiday]]="Y",Table16[[#This Row],[Demand]],NA())</f>
        <v>#N/A</v>
      </c>
      <c r="I1207" s="6">
        <f>IF(Table16[[#This Row],[Holiday]]="N",Table16[[#This Row],[Demand]],NA())</f>
        <v>118324.09</v>
      </c>
      <c r="J1207" s="6">
        <v>20.2</v>
      </c>
      <c r="K1207" s="6"/>
    </row>
    <row r="1208" spans="2:11" x14ac:dyDescent="0.3">
      <c r="B1208" s="30">
        <v>43211</v>
      </c>
      <c r="C1208" s="6" t="str">
        <f>VLOOKUP(B:B, _holidays!A:C, 2, FALSE)</f>
        <v>Y</v>
      </c>
      <c r="D1208" s="6" t="str">
        <f>VLOOKUP(B:B, _holidays!A:C, 3, FALSE)</f>
        <v>N</v>
      </c>
      <c r="E1208" s="10">
        <v>107479.26</v>
      </c>
      <c r="F1208" s="6">
        <f>IF(Table16[[#This Row],[School Day]]="Y",Table16[[#This Row],[Demand]],NA())</f>
        <v>107479.26</v>
      </c>
      <c r="G1208" s="6" t="e">
        <f>IF(Table16[[#This Row],[School Day]]="N",Table16[[#This Row],[Demand]],NA())</f>
        <v>#N/A</v>
      </c>
      <c r="H1208" s="6" t="e">
        <f>IF(Table16[[#This Row],[Holiday]]="Y",Table16[[#This Row],[Demand]],NA())</f>
        <v>#N/A</v>
      </c>
      <c r="I1208" s="6">
        <f>IF(Table16[[#This Row],[Holiday]]="N",Table16[[#This Row],[Demand]],NA())</f>
        <v>107479.26</v>
      </c>
      <c r="J1208" s="6">
        <v>22.8</v>
      </c>
      <c r="K1208" s="6"/>
    </row>
    <row r="1209" spans="2:11" x14ac:dyDescent="0.3">
      <c r="B1209" s="30">
        <v>43212</v>
      </c>
      <c r="C1209" s="6" t="str">
        <f>VLOOKUP(B:B, _holidays!A:C, 2, FALSE)</f>
        <v>Y</v>
      </c>
      <c r="D1209" s="6" t="str">
        <f>VLOOKUP(B:B, _holidays!A:C, 3, FALSE)</f>
        <v>N</v>
      </c>
      <c r="E1209" s="10">
        <v>103662.05</v>
      </c>
      <c r="F1209" s="6">
        <f>IF(Table16[[#This Row],[School Day]]="Y",Table16[[#This Row],[Demand]],NA())</f>
        <v>103662.05</v>
      </c>
      <c r="G1209" s="6" t="e">
        <f>IF(Table16[[#This Row],[School Day]]="N",Table16[[#This Row],[Demand]],NA())</f>
        <v>#N/A</v>
      </c>
      <c r="H1209" s="6" t="e">
        <f>IF(Table16[[#This Row],[Holiday]]="Y",Table16[[#This Row],[Demand]],NA())</f>
        <v>#N/A</v>
      </c>
      <c r="I1209" s="6">
        <f>IF(Table16[[#This Row],[Holiday]]="N",Table16[[#This Row],[Demand]],NA())</f>
        <v>103662.05</v>
      </c>
      <c r="J1209" s="6">
        <v>20.399999999999999</v>
      </c>
      <c r="K1209" s="6"/>
    </row>
    <row r="1210" spans="2:11" x14ac:dyDescent="0.3">
      <c r="B1210" s="30">
        <v>43213</v>
      </c>
      <c r="C1210" s="6" t="str">
        <f>VLOOKUP(B:B, _holidays!A:C, 2, FALSE)</f>
        <v>Y</v>
      </c>
      <c r="D1210" s="6" t="str">
        <f>VLOOKUP(B:B, _holidays!A:C, 3, FALSE)</f>
        <v>N</v>
      </c>
      <c r="E1210" s="10">
        <v>117799.97</v>
      </c>
      <c r="F1210" s="6">
        <f>IF(Table16[[#This Row],[School Day]]="Y",Table16[[#This Row],[Demand]],NA())</f>
        <v>117799.97</v>
      </c>
      <c r="G1210" s="6" t="e">
        <f>IF(Table16[[#This Row],[School Day]]="N",Table16[[#This Row],[Demand]],NA())</f>
        <v>#N/A</v>
      </c>
      <c r="H1210" s="6" t="e">
        <f>IF(Table16[[#This Row],[Holiday]]="Y",Table16[[#This Row],[Demand]],NA())</f>
        <v>#N/A</v>
      </c>
      <c r="I1210" s="6">
        <f>IF(Table16[[#This Row],[Holiday]]="N",Table16[[#This Row],[Demand]],NA())</f>
        <v>117799.97</v>
      </c>
      <c r="J1210" s="6">
        <v>26.9</v>
      </c>
      <c r="K1210" s="6"/>
    </row>
    <row r="1211" spans="2:11" x14ac:dyDescent="0.3">
      <c r="B1211" s="30">
        <v>43214</v>
      </c>
      <c r="C1211" s="6" t="str">
        <f>VLOOKUP(B:B, _holidays!A:C, 2, FALSE)</f>
        <v>Y</v>
      </c>
      <c r="D1211" s="6" t="str">
        <f>VLOOKUP(B:B, _holidays!A:C, 3, FALSE)</f>
        <v>N</v>
      </c>
      <c r="E1211" s="10">
        <v>117642.645</v>
      </c>
      <c r="F1211" s="6">
        <f>IF(Table16[[#This Row],[School Day]]="Y",Table16[[#This Row],[Demand]],NA())</f>
        <v>117642.645</v>
      </c>
      <c r="G1211" s="6" t="e">
        <f>IF(Table16[[#This Row],[School Day]]="N",Table16[[#This Row],[Demand]],NA())</f>
        <v>#N/A</v>
      </c>
      <c r="H1211" s="6" t="e">
        <f>IF(Table16[[#This Row],[Holiday]]="Y",Table16[[#This Row],[Demand]],NA())</f>
        <v>#N/A</v>
      </c>
      <c r="I1211" s="6">
        <f>IF(Table16[[#This Row],[Holiday]]="N",Table16[[#This Row],[Demand]],NA())</f>
        <v>117642.645</v>
      </c>
      <c r="J1211" s="6">
        <v>24.6</v>
      </c>
      <c r="K1211" s="6"/>
    </row>
    <row r="1212" spans="2:11" x14ac:dyDescent="0.3">
      <c r="B1212" s="30">
        <v>43215</v>
      </c>
      <c r="C1212" s="6" t="str">
        <f>VLOOKUP(B:B, _holidays!A:C, 2, FALSE)</f>
        <v>Y</v>
      </c>
      <c r="D1212" s="6" t="str">
        <f>VLOOKUP(B:B, _holidays!A:C, 3, FALSE)</f>
        <v>Y</v>
      </c>
      <c r="E1212" s="10">
        <v>106654.955</v>
      </c>
      <c r="F1212" s="6">
        <f>IF(Table16[[#This Row],[School Day]]="Y",Table16[[#This Row],[Demand]],NA())</f>
        <v>106654.955</v>
      </c>
      <c r="G1212" s="6" t="e">
        <f>IF(Table16[[#This Row],[School Day]]="N",Table16[[#This Row],[Demand]],NA())</f>
        <v>#N/A</v>
      </c>
      <c r="H1212" s="6">
        <f>IF(Table16[[#This Row],[Holiday]]="Y",Table16[[#This Row],[Demand]],NA())</f>
        <v>106654.955</v>
      </c>
      <c r="I1212" s="6" t="e">
        <f>IF(Table16[[#This Row],[Holiday]]="N",Table16[[#This Row],[Demand]],NA())</f>
        <v>#N/A</v>
      </c>
      <c r="J1212" s="6">
        <v>20.100000000000001</v>
      </c>
      <c r="K1212" s="6"/>
    </row>
    <row r="1213" spans="2:11" x14ac:dyDescent="0.3">
      <c r="B1213" s="30">
        <v>43216</v>
      </c>
      <c r="C1213" s="6" t="str">
        <f>VLOOKUP(B:B, _holidays!A:C, 2, FALSE)</f>
        <v>Y</v>
      </c>
      <c r="D1213" s="6" t="str">
        <f>VLOOKUP(B:B, _holidays!A:C, 3, FALSE)</f>
        <v>N</v>
      </c>
      <c r="E1213" s="10">
        <v>117617.51</v>
      </c>
      <c r="F1213" s="6">
        <f>IF(Table16[[#This Row],[School Day]]="Y",Table16[[#This Row],[Demand]],NA())</f>
        <v>117617.51</v>
      </c>
      <c r="G1213" s="6" t="e">
        <f>IF(Table16[[#This Row],[School Day]]="N",Table16[[#This Row],[Demand]],NA())</f>
        <v>#N/A</v>
      </c>
      <c r="H1213" s="6" t="e">
        <f>IF(Table16[[#This Row],[Holiday]]="Y",Table16[[#This Row],[Demand]],NA())</f>
        <v>#N/A</v>
      </c>
      <c r="I1213" s="6">
        <f>IF(Table16[[#This Row],[Holiday]]="N",Table16[[#This Row],[Demand]],NA())</f>
        <v>117617.51</v>
      </c>
      <c r="J1213" s="6">
        <v>17.5</v>
      </c>
      <c r="K1213" s="6"/>
    </row>
    <row r="1214" spans="2:11" x14ac:dyDescent="0.3">
      <c r="B1214" s="30">
        <v>43217</v>
      </c>
      <c r="C1214" s="6" t="str">
        <f>VLOOKUP(B:B, _holidays!A:C, 2, FALSE)</f>
        <v>Y</v>
      </c>
      <c r="D1214" s="6" t="str">
        <f>VLOOKUP(B:B, _holidays!A:C, 3, FALSE)</f>
        <v>N</v>
      </c>
      <c r="E1214" s="10">
        <v>119079.465</v>
      </c>
      <c r="F1214" s="6">
        <f>IF(Table16[[#This Row],[School Day]]="Y",Table16[[#This Row],[Demand]],NA())</f>
        <v>119079.465</v>
      </c>
      <c r="G1214" s="6" t="e">
        <f>IF(Table16[[#This Row],[School Day]]="N",Table16[[#This Row],[Demand]],NA())</f>
        <v>#N/A</v>
      </c>
      <c r="H1214" s="6" t="e">
        <f>IF(Table16[[#This Row],[Holiday]]="Y",Table16[[#This Row],[Demand]],NA())</f>
        <v>#N/A</v>
      </c>
      <c r="I1214" s="6">
        <f>IF(Table16[[#This Row],[Holiday]]="N",Table16[[#This Row],[Demand]],NA())</f>
        <v>119079.465</v>
      </c>
      <c r="J1214" s="6">
        <v>17.8</v>
      </c>
      <c r="K1214" s="6"/>
    </row>
    <row r="1215" spans="2:11" x14ac:dyDescent="0.3">
      <c r="B1215" s="30">
        <v>43218</v>
      </c>
      <c r="C1215" s="6" t="str">
        <f>VLOOKUP(B:B, _holidays!A:C, 2, FALSE)</f>
        <v>Y</v>
      </c>
      <c r="D1215" s="6" t="str">
        <f>VLOOKUP(B:B, _holidays!A:C, 3, FALSE)</f>
        <v>N</v>
      </c>
      <c r="E1215" s="10">
        <v>108613.38</v>
      </c>
      <c r="F1215" s="6">
        <f>IF(Table16[[#This Row],[School Day]]="Y",Table16[[#This Row],[Demand]],NA())</f>
        <v>108613.38</v>
      </c>
      <c r="G1215" s="6" t="e">
        <f>IF(Table16[[#This Row],[School Day]]="N",Table16[[#This Row],[Demand]],NA())</f>
        <v>#N/A</v>
      </c>
      <c r="H1215" s="6" t="e">
        <f>IF(Table16[[#This Row],[Holiday]]="Y",Table16[[#This Row],[Demand]],NA())</f>
        <v>#N/A</v>
      </c>
      <c r="I1215" s="6">
        <f>IF(Table16[[#This Row],[Holiday]]="N",Table16[[#This Row],[Demand]],NA())</f>
        <v>108613.38</v>
      </c>
      <c r="J1215" s="6">
        <v>18.3</v>
      </c>
      <c r="K1215" s="6"/>
    </row>
    <row r="1216" spans="2:11" x14ac:dyDescent="0.3">
      <c r="B1216" s="30">
        <v>43219</v>
      </c>
      <c r="C1216" s="6" t="str">
        <f>VLOOKUP(B:B, _holidays!A:C, 2, FALSE)</f>
        <v>Y</v>
      </c>
      <c r="D1216" s="6" t="str">
        <f>VLOOKUP(B:B, _holidays!A:C, 3, FALSE)</f>
        <v>N</v>
      </c>
      <c r="E1216" s="10">
        <v>105277.715</v>
      </c>
      <c r="F1216" s="6">
        <f>IF(Table16[[#This Row],[School Day]]="Y",Table16[[#This Row],[Demand]],NA())</f>
        <v>105277.715</v>
      </c>
      <c r="G1216" s="6" t="e">
        <f>IF(Table16[[#This Row],[School Day]]="N",Table16[[#This Row],[Demand]],NA())</f>
        <v>#N/A</v>
      </c>
      <c r="H1216" s="6" t="e">
        <f>IF(Table16[[#This Row],[Holiday]]="Y",Table16[[#This Row],[Demand]],NA())</f>
        <v>#N/A</v>
      </c>
      <c r="I1216" s="6">
        <f>IF(Table16[[#This Row],[Holiday]]="N",Table16[[#This Row],[Demand]],NA())</f>
        <v>105277.715</v>
      </c>
      <c r="J1216" s="6">
        <v>18</v>
      </c>
      <c r="K1216" s="6"/>
    </row>
    <row r="1217" spans="2:11" x14ac:dyDescent="0.3">
      <c r="B1217" s="30">
        <v>43220</v>
      </c>
      <c r="C1217" s="6" t="str">
        <f>VLOOKUP(B:B, _holidays!A:C, 2, FALSE)</f>
        <v>Y</v>
      </c>
      <c r="D1217" s="6" t="str">
        <f>VLOOKUP(B:B, _holidays!A:C, 3, FALSE)</f>
        <v>N</v>
      </c>
      <c r="E1217" s="10">
        <v>121551.685</v>
      </c>
      <c r="F1217" s="6">
        <f>IF(Table16[[#This Row],[School Day]]="Y",Table16[[#This Row],[Demand]],NA())</f>
        <v>121551.685</v>
      </c>
      <c r="G1217" s="6" t="e">
        <f>IF(Table16[[#This Row],[School Day]]="N",Table16[[#This Row],[Demand]],NA())</f>
        <v>#N/A</v>
      </c>
      <c r="H1217" s="6" t="e">
        <f>IF(Table16[[#This Row],[Holiday]]="Y",Table16[[#This Row],[Demand]],NA())</f>
        <v>#N/A</v>
      </c>
      <c r="I1217" s="6">
        <f>IF(Table16[[#This Row],[Holiday]]="N",Table16[[#This Row],[Demand]],NA())</f>
        <v>121551.685</v>
      </c>
      <c r="J1217" s="6">
        <v>19.600000000000001</v>
      </c>
      <c r="K1217" s="6"/>
    </row>
    <row r="1218" spans="2:11" x14ac:dyDescent="0.3">
      <c r="B1218" s="30">
        <v>43221</v>
      </c>
      <c r="C1218" s="6" t="str">
        <f>VLOOKUP(B:B, _holidays!A:C, 2, FALSE)</f>
        <v>Y</v>
      </c>
      <c r="D1218" s="6" t="str">
        <f>VLOOKUP(B:B, _holidays!A:C, 3, FALSE)</f>
        <v>N</v>
      </c>
      <c r="E1218" s="10">
        <v>122642.235</v>
      </c>
      <c r="F1218" s="6">
        <f>IF(Table16[[#This Row],[School Day]]="Y",Table16[[#This Row],[Demand]],NA())</f>
        <v>122642.235</v>
      </c>
      <c r="G1218" s="6" t="e">
        <f>IF(Table16[[#This Row],[School Day]]="N",Table16[[#This Row],[Demand]],NA())</f>
        <v>#N/A</v>
      </c>
      <c r="H1218" s="6" t="e">
        <f>IF(Table16[[#This Row],[Holiday]]="Y",Table16[[#This Row],[Demand]],NA())</f>
        <v>#N/A</v>
      </c>
      <c r="I1218" s="6">
        <f>IF(Table16[[#This Row],[Holiday]]="N",Table16[[#This Row],[Demand]],NA())</f>
        <v>122642.235</v>
      </c>
      <c r="J1218" s="6">
        <v>23.4</v>
      </c>
      <c r="K1218" s="6"/>
    </row>
    <row r="1219" spans="2:11" x14ac:dyDescent="0.3">
      <c r="B1219" s="30">
        <v>43222</v>
      </c>
      <c r="C1219" s="6" t="str">
        <f>VLOOKUP(B:B, _holidays!A:C, 2, FALSE)</f>
        <v>Y</v>
      </c>
      <c r="D1219" s="6" t="str">
        <f>VLOOKUP(B:B, _holidays!A:C, 3, FALSE)</f>
        <v>N</v>
      </c>
      <c r="E1219" s="10">
        <v>118716.595</v>
      </c>
      <c r="F1219" s="6">
        <f>IF(Table16[[#This Row],[School Day]]="Y",Table16[[#This Row],[Demand]],NA())</f>
        <v>118716.595</v>
      </c>
      <c r="G1219" s="6" t="e">
        <f>IF(Table16[[#This Row],[School Day]]="N",Table16[[#This Row],[Demand]],NA())</f>
        <v>#N/A</v>
      </c>
      <c r="H1219" s="6" t="e">
        <f>IF(Table16[[#This Row],[Holiday]]="Y",Table16[[#This Row],[Demand]],NA())</f>
        <v>#N/A</v>
      </c>
      <c r="I1219" s="6">
        <f>IF(Table16[[#This Row],[Holiday]]="N",Table16[[#This Row],[Demand]],NA())</f>
        <v>118716.595</v>
      </c>
      <c r="J1219" s="6">
        <v>23.2</v>
      </c>
      <c r="K1219" s="6"/>
    </row>
    <row r="1220" spans="2:11" x14ac:dyDescent="0.3">
      <c r="B1220" s="30">
        <v>43223</v>
      </c>
      <c r="C1220" s="6" t="str">
        <f>VLOOKUP(B:B, _holidays!A:C, 2, FALSE)</f>
        <v>Y</v>
      </c>
      <c r="D1220" s="6" t="str">
        <f>VLOOKUP(B:B, _holidays!A:C, 3, FALSE)</f>
        <v>N</v>
      </c>
      <c r="E1220" s="10">
        <v>117357.83500000001</v>
      </c>
      <c r="F1220" s="6">
        <f>IF(Table16[[#This Row],[School Day]]="Y",Table16[[#This Row],[Demand]],NA())</f>
        <v>117357.83500000001</v>
      </c>
      <c r="G1220" s="6" t="e">
        <f>IF(Table16[[#This Row],[School Day]]="N",Table16[[#This Row],[Demand]],NA())</f>
        <v>#N/A</v>
      </c>
      <c r="H1220" s="6" t="e">
        <f>IF(Table16[[#This Row],[Holiday]]="Y",Table16[[#This Row],[Demand]],NA())</f>
        <v>#N/A</v>
      </c>
      <c r="I1220" s="6">
        <f>IF(Table16[[#This Row],[Holiday]]="N",Table16[[#This Row],[Demand]],NA())</f>
        <v>117357.83500000001</v>
      </c>
      <c r="J1220" s="6">
        <v>24.4</v>
      </c>
      <c r="K1220" s="6"/>
    </row>
    <row r="1221" spans="2:11" x14ac:dyDescent="0.3">
      <c r="B1221" s="30">
        <v>43224</v>
      </c>
      <c r="C1221" s="6" t="str">
        <f>VLOOKUP(B:B, _holidays!A:C, 2, FALSE)</f>
        <v>Y</v>
      </c>
      <c r="D1221" s="6" t="str">
        <f>VLOOKUP(B:B, _holidays!A:C, 3, FALSE)</f>
        <v>N</v>
      </c>
      <c r="E1221" s="10">
        <v>116870.46</v>
      </c>
      <c r="F1221" s="6">
        <f>IF(Table16[[#This Row],[School Day]]="Y",Table16[[#This Row],[Demand]],NA())</f>
        <v>116870.46</v>
      </c>
      <c r="G1221" s="6" t="e">
        <f>IF(Table16[[#This Row],[School Day]]="N",Table16[[#This Row],[Demand]],NA())</f>
        <v>#N/A</v>
      </c>
      <c r="H1221" s="6" t="e">
        <f>IF(Table16[[#This Row],[Holiday]]="Y",Table16[[#This Row],[Demand]],NA())</f>
        <v>#N/A</v>
      </c>
      <c r="I1221" s="6">
        <f>IF(Table16[[#This Row],[Holiday]]="N",Table16[[#This Row],[Demand]],NA())</f>
        <v>116870.46</v>
      </c>
      <c r="J1221" s="6">
        <v>17.2</v>
      </c>
      <c r="K1221" s="6"/>
    </row>
    <row r="1222" spans="2:11" x14ac:dyDescent="0.3">
      <c r="B1222" s="30">
        <v>43225</v>
      </c>
      <c r="C1222" s="6" t="str">
        <f>VLOOKUP(B:B, _holidays!A:C, 2, FALSE)</f>
        <v>Y</v>
      </c>
      <c r="D1222" s="6" t="str">
        <f>VLOOKUP(B:B, _holidays!A:C, 3, FALSE)</f>
        <v>N</v>
      </c>
      <c r="E1222" s="10">
        <v>106892.995</v>
      </c>
      <c r="F1222" s="6">
        <f>IF(Table16[[#This Row],[School Day]]="Y",Table16[[#This Row],[Demand]],NA())</f>
        <v>106892.995</v>
      </c>
      <c r="G1222" s="6" t="e">
        <f>IF(Table16[[#This Row],[School Day]]="N",Table16[[#This Row],[Demand]],NA())</f>
        <v>#N/A</v>
      </c>
      <c r="H1222" s="6" t="e">
        <f>IF(Table16[[#This Row],[Holiday]]="Y",Table16[[#This Row],[Demand]],NA())</f>
        <v>#N/A</v>
      </c>
      <c r="I1222" s="6">
        <f>IF(Table16[[#This Row],[Holiday]]="N",Table16[[#This Row],[Demand]],NA())</f>
        <v>106892.995</v>
      </c>
      <c r="J1222" s="6">
        <v>21.6</v>
      </c>
      <c r="K1222" s="6"/>
    </row>
    <row r="1223" spans="2:11" x14ac:dyDescent="0.3">
      <c r="B1223" s="30">
        <v>43226</v>
      </c>
      <c r="C1223" s="6" t="str">
        <f>VLOOKUP(B:B, _holidays!A:C, 2, FALSE)</f>
        <v>Y</v>
      </c>
      <c r="D1223" s="6" t="str">
        <f>VLOOKUP(B:B, _holidays!A:C, 3, FALSE)</f>
        <v>N</v>
      </c>
      <c r="E1223" s="10">
        <v>105840.39</v>
      </c>
      <c r="F1223" s="6">
        <f>IF(Table16[[#This Row],[School Day]]="Y",Table16[[#This Row],[Demand]],NA())</f>
        <v>105840.39</v>
      </c>
      <c r="G1223" s="6" t="e">
        <f>IF(Table16[[#This Row],[School Day]]="N",Table16[[#This Row],[Demand]],NA())</f>
        <v>#N/A</v>
      </c>
      <c r="H1223" s="6" t="e">
        <f>IF(Table16[[#This Row],[Holiday]]="Y",Table16[[#This Row],[Demand]],NA())</f>
        <v>#N/A</v>
      </c>
      <c r="I1223" s="6">
        <f>IF(Table16[[#This Row],[Holiday]]="N",Table16[[#This Row],[Demand]],NA())</f>
        <v>105840.39</v>
      </c>
      <c r="J1223" s="6">
        <v>21.7</v>
      </c>
      <c r="K1223" s="6"/>
    </row>
    <row r="1224" spans="2:11" x14ac:dyDescent="0.3">
      <c r="B1224" s="30">
        <v>43227</v>
      </c>
      <c r="C1224" s="6" t="str">
        <f>VLOOKUP(B:B, _holidays!A:C, 2, FALSE)</f>
        <v>Y</v>
      </c>
      <c r="D1224" s="6" t="str">
        <f>VLOOKUP(B:B, _holidays!A:C, 3, FALSE)</f>
        <v>N</v>
      </c>
      <c r="E1224" s="10">
        <v>118254.55499999999</v>
      </c>
      <c r="F1224" s="6">
        <f>IF(Table16[[#This Row],[School Day]]="Y",Table16[[#This Row],[Demand]],NA())</f>
        <v>118254.55499999999</v>
      </c>
      <c r="G1224" s="6" t="e">
        <f>IF(Table16[[#This Row],[School Day]]="N",Table16[[#This Row],[Demand]],NA())</f>
        <v>#N/A</v>
      </c>
      <c r="H1224" s="6" t="e">
        <f>IF(Table16[[#This Row],[Holiday]]="Y",Table16[[#This Row],[Demand]],NA())</f>
        <v>#N/A</v>
      </c>
      <c r="I1224" s="6">
        <f>IF(Table16[[#This Row],[Holiday]]="N",Table16[[#This Row],[Demand]],NA())</f>
        <v>118254.55499999999</v>
      </c>
      <c r="J1224" s="6">
        <v>19.5</v>
      </c>
      <c r="K1224" s="6"/>
    </row>
    <row r="1225" spans="2:11" x14ac:dyDescent="0.3">
      <c r="B1225" s="30">
        <v>43228</v>
      </c>
      <c r="C1225" s="6" t="str">
        <f>VLOOKUP(B:B, _holidays!A:C, 2, FALSE)</f>
        <v>Y</v>
      </c>
      <c r="D1225" s="6" t="str">
        <f>VLOOKUP(B:B, _holidays!A:C, 3, FALSE)</f>
        <v>N</v>
      </c>
      <c r="E1225" s="10">
        <v>122876.86500000001</v>
      </c>
      <c r="F1225" s="6">
        <f>IF(Table16[[#This Row],[School Day]]="Y",Table16[[#This Row],[Demand]],NA())</f>
        <v>122876.86500000001</v>
      </c>
      <c r="G1225" s="6" t="e">
        <f>IF(Table16[[#This Row],[School Day]]="N",Table16[[#This Row],[Demand]],NA())</f>
        <v>#N/A</v>
      </c>
      <c r="H1225" s="6" t="e">
        <f>IF(Table16[[#This Row],[Holiday]]="Y",Table16[[#This Row],[Demand]],NA())</f>
        <v>#N/A</v>
      </c>
      <c r="I1225" s="6">
        <f>IF(Table16[[#This Row],[Holiday]]="N",Table16[[#This Row],[Demand]],NA())</f>
        <v>122876.86500000001</v>
      </c>
      <c r="J1225" s="6">
        <v>17.899999999999999</v>
      </c>
      <c r="K1225" s="6"/>
    </row>
    <row r="1226" spans="2:11" x14ac:dyDescent="0.3">
      <c r="B1226" s="30">
        <v>43229</v>
      </c>
      <c r="C1226" s="6" t="str">
        <f>VLOOKUP(B:B, _holidays!A:C, 2, FALSE)</f>
        <v>Y</v>
      </c>
      <c r="D1226" s="6" t="str">
        <f>VLOOKUP(B:B, _holidays!A:C, 3, FALSE)</f>
        <v>N</v>
      </c>
      <c r="E1226" s="10">
        <v>122721.46</v>
      </c>
      <c r="F1226" s="6">
        <f>IF(Table16[[#This Row],[School Day]]="Y",Table16[[#This Row],[Demand]],NA())</f>
        <v>122721.46</v>
      </c>
      <c r="G1226" s="6" t="e">
        <f>IF(Table16[[#This Row],[School Day]]="N",Table16[[#This Row],[Demand]],NA())</f>
        <v>#N/A</v>
      </c>
      <c r="H1226" s="6" t="e">
        <f>IF(Table16[[#This Row],[Holiday]]="Y",Table16[[#This Row],[Demand]],NA())</f>
        <v>#N/A</v>
      </c>
      <c r="I1226" s="6">
        <f>IF(Table16[[#This Row],[Holiday]]="N",Table16[[#This Row],[Demand]],NA())</f>
        <v>122721.46</v>
      </c>
      <c r="J1226" s="6">
        <v>18.399999999999999</v>
      </c>
      <c r="K1226" s="6"/>
    </row>
    <row r="1227" spans="2:11" x14ac:dyDescent="0.3">
      <c r="B1227" s="30">
        <v>43230</v>
      </c>
      <c r="C1227" s="6" t="str">
        <f>VLOOKUP(B:B, _holidays!A:C, 2, FALSE)</f>
        <v>Y</v>
      </c>
      <c r="D1227" s="6" t="str">
        <f>VLOOKUP(B:B, _holidays!A:C, 3, FALSE)</f>
        <v>N</v>
      </c>
      <c r="E1227" s="10">
        <v>128518.505</v>
      </c>
      <c r="F1227" s="6">
        <f>IF(Table16[[#This Row],[School Day]]="Y",Table16[[#This Row],[Demand]],NA())</f>
        <v>128518.505</v>
      </c>
      <c r="G1227" s="6" t="e">
        <f>IF(Table16[[#This Row],[School Day]]="N",Table16[[#This Row],[Demand]],NA())</f>
        <v>#N/A</v>
      </c>
      <c r="H1227" s="6" t="e">
        <f>IF(Table16[[#This Row],[Holiday]]="Y",Table16[[#This Row],[Demand]],NA())</f>
        <v>#N/A</v>
      </c>
      <c r="I1227" s="6">
        <f>IF(Table16[[#This Row],[Holiday]]="N",Table16[[#This Row],[Demand]],NA())</f>
        <v>128518.505</v>
      </c>
      <c r="J1227" s="6">
        <v>12.8</v>
      </c>
      <c r="K1227" s="6"/>
    </row>
    <row r="1228" spans="2:11" x14ac:dyDescent="0.3">
      <c r="B1228" s="30">
        <v>43231</v>
      </c>
      <c r="C1228" s="6" t="str">
        <f>VLOOKUP(B:B, _holidays!A:C, 2, FALSE)</f>
        <v>Y</v>
      </c>
      <c r="D1228" s="6" t="str">
        <f>VLOOKUP(B:B, _holidays!A:C, 3, FALSE)</f>
        <v>N</v>
      </c>
      <c r="E1228" s="10">
        <v>133467.37</v>
      </c>
      <c r="F1228" s="6">
        <f>IF(Table16[[#This Row],[School Day]]="Y",Table16[[#This Row],[Demand]],NA())</f>
        <v>133467.37</v>
      </c>
      <c r="G1228" s="6" t="e">
        <f>IF(Table16[[#This Row],[School Day]]="N",Table16[[#This Row],[Demand]],NA())</f>
        <v>#N/A</v>
      </c>
      <c r="H1228" s="6" t="e">
        <f>IF(Table16[[#This Row],[Holiday]]="Y",Table16[[#This Row],[Demand]],NA())</f>
        <v>#N/A</v>
      </c>
      <c r="I1228" s="6">
        <f>IF(Table16[[#This Row],[Holiday]]="N",Table16[[#This Row],[Demand]],NA())</f>
        <v>133467.37</v>
      </c>
      <c r="J1228" s="6">
        <v>15.1</v>
      </c>
      <c r="K1228" s="6"/>
    </row>
    <row r="1229" spans="2:11" x14ac:dyDescent="0.3">
      <c r="B1229" s="30">
        <v>43232</v>
      </c>
      <c r="C1229" s="6" t="str">
        <f>VLOOKUP(B:B, _holidays!A:C, 2, FALSE)</f>
        <v>Y</v>
      </c>
      <c r="D1229" s="6" t="str">
        <f>VLOOKUP(B:B, _holidays!A:C, 3, FALSE)</f>
        <v>N</v>
      </c>
      <c r="E1229" s="10">
        <v>111273.755</v>
      </c>
      <c r="F1229" s="6">
        <f>IF(Table16[[#This Row],[School Day]]="Y",Table16[[#This Row],[Demand]],NA())</f>
        <v>111273.755</v>
      </c>
      <c r="G1229" s="6" t="e">
        <f>IF(Table16[[#This Row],[School Day]]="N",Table16[[#This Row],[Demand]],NA())</f>
        <v>#N/A</v>
      </c>
      <c r="H1229" s="6" t="e">
        <f>IF(Table16[[#This Row],[Holiday]]="Y",Table16[[#This Row],[Demand]],NA())</f>
        <v>#N/A</v>
      </c>
      <c r="I1229" s="6">
        <f>IF(Table16[[#This Row],[Holiday]]="N",Table16[[#This Row],[Demand]],NA())</f>
        <v>111273.755</v>
      </c>
      <c r="J1229" s="6">
        <v>16.899999999999999</v>
      </c>
      <c r="K1229" s="6"/>
    </row>
    <row r="1230" spans="2:11" x14ac:dyDescent="0.3">
      <c r="B1230" s="30">
        <v>43233</v>
      </c>
      <c r="C1230" s="6" t="str">
        <f>VLOOKUP(B:B, _holidays!A:C, 2, FALSE)</f>
        <v>Y</v>
      </c>
      <c r="D1230" s="6" t="str">
        <f>VLOOKUP(B:B, _holidays!A:C, 3, FALSE)</f>
        <v>N</v>
      </c>
      <c r="E1230" s="10">
        <v>108729.71</v>
      </c>
      <c r="F1230" s="6">
        <f>IF(Table16[[#This Row],[School Day]]="Y",Table16[[#This Row],[Demand]],NA())</f>
        <v>108729.71</v>
      </c>
      <c r="G1230" s="6" t="e">
        <f>IF(Table16[[#This Row],[School Day]]="N",Table16[[#This Row],[Demand]],NA())</f>
        <v>#N/A</v>
      </c>
      <c r="H1230" s="6" t="e">
        <f>IF(Table16[[#This Row],[Holiday]]="Y",Table16[[#This Row],[Demand]],NA())</f>
        <v>#N/A</v>
      </c>
      <c r="I1230" s="6">
        <f>IF(Table16[[#This Row],[Holiday]]="N",Table16[[#This Row],[Demand]],NA())</f>
        <v>108729.71</v>
      </c>
      <c r="J1230" s="6">
        <v>16.2</v>
      </c>
      <c r="K1230" s="6"/>
    </row>
    <row r="1231" spans="2:11" x14ac:dyDescent="0.3">
      <c r="B1231" s="30">
        <v>43234</v>
      </c>
      <c r="C1231" s="6" t="str">
        <f>VLOOKUP(B:B, _holidays!A:C, 2, FALSE)</f>
        <v>Y</v>
      </c>
      <c r="D1231" s="6" t="str">
        <f>VLOOKUP(B:B, _holidays!A:C, 3, FALSE)</f>
        <v>N</v>
      </c>
      <c r="E1231" s="10">
        <v>129885.955</v>
      </c>
      <c r="F1231" s="6">
        <f>IF(Table16[[#This Row],[School Day]]="Y",Table16[[#This Row],[Demand]],NA())</f>
        <v>129885.955</v>
      </c>
      <c r="G1231" s="6" t="e">
        <f>IF(Table16[[#This Row],[School Day]]="N",Table16[[#This Row],[Demand]],NA())</f>
        <v>#N/A</v>
      </c>
      <c r="H1231" s="6" t="e">
        <f>IF(Table16[[#This Row],[Holiday]]="Y",Table16[[#This Row],[Demand]],NA())</f>
        <v>#N/A</v>
      </c>
      <c r="I1231" s="6">
        <f>IF(Table16[[#This Row],[Holiday]]="N",Table16[[#This Row],[Demand]],NA())</f>
        <v>129885.955</v>
      </c>
      <c r="J1231" s="6">
        <v>15.9</v>
      </c>
      <c r="K1231" s="6"/>
    </row>
    <row r="1232" spans="2:11" x14ac:dyDescent="0.3">
      <c r="B1232" s="30">
        <v>43235</v>
      </c>
      <c r="C1232" s="6" t="str">
        <f>VLOOKUP(B:B, _holidays!A:C, 2, FALSE)</f>
        <v>Y</v>
      </c>
      <c r="D1232" s="6" t="str">
        <f>VLOOKUP(B:B, _holidays!A:C, 3, FALSE)</f>
        <v>N</v>
      </c>
      <c r="E1232" s="10">
        <v>131900.51999999999</v>
      </c>
      <c r="F1232" s="6">
        <f>IF(Table16[[#This Row],[School Day]]="Y",Table16[[#This Row],[Demand]],NA())</f>
        <v>131900.51999999999</v>
      </c>
      <c r="G1232" s="6" t="e">
        <f>IF(Table16[[#This Row],[School Day]]="N",Table16[[#This Row],[Demand]],NA())</f>
        <v>#N/A</v>
      </c>
      <c r="H1232" s="6" t="e">
        <f>IF(Table16[[#This Row],[Holiday]]="Y",Table16[[#This Row],[Demand]],NA())</f>
        <v>#N/A</v>
      </c>
      <c r="I1232" s="6">
        <f>IF(Table16[[#This Row],[Holiday]]="N",Table16[[#This Row],[Demand]],NA())</f>
        <v>131900.51999999999</v>
      </c>
      <c r="J1232" s="6">
        <v>14.6</v>
      </c>
      <c r="K1232" s="6"/>
    </row>
    <row r="1233" spans="2:11" x14ac:dyDescent="0.3">
      <c r="B1233" s="30">
        <v>43236</v>
      </c>
      <c r="C1233" s="6" t="str">
        <f>VLOOKUP(B:B, _holidays!A:C, 2, FALSE)</f>
        <v>Y</v>
      </c>
      <c r="D1233" s="6" t="str">
        <f>VLOOKUP(B:B, _holidays!A:C, 3, FALSE)</f>
        <v>N</v>
      </c>
      <c r="E1233" s="10">
        <v>133399.23000000001</v>
      </c>
      <c r="F1233" s="6">
        <f>IF(Table16[[#This Row],[School Day]]="Y",Table16[[#This Row],[Demand]],NA())</f>
        <v>133399.23000000001</v>
      </c>
      <c r="G1233" s="6" t="e">
        <f>IF(Table16[[#This Row],[School Day]]="N",Table16[[#This Row],[Demand]],NA())</f>
        <v>#N/A</v>
      </c>
      <c r="H1233" s="6" t="e">
        <f>IF(Table16[[#This Row],[Holiday]]="Y",Table16[[#This Row],[Demand]],NA())</f>
        <v>#N/A</v>
      </c>
      <c r="I1233" s="6">
        <f>IF(Table16[[#This Row],[Holiday]]="N",Table16[[#This Row],[Demand]],NA())</f>
        <v>133399.23000000001</v>
      </c>
      <c r="J1233" s="6">
        <v>14.3</v>
      </c>
      <c r="K1233" s="6"/>
    </row>
    <row r="1234" spans="2:11" x14ac:dyDescent="0.3">
      <c r="B1234" s="30">
        <v>43237</v>
      </c>
      <c r="C1234" s="6" t="str">
        <f>VLOOKUP(B:B, _holidays!A:C, 2, FALSE)</f>
        <v>Y</v>
      </c>
      <c r="D1234" s="6" t="str">
        <f>VLOOKUP(B:B, _holidays!A:C, 3, FALSE)</f>
        <v>N</v>
      </c>
      <c r="E1234" s="10">
        <v>131757.155</v>
      </c>
      <c r="F1234" s="6">
        <f>IF(Table16[[#This Row],[School Day]]="Y",Table16[[#This Row],[Demand]],NA())</f>
        <v>131757.155</v>
      </c>
      <c r="G1234" s="6" t="e">
        <f>IF(Table16[[#This Row],[School Day]]="N",Table16[[#This Row],[Demand]],NA())</f>
        <v>#N/A</v>
      </c>
      <c r="H1234" s="6" t="e">
        <f>IF(Table16[[#This Row],[Holiday]]="Y",Table16[[#This Row],[Demand]],NA())</f>
        <v>#N/A</v>
      </c>
      <c r="I1234" s="6">
        <f>IF(Table16[[#This Row],[Holiday]]="N",Table16[[#This Row],[Demand]],NA())</f>
        <v>131757.155</v>
      </c>
      <c r="J1234" s="6">
        <v>15</v>
      </c>
      <c r="K1234" s="6"/>
    </row>
    <row r="1235" spans="2:11" x14ac:dyDescent="0.3">
      <c r="B1235" s="30">
        <v>43238</v>
      </c>
      <c r="C1235" s="6" t="str">
        <f>VLOOKUP(B:B, _holidays!A:C, 2, FALSE)</f>
        <v>Y</v>
      </c>
      <c r="D1235" s="6" t="str">
        <f>VLOOKUP(B:B, _holidays!A:C, 3, FALSE)</f>
        <v>N</v>
      </c>
      <c r="E1235" s="10">
        <v>127353.575</v>
      </c>
      <c r="F1235" s="6">
        <f>IF(Table16[[#This Row],[School Day]]="Y",Table16[[#This Row],[Demand]],NA())</f>
        <v>127353.575</v>
      </c>
      <c r="G1235" s="6" t="e">
        <f>IF(Table16[[#This Row],[School Day]]="N",Table16[[#This Row],[Demand]],NA())</f>
        <v>#N/A</v>
      </c>
      <c r="H1235" s="6" t="e">
        <f>IF(Table16[[#This Row],[Holiday]]="Y",Table16[[#This Row],[Demand]],NA())</f>
        <v>#N/A</v>
      </c>
      <c r="I1235" s="6">
        <f>IF(Table16[[#This Row],[Holiday]]="N",Table16[[#This Row],[Demand]],NA())</f>
        <v>127353.575</v>
      </c>
      <c r="J1235" s="6">
        <v>17.7</v>
      </c>
      <c r="K1235" s="6"/>
    </row>
    <row r="1236" spans="2:11" x14ac:dyDescent="0.3">
      <c r="B1236" s="30">
        <v>43239</v>
      </c>
      <c r="C1236" s="6" t="str">
        <f>VLOOKUP(B:B, _holidays!A:C, 2, FALSE)</f>
        <v>Y</v>
      </c>
      <c r="D1236" s="6" t="str">
        <f>VLOOKUP(B:B, _holidays!A:C, 3, FALSE)</f>
        <v>N</v>
      </c>
      <c r="E1236" s="10">
        <v>119262.145</v>
      </c>
      <c r="F1236" s="6">
        <f>IF(Table16[[#This Row],[School Day]]="Y",Table16[[#This Row],[Demand]],NA())</f>
        <v>119262.145</v>
      </c>
      <c r="G1236" s="6" t="e">
        <f>IF(Table16[[#This Row],[School Day]]="N",Table16[[#This Row],[Demand]],NA())</f>
        <v>#N/A</v>
      </c>
      <c r="H1236" s="6" t="e">
        <f>IF(Table16[[#This Row],[Holiday]]="Y",Table16[[#This Row],[Demand]],NA())</f>
        <v>#N/A</v>
      </c>
      <c r="I1236" s="6">
        <f>IF(Table16[[#This Row],[Holiday]]="N",Table16[[#This Row],[Demand]],NA())</f>
        <v>119262.145</v>
      </c>
      <c r="J1236" s="6">
        <v>15.5</v>
      </c>
      <c r="K1236" s="6"/>
    </row>
    <row r="1237" spans="2:11" x14ac:dyDescent="0.3">
      <c r="B1237" s="30">
        <v>43240</v>
      </c>
      <c r="C1237" s="6" t="str">
        <f>VLOOKUP(B:B, _holidays!A:C, 2, FALSE)</f>
        <v>Y</v>
      </c>
      <c r="D1237" s="6" t="str">
        <f>VLOOKUP(B:B, _holidays!A:C, 3, FALSE)</f>
        <v>N</v>
      </c>
      <c r="E1237" s="10">
        <v>112349.26</v>
      </c>
      <c r="F1237" s="6">
        <f>IF(Table16[[#This Row],[School Day]]="Y",Table16[[#This Row],[Demand]],NA())</f>
        <v>112349.26</v>
      </c>
      <c r="G1237" s="6" t="e">
        <f>IF(Table16[[#This Row],[School Day]]="N",Table16[[#This Row],[Demand]],NA())</f>
        <v>#N/A</v>
      </c>
      <c r="H1237" s="6" t="e">
        <f>IF(Table16[[#This Row],[Holiday]]="Y",Table16[[#This Row],[Demand]],NA())</f>
        <v>#N/A</v>
      </c>
      <c r="I1237" s="6">
        <f>IF(Table16[[#This Row],[Holiday]]="N",Table16[[#This Row],[Demand]],NA())</f>
        <v>112349.26</v>
      </c>
      <c r="J1237" s="6">
        <v>16.2</v>
      </c>
      <c r="K1237" s="6"/>
    </row>
    <row r="1238" spans="2:11" x14ac:dyDescent="0.3">
      <c r="B1238" s="30">
        <v>43241</v>
      </c>
      <c r="C1238" s="6" t="str">
        <f>VLOOKUP(B:B, _holidays!A:C, 2, FALSE)</f>
        <v>Y</v>
      </c>
      <c r="D1238" s="6" t="str">
        <f>VLOOKUP(B:B, _holidays!A:C, 3, FALSE)</f>
        <v>N</v>
      </c>
      <c r="E1238" s="10">
        <v>124046.80499999999</v>
      </c>
      <c r="F1238" s="6">
        <f>IF(Table16[[#This Row],[School Day]]="Y",Table16[[#This Row],[Demand]],NA())</f>
        <v>124046.80499999999</v>
      </c>
      <c r="G1238" s="6" t="e">
        <f>IF(Table16[[#This Row],[School Day]]="N",Table16[[#This Row],[Demand]],NA())</f>
        <v>#N/A</v>
      </c>
      <c r="H1238" s="6" t="e">
        <f>IF(Table16[[#This Row],[Holiday]]="Y",Table16[[#This Row],[Demand]],NA())</f>
        <v>#N/A</v>
      </c>
      <c r="I1238" s="6">
        <f>IF(Table16[[#This Row],[Holiday]]="N",Table16[[#This Row],[Demand]],NA())</f>
        <v>124046.80499999999</v>
      </c>
      <c r="J1238" s="6">
        <v>16.7</v>
      </c>
      <c r="K1238" s="6"/>
    </row>
    <row r="1239" spans="2:11" x14ac:dyDescent="0.3">
      <c r="B1239" s="30">
        <v>43242</v>
      </c>
      <c r="C1239" s="6" t="str">
        <f>VLOOKUP(B:B, _holidays!A:C, 2, FALSE)</f>
        <v>Y</v>
      </c>
      <c r="D1239" s="6" t="str">
        <f>VLOOKUP(B:B, _holidays!A:C, 3, FALSE)</f>
        <v>N</v>
      </c>
      <c r="E1239" s="10">
        <v>126922.995</v>
      </c>
      <c r="F1239" s="6">
        <f>IF(Table16[[#This Row],[School Day]]="Y",Table16[[#This Row],[Demand]],NA())</f>
        <v>126922.995</v>
      </c>
      <c r="G1239" s="6" t="e">
        <f>IF(Table16[[#This Row],[School Day]]="N",Table16[[#This Row],[Demand]],NA())</f>
        <v>#N/A</v>
      </c>
      <c r="H1239" s="6" t="e">
        <f>IF(Table16[[#This Row],[Holiday]]="Y",Table16[[#This Row],[Demand]],NA())</f>
        <v>#N/A</v>
      </c>
      <c r="I1239" s="6">
        <f>IF(Table16[[#This Row],[Holiday]]="N",Table16[[#This Row],[Demand]],NA())</f>
        <v>126922.995</v>
      </c>
      <c r="J1239" s="6">
        <v>17</v>
      </c>
      <c r="K1239" s="6"/>
    </row>
    <row r="1240" spans="2:11" x14ac:dyDescent="0.3">
      <c r="B1240" s="30">
        <v>43243</v>
      </c>
      <c r="C1240" s="6" t="str">
        <f>VLOOKUP(B:B, _holidays!A:C, 2, FALSE)</f>
        <v>Y</v>
      </c>
      <c r="D1240" s="6" t="str">
        <f>VLOOKUP(B:B, _holidays!A:C, 3, FALSE)</f>
        <v>N</v>
      </c>
      <c r="E1240" s="10">
        <v>129352.83</v>
      </c>
      <c r="F1240" s="6">
        <f>IF(Table16[[#This Row],[School Day]]="Y",Table16[[#This Row],[Demand]],NA())</f>
        <v>129352.83</v>
      </c>
      <c r="G1240" s="6" t="e">
        <f>IF(Table16[[#This Row],[School Day]]="N",Table16[[#This Row],[Demand]],NA())</f>
        <v>#N/A</v>
      </c>
      <c r="H1240" s="6" t="e">
        <f>IF(Table16[[#This Row],[Holiday]]="Y",Table16[[#This Row],[Demand]],NA())</f>
        <v>#N/A</v>
      </c>
      <c r="I1240" s="6">
        <f>IF(Table16[[#This Row],[Holiday]]="N",Table16[[#This Row],[Demand]],NA())</f>
        <v>129352.83</v>
      </c>
      <c r="J1240" s="6">
        <v>15.3</v>
      </c>
      <c r="K1240" s="6"/>
    </row>
    <row r="1241" spans="2:11" x14ac:dyDescent="0.3">
      <c r="B1241" s="30">
        <v>43244</v>
      </c>
      <c r="C1241" s="6" t="str">
        <f>VLOOKUP(B:B, _holidays!A:C, 2, FALSE)</f>
        <v>Y</v>
      </c>
      <c r="D1241" s="6" t="str">
        <f>VLOOKUP(B:B, _holidays!A:C, 3, FALSE)</f>
        <v>N</v>
      </c>
      <c r="E1241" s="10">
        <v>129553.94</v>
      </c>
      <c r="F1241" s="6">
        <f>IF(Table16[[#This Row],[School Day]]="Y",Table16[[#This Row],[Demand]],NA())</f>
        <v>129553.94</v>
      </c>
      <c r="G1241" s="6" t="e">
        <f>IF(Table16[[#This Row],[School Day]]="N",Table16[[#This Row],[Demand]],NA())</f>
        <v>#N/A</v>
      </c>
      <c r="H1241" s="6" t="e">
        <f>IF(Table16[[#This Row],[Holiday]]="Y",Table16[[#This Row],[Demand]],NA())</f>
        <v>#N/A</v>
      </c>
      <c r="I1241" s="6">
        <f>IF(Table16[[#This Row],[Holiday]]="N",Table16[[#This Row],[Demand]],NA())</f>
        <v>129553.94</v>
      </c>
      <c r="J1241" s="6">
        <v>16.100000000000001</v>
      </c>
      <c r="K1241" s="6"/>
    </row>
    <row r="1242" spans="2:11" x14ac:dyDescent="0.3">
      <c r="B1242" s="30">
        <v>43245</v>
      </c>
      <c r="C1242" s="6" t="str">
        <f>VLOOKUP(B:B, _holidays!A:C, 2, FALSE)</f>
        <v>Y</v>
      </c>
      <c r="D1242" s="6" t="str">
        <f>VLOOKUP(B:B, _holidays!A:C, 3, FALSE)</f>
        <v>N</v>
      </c>
      <c r="E1242" s="10">
        <v>127957.57</v>
      </c>
      <c r="F1242" s="6">
        <f>IF(Table16[[#This Row],[School Day]]="Y",Table16[[#This Row],[Demand]],NA())</f>
        <v>127957.57</v>
      </c>
      <c r="G1242" s="6" t="e">
        <f>IF(Table16[[#This Row],[School Day]]="N",Table16[[#This Row],[Demand]],NA())</f>
        <v>#N/A</v>
      </c>
      <c r="H1242" s="6" t="e">
        <f>IF(Table16[[#This Row],[Holiday]]="Y",Table16[[#This Row],[Demand]],NA())</f>
        <v>#N/A</v>
      </c>
      <c r="I1242" s="6">
        <f>IF(Table16[[#This Row],[Holiday]]="N",Table16[[#This Row],[Demand]],NA())</f>
        <v>127957.57</v>
      </c>
      <c r="J1242" s="6">
        <v>14.9</v>
      </c>
      <c r="K1242" s="6"/>
    </row>
    <row r="1243" spans="2:11" x14ac:dyDescent="0.3">
      <c r="B1243" s="30">
        <v>43246</v>
      </c>
      <c r="C1243" s="6" t="str">
        <f>VLOOKUP(B:B, _holidays!A:C, 2, FALSE)</f>
        <v>Y</v>
      </c>
      <c r="D1243" s="6" t="str">
        <f>VLOOKUP(B:B, _holidays!A:C, 3, FALSE)</f>
        <v>N</v>
      </c>
      <c r="E1243" s="10">
        <v>115384.08500000001</v>
      </c>
      <c r="F1243" s="6">
        <f>IF(Table16[[#This Row],[School Day]]="Y",Table16[[#This Row],[Demand]],NA())</f>
        <v>115384.08500000001</v>
      </c>
      <c r="G1243" s="6" t="e">
        <f>IF(Table16[[#This Row],[School Day]]="N",Table16[[#This Row],[Demand]],NA())</f>
        <v>#N/A</v>
      </c>
      <c r="H1243" s="6" t="e">
        <f>IF(Table16[[#This Row],[Holiday]]="Y",Table16[[#This Row],[Demand]],NA())</f>
        <v>#N/A</v>
      </c>
      <c r="I1243" s="6">
        <f>IF(Table16[[#This Row],[Holiday]]="N",Table16[[#This Row],[Demand]],NA())</f>
        <v>115384.08500000001</v>
      </c>
      <c r="J1243" s="6">
        <v>20.5</v>
      </c>
      <c r="K1243" s="6"/>
    </row>
    <row r="1244" spans="2:11" x14ac:dyDescent="0.3">
      <c r="B1244" s="30">
        <v>43247</v>
      </c>
      <c r="C1244" s="6" t="str">
        <f>VLOOKUP(B:B, _holidays!A:C, 2, FALSE)</f>
        <v>Y</v>
      </c>
      <c r="D1244" s="6" t="str">
        <f>VLOOKUP(B:B, _holidays!A:C, 3, FALSE)</f>
        <v>N</v>
      </c>
      <c r="E1244" s="10">
        <v>106044.51</v>
      </c>
      <c r="F1244" s="6">
        <f>IF(Table16[[#This Row],[School Day]]="Y",Table16[[#This Row],[Demand]],NA())</f>
        <v>106044.51</v>
      </c>
      <c r="G1244" s="6" t="e">
        <f>IF(Table16[[#This Row],[School Day]]="N",Table16[[#This Row],[Demand]],NA())</f>
        <v>#N/A</v>
      </c>
      <c r="H1244" s="6" t="e">
        <f>IF(Table16[[#This Row],[Holiday]]="Y",Table16[[#This Row],[Demand]],NA())</f>
        <v>#N/A</v>
      </c>
      <c r="I1244" s="6">
        <f>IF(Table16[[#This Row],[Holiday]]="N",Table16[[#This Row],[Demand]],NA())</f>
        <v>106044.51</v>
      </c>
      <c r="J1244" s="6">
        <v>20.7</v>
      </c>
      <c r="K1244" s="6"/>
    </row>
    <row r="1245" spans="2:11" x14ac:dyDescent="0.3">
      <c r="B1245" s="30">
        <v>43248</v>
      </c>
      <c r="C1245" s="6" t="str">
        <f>VLOOKUP(B:B, _holidays!A:C, 2, FALSE)</f>
        <v>Y</v>
      </c>
      <c r="D1245" s="6" t="str">
        <f>VLOOKUP(B:B, _holidays!A:C, 3, FALSE)</f>
        <v>N</v>
      </c>
      <c r="E1245" s="10">
        <v>119360.265</v>
      </c>
      <c r="F1245" s="6">
        <f>IF(Table16[[#This Row],[School Day]]="Y",Table16[[#This Row],[Demand]],NA())</f>
        <v>119360.265</v>
      </c>
      <c r="G1245" s="6" t="e">
        <f>IF(Table16[[#This Row],[School Day]]="N",Table16[[#This Row],[Demand]],NA())</f>
        <v>#N/A</v>
      </c>
      <c r="H1245" s="6" t="e">
        <f>IF(Table16[[#This Row],[Holiday]]="Y",Table16[[#This Row],[Demand]],NA())</f>
        <v>#N/A</v>
      </c>
      <c r="I1245" s="6">
        <f>IF(Table16[[#This Row],[Holiday]]="N",Table16[[#This Row],[Demand]],NA())</f>
        <v>119360.265</v>
      </c>
      <c r="J1245" s="6">
        <v>20.5</v>
      </c>
      <c r="K1245" s="6"/>
    </row>
    <row r="1246" spans="2:11" x14ac:dyDescent="0.3">
      <c r="B1246" s="30">
        <v>43249</v>
      </c>
      <c r="C1246" s="6" t="str">
        <f>VLOOKUP(B:B, _holidays!A:C, 2, FALSE)</f>
        <v>Y</v>
      </c>
      <c r="D1246" s="6" t="str">
        <f>VLOOKUP(B:B, _holidays!A:C, 3, FALSE)</f>
        <v>N</v>
      </c>
      <c r="E1246" s="10">
        <v>123142.76</v>
      </c>
      <c r="F1246" s="6">
        <f>IF(Table16[[#This Row],[School Day]]="Y",Table16[[#This Row],[Demand]],NA())</f>
        <v>123142.76</v>
      </c>
      <c r="G1246" s="6" t="e">
        <f>IF(Table16[[#This Row],[School Day]]="N",Table16[[#This Row],[Demand]],NA())</f>
        <v>#N/A</v>
      </c>
      <c r="H1246" s="6" t="e">
        <f>IF(Table16[[#This Row],[Holiday]]="Y",Table16[[#This Row],[Demand]],NA())</f>
        <v>#N/A</v>
      </c>
      <c r="I1246" s="6">
        <f>IF(Table16[[#This Row],[Holiday]]="N",Table16[[#This Row],[Demand]],NA())</f>
        <v>123142.76</v>
      </c>
      <c r="J1246" s="6">
        <v>17.899999999999999</v>
      </c>
      <c r="K1246" s="6"/>
    </row>
    <row r="1247" spans="2:11" x14ac:dyDescent="0.3">
      <c r="B1247" s="30">
        <v>43250</v>
      </c>
      <c r="C1247" s="6" t="str">
        <f>VLOOKUP(B:B, _holidays!A:C, 2, FALSE)</f>
        <v>Y</v>
      </c>
      <c r="D1247" s="6" t="str">
        <f>VLOOKUP(B:B, _holidays!A:C, 3, FALSE)</f>
        <v>N</v>
      </c>
      <c r="E1247" s="10">
        <v>127830.62</v>
      </c>
      <c r="F1247" s="6">
        <f>IF(Table16[[#This Row],[School Day]]="Y",Table16[[#This Row],[Demand]],NA())</f>
        <v>127830.62</v>
      </c>
      <c r="G1247" s="6" t="e">
        <f>IF(Table16[[#This Row],[School Day]]="N",Table16[[#This Row],[Demand]],NA())</f>
        <v>#N/A</v>
      </c>
      <c r="H1247" s="6" t="e">
        <f>IF(Table16[[#This Row],[Holiday]]="Y",Table16[[#This Row],[Demand]],NA())</f>
        <v>#N/A</v>
      </c>
      <c r="I1247" s="6">
        <f>IF(Table16[[#This Row],[Holiday]]="N",Table16[[#This Row],[Demand]],NA())</f>
        <v>127830.62</v>
      </c>
      <c r="J1247" s="6">
        <v>15.1</v>
      </c>
      <c r="K1247" s="6"/>
    </row>
    <row r="1248" spans="2:11" x14ac:dyDescent="0.3">
      <c r="B1248" s="30">
        <v>43251</v>
      </c>
      <c r="C1248" s="6" t="str">
        <f>VLOOKUP(B:B, _holidays!A:C, 2, FALSE)</f>
        <v>Y</v>
      </c>
      <c r="D1248" s="6" t="str">
        <f>VLOOKUP(B:B, _holidays!A:C, 3, FALSE)</f>
        <v>N</v>
      </c>
      <c r="E1248" s="10">
        <v>131159.94500000001</v>
      </c>
      <c r="F1248" s="6">
        <f>IF(Table16[[#This Row],[School Day]]="Y",Table16[[#This Row],[Demand]],NA())</f>
        <v>131159.94500000001</v>
      </c>
      <c r="G1248" s="6" t="e">
        <f>IF(Table16[[#This Row],[School Day]]="N",Table16[[#This Row],[Demand]],NA())</f>
        <v>#N/A</v>
      </c>
      <c r="H1248" s="6" t="e">
        <f>IF(Table16[[#This Row],[Holiday]]="Y",Table16[[#This Row],[Demand]],NA())</f>
        <v>#N/A</v>
      </c>
      <c r="I1248" s="6">
        <f>IF(Table16[[#This Row],[Holiday]]="N",Table16[[#This Row],[Demand]],NA())</f>
        <v>131159.94500000001</v>
      </c>
      <c r="J1248" s="6">
        <v>14.8</v>
      </c>
      <c r="K1248" s="6"/>
    </row>
    <row r="1249" spans="2:11" x14ac:dyDescent="0.3">
      <c r="B1249" s="30">
        <v>43252</v>
      </c>
      <c r="C1249" s="6" t="str">
        <f>VLOOKUP(B:B, _holidays!A:C, 2, FALSE)</f>
        <v>Y</v>
      </c>
      <c r="D1249" s="6" t="str">
        <f>VLOOKUP(B:B, _holidays!A:C, 3, FALSE)</f>
        <v>N</v>
      </c>
      <c r="E1249" s="10">
        <v>135864.065</v>
      </c>
      <c r="F1249" s="6">
        <f>IF(Table16[[#This Row],[School Day]]="Y",Table16[[#This Row],[Demand]],NA())</f>
        <v>135864.065</v>
      </c>
      <c r="G1249" s="6" t="e">
        <f>IF(Table16[[#This Row],[School Day]]="N",Table16[[#This Row],[Demand]],NA())</f>
        <v>#N/A</v>
      </c>
      <c r="H1249" s="6" t="e">
        <f>IF(Table16[[#This Row],[Holiday]]="Y",Table16[[#This Row],[Demand]],NA())</f>
        <v>#N/A</v>
      </c>
      <c r="I1249" s="6">
        <f>IF(Table16[[#This Row],[Holiday]]="N",Table16[[#This Row],[Demand]],NA())</f>
        <v>135864.065</v>
      </c>
      <c r="J1249" s="6">
        <v>13.3</v>
      </c>
      <c r="K1249" s="6"/>
    </row>
    <row r="1250" spans="2:11" x14ac:dyDescent="0.3">
      <c r="B1250" s="30">
        <v>43253</v>
      </c>
      <c r="C1250" s="6" t="str">
        <f>VLOOKUP(B:B, _holidays!A:C, 2, FALSE)</f>
        <v>Y</v>
      </c>
      <c r="D1250" s="6" t="str">
        <f>VLOOKUP(B:B, _holidays!A:C, 3, FALSE)</f>
        <v>N</v>
      </c>
      <c r="E1250" s="10">
        <v>123226.075</v>
      </c>
      <c r="F1250" s="6">
        <f>IF(Table16[[#This Row],[School Day]]="Y",Table16[[#This Row],[Demand]],NA())</f>
        <v>123226.075</v>
      </c>
      <c r="G1250" s="6" t="e">
        <f>IF(Table16[[#This Row],[School Day]]="N",Table16[[#This Row],[Demand]],NA())</f>
        <v>#N/A</v>
      </c>
      <c r="H1250" s="6" t="e">
        <f>IF(Table16[[#This Row],[Holiday]]="Y",Table16[[#This Row],[Demand]],NA())</f>
        <v>#N/A</v>
      </c>
      <c r="I1250" s="6">
        <f>IF(Table16[[#This Row],[Holiday]]="N",Table16[[#This Row],[Demand]],NA())</f>
        <v>123226.075</v>
      </c>
      <c r="J1250" s="6">
        <v>13.6</v>
      </c>
      <c r="K1250" s="6"/>
    </row>
    <row r="1251" spans="2:11" x14ac:dyDescent="0.3">
      <c r="B1251" s="30">
        <v>43254</v>
      </c>
      <c r="C1251" s="6" t="str">
        <f>VLOOKUP(B:B, _holidays!A:C, 2, FALSE)</f>
        <v>Y</v>
      </c>
      <c r="D1251" s="6" t="str">
        <f>VLOOKUP(B:B, _holidays!A:C, 3, FALSE)</f>
        <v>N</v>
      </c>
      <c r="E1251" s="10">
        <v>121177.58500000001</v>
      </c>
      <c r="F1251" s="6">
        <f>IF(Table16[[#This Row],[School Day]]="Y",Table16[[#This Row],[Demand]],NA())</f>
        <v>121177.58500000001</v>
      </c>
      <c r="G1251" s="6" t="e">
        <f>IF(Table16[[#This Row],[School Day]]="N",Table16[[#This Row],[Demand]],NA())</f>
        <v>#N/A</v>
      </c>
      <c r="H1251" s="6" t="e">
        <f>IF(Table16[[#This Row],[Holiday]]="Y",Table16[[#This Row],[Demand]],NA())</f>
        <v>#N/A</v>
      </c>
      <c r="I1251" s="6">
        <f>IF(Table16[[#This Row],[Holiday]]="N",Table16[[#This Row],[Demand]],NA())</f>
        <v>121177.58500000001</v>
      </c>
      <c r="J1251" s="6">
        <v>13.8</v>
      </c>
      <c r="K1251" s="6"/>
    </row>
    <row r="1252" spans="2:11" x14ac:dyDescent="0.3">
      <c r="B1252" s="30">
        <v>43255</v>
      </c>
      <c r="C1252" s="6" t="str">
        <f>VLOOKUP(B:B, _holidays!A:C, 2, FALSE)</f>
        <v>Y</v>
      </c>
      <c r="D1252" s="6" t="str">
        <f>VLOOKUP(B:B, _holidays!A:C, 3, FALSE)</f>
        <v>N</v>
      </c>
      <c r="E1252" s="10">
        <v>135385.41</v>
      </c>
      <c r="F1252" s="6">
        <f>IF(Table16[[#This Row],[School Day]]="Y",Table16[[#This Row],[Demand]],NA())</f>
        <v>135385.41</v>
      </c>
      <c r="G1252" s="6" t="e">
        <f>IF(Table16[[#This Row],[School Day]]="N",Table16[[#This Row],[Demand]],NA())</f>
        <v>#N/A</v>
      </c>
      <c r="H1252" s="6" t="e">
        <f>IF(Table16[[#This Row],[Holiday]]="Y",Table16[[#This Row],[Demand]],NA())</f>
        <v>#N/A</v>
      </c>
      <c r="I1252" s="6">
        <f>IF(Table16[[#This Row],[Holiday]]="N",Table16[[#This Row],[Demand]],NA())</f>
        <v>135385.41</v>
      </c>
      <c r="J1252" s="6">
        <v>14.4</v>
      </c>
      <c r="K1252" s="6"/>
    </row>
    <row r="1253" spans="2:11" x14ac:dyDescent="0.3">
      <c r="B1253" s="30">
        <v>43256</v>
      </c>
      <c r="C1253" s="6" t="str">
        <f>VLOOKUP(B:B, _holidays!A:C, 2, FALSE)</f>
        <v>Y</v>
      </c>
      <c r="D1253" s="6" t="str">
        <f>VLOOKUP(B:B, _holidays!A:C, 3, FALSE)</f>
        <v>N</v>
      </c>
      <c r="E1253" s="10">
        <v>132975.13</v>
      </c>
      <c r="F1253" s="6">
        <f>IF(Table16[[#This Row],[School Day]]="Y",Table16[[#This Row],[Demand]],NA())</f>
        <v>132975.13</v>
      </c>
      <c r="G1253" s="6" t="e">
        <f>IF(Table16[[#This Row],[School Day]]="N",Table16[[#This Row],[Demand]],NA())</f>
        <v>#N/A</v>
      </c>
      <c r="H1253" s="6" t="e">
        <f>IF(Table16[[#This Row],[Holiday]]="Y",Table16[[#This Row],[Demand]],NA())</f>
        <v>#N/A</v>
      </c>
      <c r="I1253" s="6">
        <f>IF(Table16[[#This Row],[Holiday]]="N",Table16[[#This Row],[Demand]],NA())</f>
        <v>132975.13</v>
      </c>
      <c r="J1253" s="6">
        <v>15</v>
      </c>
      <c r="K1253" s="6"/>
    </row>
    <row r="1254" spans="2:11" x14ac:dyDescent="0.3">
      <c r="B1254" s="30">
        <v>43257</v>
      </c>
      <c r="C1254" s="6" t="str">
        <f>VLOOKUP(B:B, _holidays!A:C, 2, FALSE)</f>
        <v>Y</v>
      </c>
      <c r="D1254" s="6" t="str">
        <f>VLOOKUP(B:B, _holidays!A:C, 3, FALSE)</f>
        <v>N</v>
      </c>
      <c r="E1254" s="10">
        <v>132038.42499999999</v>
      </c>
      <c r="F1254" s="6">
        <f>IF(Table16[[#This Row],[School Day]]="Y",Table16[[#This Row],[Demand]],NA())</f>
        <v>132038.42499999999</v>
      </c>
      <c r="G1254" s="6" t="e">
        <f>IF(Table16[[#This Row],[School Day]]="N",Table16[[#This Row],[Demand]],NA())</f>
        <v>#N/A</v>
      </c>
      <c r="H1254" s="6" t="e">
        <f>IF(Table16[[#This Row],[Holiday]]="Y",Table16[[#This Row],[Demand]],NA())</f>
        <v>#N/A</v>
      </c>
      <c r="I1254" s="6">
        <f>IF(Table16[[#This Row],[Holiday]]="N",Table16[[#This Row],[Demand]],NA())</f>
        <v>132038.42499999999</v>
      </c>
      <c r="J1254" s="6">
        <v>19.100000000000001</v>
      </c>
      <c r="K1254" s="6"/>
    </row>
    <row r="1255" spans="2:11" x14ac:dyDescent="0.3">
      <c r="B1255" s="30">
        <v>43258</v>
      </c>
      <c r="C1255" s="6" t="str">
        <f>VLOOKUP(B:B, _holidays!A:C, 2, FALSE)</f>
        <v>Y</v>
      </c>
      <c r="D1255" s="6" t="str">
        <f>VLOOKUP(B:B, _holidays!A:C, 3, FALSE)</f>
        <v>N</v>
      </c>
      <c r="E1255" s="10">
        <v>128577.63</v>
      </c>
      <c r="F1255" s="6">
        <f>IF(Table16[[#This Row],[School Day]]="Y",Table16[[#This Row],[Demand]],NA())</f>
        <v>128577.63</v>
      </c>
      <c r="G1255" s="6" t="e">
        <f>IF(Table16[[#This Row],[School Day]]="N",Table16[[#This Row],[Demand]],NA())</f>
        <v>#N/A</v>
      </c>
      <c r="H1255" s="6" t="e">
        <f>IF(Table16[[#This Row],[Holiday]]="Y",Table16[[#This Row],[Demand]],NA())</f>
        <v>#N/A</v>
      </c>
      <c r="I1255" s="6">
        <f>IF(Table16[[#This Row],[Holiday]]="N",Table16[[#This Row],[Demand]],NA())</f>
        <v>128577.63</v>
      </c>
      <c r="J1255" s="6">
        <v>17.8</v>
      </c>
      <c r="K1255" s="6"/>
    </row>
    <row r="1256" spans="2:11" x14ac:dyDescent="0.3">
      <c r="B1256" s="30">
        <v>43259</v>
      </c>
      <c r="C1256" s="6" t="str">
        <f>VLOOKUP(B:B, _holidays!A:C, 2, FALSE)</f>
        <v>Y</v>
      </c>
      <c r="D1256" s="6" t="str">
        <f>VLOOKUP(B:B, _holidays!A:C, 3, FALSE)</f>
        <v>N</v>
      </c>
      <c r="E1256" s="10">
        <v>129910.015</v>
      </c>
      <c r="F1256" s="6">
        <f>IF(Table16[[#This Row],[School Day]]="Y",Table16[[#This Row],[Demand]],NA())</f>
        <v>129910.015</v>
      </c>
      <c r="G1256" s="6" t="e">
        <f>IF(Table16[[#This Row],[School Day]]="N",Table16[[#This Row],[Demand]],NA())</f>
        <v>#N/A</v>
      </c>
      <c r="H1256" s="6" t="e">
        <f>IF(Table16[[#This Row],[Holiday]]="Y",Table16[[#This Row],[Demand]],NA())</f>
        <v>#N/A</v>
      </c>
      <c r="I1256" s="6">
        <f>IF(Table16[[#This Row],[Holiday]]="N",Table16[[#This Row],[Demand]],NA())</f>
        <v>129910.015</v>
      </c>
      <c r="J1256" s="6">
        <v>13.6</v>
      </c>
      <c r="K1256" s="6"/>
    </row>
    <row r="1257" spans="2:11" x14ac:dyDescent="0.3">
      <c r="B1257" s="30">
        <v>43260</v>
      </c>
      <c r="C1257" s="6" t="str">
        <f>VLOOKUP(B:B, _holidays!A:C, 2, FALSE)</f>
        <v>Y</v>
      </c>
      <c r="D1257" s="6" t="str">
        <f>VLOOKUP(B:B, _holidays!A:C, 3, FALSE)</f>
        <v>N</v>
      </c>
      <c r="E1257" s="10">
        <v>120232.19500000001</v>
      </c>
      <c r="F1257" s="6">
        <f>IF(Table16[[#This Row],[School Day]]="Y",Table16[[#This Row],[Demand]],NA())</f>
        <v>120232.19500000001</v>
      </c>
      <c r="G1257" s="6" t="e">
        <f>IF(Table16[[#This Row],[School Day]]="N",Table16[[#This Row],[Demand]],NA())</f>
        <v>#N/A</v>
      </c>
      <c r="H1257" s="6" t="e">
        <f>IF(Table16[[#This Row],[Holiday]]="Y",Table16[[#This Row],[Demand]],NA())</f>
        <v>#N/A</v>
      </c>
      <c r="I1257" s="6">
        <f>IF(Table16[[#This Row],[Holiday]]="N",Table16[[#This Row],[Demand]],NA())</f>
        <v>120232.19500000001</v>
      </c>
      <c r="J1257" s="6">
        <v>15.6</v>
      </c>
      <c r="K1257" s="6"/>
    </row>
    <row r="1258" spans="2:11" x14ac:dyDescent="0.3">
      <c r="B1258" s="30">
        <v>43261</v>
      </c>
      <c r="C1258" s="6" t="str">
        <f>VLOOKUP(B:B, _holidays!A:C, 2, FALSE)</f>
        <v>Y</v>
      </c>
      <c r="D1258" s="6" t="str">
        <f>VLOOKUP(B:B, _holidays!A:C, 3, FALSE)</f>
        <v>N</v>
      </c>
      <c r="E1258" s="10">
        <v>117037.86500000001</v>
      </c>
      <c r="F1258" s="6">
        <f>IF(Table16[[#This Row],[School Day]]="Y",Table16[[#This Row],[Demand]],NA())</f>
        <v>117037.86500000001</v>
      </c>
      <c r="G1258" s="6" t="e">
        <f>IF(Table16[[#This Row],[School Day]]="N",Table16[[#This Row],[Demand]],NA())</f>
        <v>#N/A</v>
      </c>
      <c r="H1258" s="6" t="e">
        <f>IF(Table16[[#This Row],[Holiday]]="Y",Table16[[#This Row],[Demand]],NA())</f>
        <v>#N/A</v>
      </c>
      <c r="I1258" s="6">
        <f>IF(Table16[[#This Row],[Holiday]]="N",Table16[[#This Row],[Demand]],NA())</f>
        <v>117037.86500000001</v>
      </c>
      <c r="J1258" s="6">
        <v>15.3</v>
      </c>
      <c r="K1258" s="6"/>
    </row>
    <row r="1259" spans="2:11" x14ac:dyDescent="0.3">
      <c r="B1259" s="30">
        <v>43262</v>
      </c>
      <c r="C1259" s="6" t="str">
        <f>VLOOKUP(B:B, _holidays!A:C, 2, FALSE)</f>
        <v>Y</v>
      </c>
      <c r="D1259" s="6" t="str">
        <f>VLOOKUP(B:B, _holidays!A:C, 3, FALSE)</f>
        <v>Y</v>
      </c>
      <c r="E1259" s="10">
        <v>113420.985</v>
      </c>
      <c r="F1259" s="6">
        <f>IF(Table16[[#This Row],[School Day]]="Y",Table16[[#This Row],[Demand]],NA())</f>
        <v>113420.985</v>
      </c>
      <c r="G1259" s="6" t="e">
        <f>IF(Table16[[#This Row],[School Day]]="N",Table16[[#This Row],[Demand]],NA())</f>
        <v>#N/A</v>
      </c>
      <c r="H1259" s="6">
        <f>IF(Table16[[#This Row],[Holiday]]="Y",Table16[[#This Row],[Demand]],NA())</f>
        <v>113420.985</v>
      </c>
      <c r="I1259" s="6" t="e">
        <f>IF(Table16[[#This Row],[Holiday]]="N",Table16[[#This Row],[Demand]],NA())</f>
        <v>#N/A</v>
      </c>
      <c r="J1259" s="6">
        <v>17.600000000000001</v>
      </c>
      <c r="K1259" s="6"/>
    </row>
    <row r="1260" spans="2:11" x14ac:dyDescent="0.3">
      <c r="B1260" s="30">
        <v>43263</v>
      </c>
      <c r="C1260" s="6" t="str">
        <f>VLOOKUP(B:B, _holidays!A:C, 2, FALSE)</f>
        <v>Y</v>
      </c>
      <c r="D1260" s="6" t="str">
        <f>VLOOKUP(B:B, _holidays!A:C, 3, FALSE)</f>
        <v>N</v>
      </c>
      <c r="E1260" s="10">
        <v>127261.295</v>
      </c>
      <c r="F1260" s="6">
        <f>IF(Table16[[#This Row],[School Day]]="Y",Table16[[#This Row],[Demand]],NA())</f>
        <v>127261.295</v>
      </c>
      <c r="G1260" s="6" t="e">
        <f>IF(Table16[[#This Row],[School Day]]="N",Table16[[#This Row],[Demand]],NA())</f>
        <v>#N/A</v>
      </c>
      <c r="H1260" s="6" t="e">
        <f>IF(Table16[[#This Row],[Holiday]]="Y",Table16[[#This Row],[Demand]],NA())</f>
        <v>#N/A</v>
      </c>
      <c r="I1260" s="6">
        <f>IF(Table16[[#This Row],[Holiday]]="N",Table16[[#This Row],[Demand]],NA())</f>
        <v>127261.295</v>
      </c>
      <c r="J1260" s="6">
        <v>16.600000000000001</v>
      </c>
      <c r="K1260" s="6"/>
    </row>
    <row r="1261" spans="2:11" x14ac:dyDescent="0.3">
      <c r="B1261" s="30">
        <v>43264</v>
      </c>
      <c r="C1261" s="6" t="str">
        <f>VLOOKUP(B:B, _holidays!A:C, 2, FALSE)</f>
        <v>Y</v>
      </c>
      <c r="D1261" s="6" t="str">
        <f>VLOOKUP(B:B, _holidays!A:C, 3, FALSE)</f>
        <v>N</v>
      </c>
      <c r="E1261" s="10">
        <v>131574.60500000001</v>
      </c>
      <c r="F1261" s="6">
        <f>IF(Table16[[#This Row],[School Day]]="Y",Table16[[#This Row],[Demand]],NA())</f>
        <v>131574.60500000001</v>
      </c>
      <c r="G1261" s="6" t="e">
        <f>IF(Table16[[#This Row],[School Day]]="N",Table16[[#This Row],[Demand]],NA())</f>
        <v>#N/A</v>
      </c>
      <c r="H1261" s="6" t="e">
        <f>IF(Table16[[#This Row],[Holiday]]="Y",Table16[[#This Row],[Demand]],NA())</f>
        <v>#N/A</v>
      </c>
      <c r="I1261" s="6">
        <f>IF(Table16[[#This Row],[Holiday]]="N",Table16[[#This Row],[Demand]],NA())</f>
        <v>131574.60500000001</v>
      </c>
      <c r="J1261" s="6">
        <v>14.1</v>
      </c>
      <c r="K1261" s="6"/>
    </row>
    <row r="1262" spans="2:11" x14ac:dyDescent="0.3">
      <c r="B1262" s="30">
        <v>43265</v>
      </c>
      <c r="C1262" s="6" t="str">
        <f>VLOOKUP(B:B, _holidays!A:C, 2, FALSE)</f>
        <v>Y</v>
      </c>
      <c r="D1262" s="6" t="str">
        <f>VLOOKUP(B:B, _holidays!A:C, 3, FALSE)</f>
        <v>N</v>
      </c>
      <c r="E1262" s="10">
        <v>130544.485</v>
      </c>
      <c r="F1262" s="6">
        <f>IF(Table16[[#This Row],[School Day]]="Y",Table16[[#This Row],[Demand]],NA())</f>
        <v>130544.485</v>
      </c>
      <c r="G1262" s="6" t="e">
        <f>IF(Table16[[#This Row],[School Day]]="N",Table16[[#This Row],[Demand]],NA())</f>
        <v>#N/A</v>
      </c>
      <c r="H1262" s="6" t="e">
        <f>IF(Table16[[#This Row],[Holiday]]="Y",Table16[[#This Row],[Demand]],NA())</f>
        <v>#N/A</v>
      </c>
      <c r="I1262" s="6">
        <f>IF(Table16[[#This Row],[Holiday]]="N",Table16[[#This Row],[Demand]],NA())</f>
        <v>130544.485</v>
      </c>
      <c r="J1262" s="6">
        <v>14.5</v>
      </c>
      <c r="K1262" s="6"/>
    </row>
    <row r="1263" spans="2:11" x14ac:dyDescent="0.3">
      <c r="B1263" s="30">
        <v>43266</v>
      </c>
      <c r="C1263" s="6" t="str">
        <f>VLOOKUP(B:B, _holidays!A:C, 2, FALSE)</f>
        <v>Y</v>
      </c>
      <c r="D1263" s="6" t="str">
        <f>VLOOKUP(B:B, _holidays!A:C, 3, FALSE)</f>
        <v>N</v>
      </c>
      <c r="E1263" s="10">
        <v>133009.01</v>
      </c>
      <c r="F1263" s="6">
        <f>IF(Table16[[#This Row],[School Day]]="Y",Table16[[#This Row],[Demand]],NA())</f>
        <v>133009.01</v>
      </c>
      <c r="G1263" s="6" t="e">
        <f>IF(Table16[[#This Row],[School Day]]="N",Table16[[#This Row],[Demand]],NA())</f>
        <v>#N/A</v>
      </c>
      <c r="H1263" s="6" t="e">
        <f>IF(Table16[[#This Row],[Holiday]]="Y",Table16[[#This Row],[Demand]],NA())</f>
        <v>#N/A</v>
      </c>
      <c r="I1263" s="6">
        <f>IF(Table16[[#This Row],[Holiday]]="N",Table16[[#This Row],[Demand]],NA())</f>
        <v>133009.01</v>
      </c>
      <c r="J1263" s="6">
        <v>14</v>
      </c>
      <c r="K1263" s="6"/>
    </row>
    <row r="1264" spans="2:11" x14ac:dyDescent="0.3">
      <c r="B1264" s="30">
        <v>43267</v>
      </c>
      <c r="C1264" s="6" t="str">
        <f>VLOOKUP(B:B, _holidays!A:C, 2, FALSE)</f>
        <v>Y</v>
      </c>
      <c r="D1264" s="6" t="str">
        <f>VLOOKUP(B:B, _holidays!A:C, 3, FALSE)</f>
        <v>N</v>
      </c>
      <c r="E1264" s="10">
        <v>124351.235</v>
      </c>
      <c r="F1264" s="6">
        <f>IF(Table16[[#This Row],[School Day]]="Y",Table16[[#This Row],[Demand]],NA())</f>
        <v>124351.235</v>
      </c>
      <c r="G1264" s="6" t="e">
        <f>IF(Table16[[#This Row],[School Day]]="N",Table16[[#This Row],[Demand]],NA())</f>
        <v>#N/A</v>
      </c>
      <c r="H1264" s="6" t="e">
        <f>IF(Table16[[#This Row],[Holiday]]="Y",Table16[[#This Row],[Demand]],NA())</f>
        <v>#N/A</v>
      </c>
      <c r="I1264" s="6">
        <f>IF(Table16[[#This Row],[Holiday]]="N",Table16[[#This Row],[Demand]],NA())</f>
        <v>124351.235</v>
      </c>
      <c r="J1264" s="6">
        <v>13.1</v>
      </c>
      <c r="K1264" s="6"/>
    </row>
    <row r="1265" spans="2:11" x14ac:dyDescent="0.3">
      <c r="B1265" s="30">
        <v>43268</v>
      </c>
      <c r="C1265" s="6" t="str">
        <f>VLOOKUP(B:B, _holidays!A:C, 2, FALSE)</f>
        <v>Y</v>
      </c>
      <c r="D1265" s="6" t="str">
        <f>VLOOKUP(B:B, _holidays!A:C, 3, FALSE)</f>
        <v>N</v>
      </c>
      <c r="E1265" s="10">
        <v>120785.595</v>
      </c>
      <c r="F1265" s="6">
        <f>IF(Table16[[#This Row],[School Day]]="Y",Table16[[#This Row],[Demand]],NA())</f>
        <v>120785.595</v>
      </c>
      <c r="G1265" s="6" t="e">
        <f>IF(Table16[[#This Row],[School Day]]="N",Table16[[#This Row],[Demand]],NA())</f>
        <v>#N/A</v>
      </c>
      <c r="H1265" s="6" t="e">
        <f>IF(Table16[[#This Row],[Holiday]]="Y",Table16[[#This Row],[Demand]],NA())</f>
        <v>#N/A</v>
      </c>
      <c r="I1265" s="6">
        <f>IF(Table16[[#This Row],[Holiday]]="N",Table16[[#This Row],[Demand]],NA())</f>
        <v>120785.595</v>
      </c>
      <c r="J1265" s="6">
        <v>13.1</v>
      </c>
      <c r="K1265" s="6"/>
    </row>
    <row r="1266" spans="2:11" x14ac:dyDescent="0.3">
      <c r="B1266" s="30">
        <v>43269</v>
      </c>
      <c r="C1266" s="6" t="str">
        <f>VLOOKUP(B:B, _holidays!A:C, 2, FALSE)</f>
        <v>Y</v>
      </c>
      <c r="D1266" s="6" t="str">
        <f>VLOOKUP(B:B, _holidays!A:C, 3, FALSE)</f>
        <v>N</v>
      </c>
      <c r="E1266" s="10">
        <v>138518.73499999999</v>
      </c>
      <c r="F1266" s="6">
        <f>IF(Table16[[#This Row],[School Day]]="Y",Table16[[#This Row],[Demand]],NA())</f>
        <v>138518.73499999999</v>
      </c>
      <c r="G1266" s="6" t="e">
        <f>IF(Table16[[#This Row],[School Day]]="N",Table16[[#This Row],[Demand]],NA())</f>
        <v>#N/A</v>
      </c>
      <c r="H1266" s="6" t="e">
        <f>IF(Table16[[#This Row],[Holiday]]="Y",Table16[[#This Row],[Demand]],NA())</f>
        <v>#N/A</v>
      </c>
      <c r="I1266" s="6">
        <f>IF(Table16[[#This Row],[Holiday]]="N",Table16[[#This Row],[Demand]],NA())</f>
        <v>138518.73499999999</v>
      </c>
      <c r="J1266" s="6">
        <v>12</v>
      </c>
      <c r="K1266" s="6"/>
    </row>
    <row r="1267" spans="2:11" x14ac:dyDescent="0.3">
      <c r="B1267" s="30">
        <v>43270</v>
      </c>
      <c r="C1267" s="6" t="str">
        <f>VLOOKUP(B:B, _holidays!A:C, 2, FALSE)</f>
        <v>Y</v>
      </c>
      <c r="D1267" s="6" t="str">
        <f>VLOOKUP(B:B, _holidays!A:C, 3, FALSE)</f>
        <v>N</v>
      </c>
      <c r="E1267" s="10">
        <v>143830.12</v>
      </c>
      <c r="F1267" s="6">
        <f>IF(Table16[[#This Row],[School Day]]="Y",Table16[[#This Row],[Demand]],NA())</f>
        <v>143830.12</v>
      </c>
      <c r="G1267" s="6" t="e">
        <f>IF(Table16[[#This Row],[School Day]]="N",Table16[[#This Row],[Demand]],NA())</f>
        <v>#N/A</v>
      </c>
      <c r="H1267" s="6" t="e">
        <f>IF(Table16[[#This Row],[Holiday]]="Y",Table16[[#This Row],[Demand]],NA())</f>
        <v>#N/A</v>
      </c>
      <c r="I1267" s="6">
        <f>IF(Table16[[#This Row],[Holiday]]="N",Table16[[#This Row],[Demand]],NA())</f>
        <v>143830.12</v>
      </c>
      <c r="J1267" s="6">
        <v>14.5</v>
      </c>
      <c r="K1267" s="6"/>
    </row>
    <row r="1268" spans="2:11" x14ac:dyDescent="0.3">
      <c r="B1268" s="30">
        <v>43271</v>
      </c>
      <c r="C1268" s="6" t="str">
        <f>VLOOKUP(B:B, _holidays!A:C, 2, FALSE)</f>
        <v>Y</v>
      </c>
      <c r="D1268" s="6" t="str">
        <f>VLOOKUP(B:B, _holidays!A:C, 3, FALSE)</f>
        <v>N</v>
      </c>
      <c r="E1268" s="10">
        <v>141305.88</v>
      </c>
      <c r="F1268" s="6">
        <f>IF(Table16[[#This Row],[School Day]]="Y",Table16[[#This Row],[Demand]],NA())</f>
        <v>141305.88</v>
      </c>
      <c r="G1268" s="6" t="e">
        <f>IF(Table16[[#This Row],[School Day]]="N",Table16[[#This Row],[Demand]],NA())</f>
        <v>#N/A</v>
      </c>
      <c r="H1268" s="6" t="e">
        <f>IF(Table16[[#This Row],[Holiday]]="Y",Table16[[#This Row],[Demand]],NA())</f>
        <v>#N/A</v>
      </c>
      <c r="I1268" s="6">
        <f>IF(Table16[[#This Row],[Holiday]]="N",Table16[[#This Row],[Demand]],NA())</f>
        <v>141305.88</v>
      </c>
      <c r="J1268" s="6">
        <v>15.3</v>
      </c>
      <c r="K1268" s="6"/>
    </row>
    <row r="1269" spans="2:11" x14ac:dyDescent="0.3">
      <c r="B1269" s="30">
        <v>43272</v>
      </c>
      <c r="C1269" s="6" t="str">
        <f>VLOOKUP(B:B, _holidays!A:C, 2, FALSE)</f>
        <v>Y</v>
      </c>
      <c r="D1269" s="6" t="str">
        <f>VLOOKUP(B:B, _holidays!A:C, 3, FALSE)</f>
        <v>N</v>
      </c>
      <c r="E1269" s="10">
        <v>143542.01999999999</v>
      </c>
      <c r="F1269" s="6">
        <f>IF(Table16[[#This Row],[School Day]]="Y",Table16[[#This Row],[Demand]],NA())</f>
        <v>143542.01999999999</v>
      </c>
      <c r="G1269" s="6" t="e">
        <f>IF(Table16[[#This Row],[School Day]]="N",Table16[[#This Row],[Demand]],NA())</f>
        <v>#N/A</v>
      </c>
      <c r="H1269" s="6" t="e">
        <f>IF(Table16[[#This Row],[Holiday]]="Y",Table16[[#This Row],[Demand]],NA())</f>
        <v>#N/A</v>
      </c>
      <c r="I1269" s="6">
        <f>IF(Table16[[#This Row],[Holiday]]="N",Table16[[#This Row],[Demand]],NA())</f>
        <v>143542.01999999999</v>
      </c>
      <c r="J1269" s="6">
        <v>15.1</v>
      </c>
      <c r="K1269" s="6"/>
    </row>
    <row r="1270" spans="2:11" x14ac:dyDescent="0.3">
      <c r="B1270" s="30">
        <v>43273</v>
      </c>
      <c r="C1270" s="6" t="str">
        <f>VLOOKUP(B:B, _holidays!A:C, 2, FALSE)</f>
        <v>Y</v>
      </c>
      <c r="D1270" s="6" t="str">
        <f>VLOOKUP(B:B, _holidays!A:C, 3, FALSE)</f>
        <v>N</v>
      </c>
      <c r="E1270" s="10">
        <v>140296.4</v>
      </c>
      <c r="F1270" s="6">
        <f>IF(Table16[[#This Row],[School Day]]="Y",Table16[[#This Row],[Demand]],NA())</f>
        <v>140296.4</v>
      </c>
      <c r="G1270" s="6" t="e">
        <f>IF(Table16[[#This Row],[School Day]]="N",Table16[[#This Row],[Demand]],NA())</f>
        <v>#N/A</v>
      </c>
      <c r="H1270" s="6" t="e">
        <f>IF(Table16[[#This Row],[Holiday]]="Y",Table16[[#This Row],[Demand]],NA())</f>
        <v>#N/A</v>
      </c>
      <c r="I1270" s="6">
        <f>IF(Table16[[#This Row],[Holiday]]="N",Table16[[#This Row],[Demand]],NA())</f>
        <v>140296.4</v>
      </c>
      <c r="J1270" s="6">
        <v>15</v>
      </c>
      <c r="K1270" s="6"/>
    </row>
    <row r="1271" spans="2:11" x14ac:dyDescent="0.3">
      <c r="B1271" s="30">
        <v>43274</v>
      </c>
      <c r="C1271" s="6" t="str">
        <f>VLOOKUP(B:B, _holidays!A:C, 2, FALSE)</f>
        <v>Y</v>
      </c>
      <c r="D1271" s="6" t="str">
        <f>VLOOKUP(B:B, _holidays!A:C, 3, FALSE)</f>
        <v>N</v>
      </c>
      <c r="E1271" s="10">
        <v>132165.42499999999</v>
      </c>
      <c r="F1271" s="6">
        <f>IF(Table16[[#This Row],[School Day]]="Y",Table16[[#This Row],[Demand]],NA())</f>
        <v>132165.42499999999</v>
      </c>
      <c r="G1271" s="6" t="e">
        <f>IF(Table16[[#This Row],[School Day]]="N",Table16[[#This Row],[Demand]],NA())</f>
        <v>#N/A</v>
      </c>
      <c r="H1271" s="6" t="e">
        <f>IF(Table16[[#This Row],[Holiday]]="Y",Table16[[#This Row],[Demand]],NA())</f>
        <v>#N/A</v>
      </c>
      <c r="I1271" s="6">
        <f>IF(Table16[[#This Row],[Holiday]]="N",Table16[[#This Row],[Demand]],NA())</f>
        <v>132165.42499999999</v>
      </c>
      <c r="J1271" s="6">
        <v>12.8</v>
      </c>
      <c r="K1271" s="6"/>
    </row>
    <row r="1272" spans="2:11" x14ac:dyDescent="0.3">
      <c r="B1272" s="30">
        <v>43275</v>
      </c>
      <c r="C1272" s="6" t="str">
        <f>VLOOKUP(B:B, _holidays!A:C, 2, FALSE)</f>
        <v>Y</v>
      </c>
      <c r="D1272" s="6" t="str">
        <f>VLOOKUP(B:B, _holidays!A:C, 3, FALSE)</f>
        <v>N</v>
      </c>
      <c r="E1272" s="10">
        <v>125850.58</v>
      </c>
      <c r="F1272" s="6">
        <f>IF(Table16[[#This Row],[School Day]]="Y",Table16[[#This Row],[Demand]],NA())</f>
        <v>125850.58</v>
      </c>
      <c r="G1272" s="6" t="e">
        <f>IF(Table16[[#This Row],[School Day]]="N",Table16[[#This Row],[Demand]],NA())</f>
        <v>#N/A</v>
      </c>
      <c r="H1272" s="6" t="e">
        <f>IF(Table16[[#This Row],[Holiday]]="Y",Table16[[#This Row],[Demand]],NA())</f>
        <v>#N/A</v>
      </c>
      <c r="I1272" s="6">
        <f>IF(Table16[[#This Row],[Holiday]]="N",Table16[[#This Row],[Demand]],NA())</f>
        <v>125850.58</v>
      </c>
      <c r="J1272" s="6">
        <v>13.1</v>
      </c>
      <c r="K1272" s="6"/>
    </row>
    <row r="1273" spans="2:11" x14ac:dyDescent="0.3">
      <c r="B1273" s="30">
        <v>43276</v>
      </c>
      <c r="C1273" s="6" t="str">
        <f>VLOOKUP(B:B, _holidays!A:C, 2, FALSE)</f>
        <v>Y</v>
      </c>
      <c r="D1273" s="6" t="str">
        <f>VLOOKUP(B:B, _holidays!A:C, 3, FALSE)</f>
        <v>N</v>
      </c>
      <c r="E1273" s="10">
        <v>141972.715</v>
      </c>
      <c r="F1273" s="6">
        <f>IF(Table16[[#This Row],[School Day]]="Y",Table16[[#This Row],[Demand]],NA())</f>
        <v>141972.715</v>
      </c>
      <c r="G1273" s="6" t="e">
        <f>IF(Table16[[#This Row],[School Day]]="N",Table16[[#This Row],[Demand]],NA())</f>
        <v>#N/A</v>
      </c>
      <c r="H1273" s="6" t="e">
        <f>IF(Table16[[#This Row],[Holiday]]="Y",Table16[[#This Row],[Demand]],NA())</f>
        <v>#N/A</v>
      </c>
      <c r="I1273" s="6">
        <f>IF(Table16[[#This Row],[Holiday]]="N",Table16[[#This Row],[Demand]],NA())</f>
        <v>141972.715</v>
      </c>
      <c r="J1273" s="6">
        <v>12.6</v>
      </c>
      <c r="K1273" s="6"/>
    </row>
    <row r="1274" spans="2:11" x14ac:dyDescent="0.3">
      <c r="B1274" s="30">
        <v>43277</v>
      </c>
      <c r="C1274" s="6" t="str">
        <f>VLOOKUP(B:B, _holidays!A:C, 2, FALSE)</f>
        <v>Y</v>
      </c>
      <c r="D1274" s="6" t="str">
        <f>VLOOKUP(B:B, _holidays!A:C, 3, FALSE)</f>
        <v>N</v>
      </c>
      <c r="E1274" s="10">
        <v>142842.4</v>
      </c>
      <c r="F1274" s="6">
        <f>IF(Table16[[#This Row],[School Day]]="Y",Table16[[#This Row],[Demand]],NA())</f>
        <v>142842.4</v>
      </c>
      <c r="G1274" s="6" t="e">
        <f>IF(Table16[[#This Row],[School Day]]="N",Table16[[#This Row],[Demand]],NA())</f>
        <v>#N/A</v>
      </c>
      <c r="H1274" s="6" t="e">
        <f>IF(Table16[[#This Row],[Holiday]]="Y",Table16[[#This Row],[Demand]],NA())</f>
        <v>#N/A</v>
      </c>
      <c r="I1274" s="6">
        <f>IF(Table16[[#This Row],[Holiday]]="N",Table16[[#This Row],[Demand]],NA())</f>
        <v>142842.4</v>
      </c>
      <c r="J1274" s="6">
        <v>14.1</v>
      </c>
      <c r="K1274" s="6"/>
    </row>
    <row r="1275" spans="2:11" x14ac:dyDescent="0.3">
      <c r="B1275" s="30">
        <v>43278</v>
      </c>
      <c r="C1275" s="6" t="str">
        <f>VLOOKUP(B:B, _holidays!A:C, 2, FALSE)</f>
        <v>Y</v>
      </c>
      <c r="D1275" s="6" t="str">
        <f>VLOOKUP(B:B, _holidays!A:C, 3, FALSE)</f>
        <v>N</v>
      </c>
      <c r="E1275" s="10">
        <v>148100.13</v>
      </c>
      <c r="F1275" s="6">
        <f>IF(Table16[[#This Row],[School Day]]="Y",Table16[[#This Row],[Demand]],NA())</f>
        <v>148100.13</v>
      </c>
      <c r="G1275" s="6" t="e">
        <f>IF(Table16[[#This Row],[School Day]]="N",Table16[[#This Row],[Demand]],NA())</f>
        <v>#N/A</v>
      </c>
      <c r="H1275" s="6" t="e">
        <f>IF(Table16[[#This Row],[Holiday]]="Y",Table16[[#This Row],[Demand]],NA())</f>
        <v>#N/A</v>
      </c>
      <c r="I1275" s="6">
        <f>IF(Table16[[#This Row],[Holiday]]="N",Table16[[#This Row],[Demand]],NA())</f>
        <v>148100.13</v>
      </c>
      <c r="J1275" s="6">
        <v>11.2</v>
      </c>
      <c r="K1275" s="6"/>
    </row>
    <row r="1276" spans="2:11" x14ac:dyDescent="0.3">
      <c r="B1276" s="30">
        <v>43279</v>
      </c>
      <c r="C1276" s="6" t="str">
        <f>VLOOKUP(B:B, _holidays!A:C, 2, FALSE)</f>
        <v>Y</v>
      </c>
      <c r="D1276" s="6" t="str">
        <f>VLOOKUP(B:B, _holidays!A:C, 3, FALSE)</f>
        <v>N</v>
      </c>
      <c r="E1276" s="10">
        <v>150445.47</v>
      </c>
      <c r="F1276" s="6">
        <f>IF(Table16[[#This Row],[School Day]]="Y",Table16[[#This Row],[Demand]],NA())</f>
        <v>150445.47</v>
      </c>
      <c r="G1276" s="6" t="e">
        <f>IF(Table16[[#This Row],[School Day]]="N",Table16[[#This Row],[Demand]],NA())</f>
        <v>#N/A</v>
      </c>
      <c r="H1276" s="6" t="e">
        <f>IF(Table16[[#This Row],[Holiday]]="Y",Table16[[#This Row],[Demand]],NA())</f>
        <v>#N/A</v>
      </c>
      <c r="I1276" s="6">
        <f>IF(Table16[[#This Row],[Holiday]]="N",Table16[[#This Row],[Demand]],NA())</f>
        <v>150445.47</v>
      </c>
      <c r="J1276" s="6">
        <v>10.6</v>
      </c>
      <c r="K1276" s="6"/>
    </row>
    <row r="1277" spans="2:11" x14ac:dyDescent="0.3">
      <c r="B1277" s="30">
        <v>43280</v>
      </c>
      <c r="C1277" s="6" t="str">
        <f>VLOOKUP(B:B, _holidays!A:C, 2, FALSE)</f>
        <v>N</v>
      </c>
      <c r="D1277" s="6" t="str">
        <f>VLOOKUP(B:B, _holidays!A:C, 3, FALSE)</f>
        <v>N</v>
      </c>
      <c r="E1277" s="10">
        <v>139188.48000000001</v>
      </c>
      <c r="F1277" s="6" t="e">
        <f>IF(Table16[[#This Row],[School Day]]="Y",Table16[[#This Row],[Demand]],NA())</f>
        <v>#N/A</v>
      </c>
      <c r="G1277" s="6">
        <f>IF(Table16[[#This Row],[School Day]]="N",Table16[[#This Row],[Demand]],NA())</f>
        <v>139188.48000000001</v>
      </c>
      <c r="H1277" s="6" t="e">
        <f>IF(Table16[[#This Row],[Holiday]]="Y",Table16[[#This Row],[Demand]],NA())</f>
        <v>#N/A</v>
      </c>
      <c r="I1277" s="6">
        <f>IF(Table16[[#This Row],[Holiday]]="N",Table16[[#This Row],[Demand]],NA())</f>
        <v>139188.48000000001</v>
      </c>
      <c r="J1277" s="6">
        <v>12.5</v>
      </c>
      <c r="K1277" s="6"/>
    </row>
    <row r="1278" spans="2:11" x14ac:dyDescent="0.3">
      <c r="B1278" s="30">
        <v>43281</v>
      </c>
      <c r="C1278" s="6" t="str">
        <f>VLOOKUP(B:B, _holidays!A:C, 2, FALSE)</f>
        <v>N</v>
      </c>
      <c r="D1278" s="6" t="str">
        <f>VLOOKUP(B:B, _holidays!A:C, 3, FALSE)</f>
        <v>N</v>
      </c>
      <c r="E1278" s="10">
        <v>125394.425</v>
      </c>
      <c r="F1278" s="6" t="e">
        <f>IF(Table16[[#This Row],[School Day]]="Y",Table16[[#This Row],[Demand]],NA())</f>
        <v>#N/A</v>
      </c>
      <c r="G1278" s="6">
        <f>IF(Table16[[#This Row],[School Day]]="N",Table16[[#This Row],[Demand]],NA())</f>
        <v>125394.425</v>
      </c>
      <c r="H1278" s="6" t="e">
        <f>IF(Table16[[#This Row],[Holiday]]="Y",Table16[[#This Row],[Demand]],NA())</f>
        <v>#N/A</v>
      </c>
      <c r="I1278" s="6">
        <f>IF(Table16[[#This Row],[Holiday]]="N",Table16[[#This Row],[Demand]],NA())</f>
        <v>125394.425</v>
      </c>
      <c r="J1278" s="6">
        <v>14.2</v>
      </c>
      <c r="K1278" s="6"/>
    </row>
    <row r="1279" spans="2:11" x14ac:dyDescent="0.3">
      <c r="B1279" s="30">
        <v>43282</v>
      </c>
      <c r="C1279" s="6" t="str">
        <f>VLOOKUP(B:B, _holidays!A:C, 2, FALSE)</f>
        <v>N</v>
      </c>
      <c r="D1279" s="6" t="str">
        <f>VLOOKUP(B:B, _holidays!A:C, 3, FALSE)</f>
        <v>N</v>
      </c>
      <c r="E1279" s="10">
        <v>124313.07</v>
      </c>
      <c r="F1279" s="6" t="e">
        <f>IF(Table16[[#This Row],[School Day]]="Y",Table16[[#This Row],[Demand]],NA())</f>
        <v>#N/A</v>
      </c>
      <c r="G1279" s="6">
        <f>IF(Table16[[#This Row],[School Day]]="N",Table16[[#This Row],[Demand]],NA())</f>
        <v>124313.07</v>
      </c>
      <c r="H1279" s="6" t="e">
        <f>IF(Table16[[#This Row],[Holiday]]="Y",Table16[[#This Row],[Demand]],NA())</f>
        <v>#N/A</v>
      </c>
      <c r="I1279" s="6">
        <f>IF(Table16[[#This Row],[Holiday]]="N",Table16[[#This Row],[Demand]],NA())</f>
        <v>124313.07</v>
      </c>
      <c r="J1279" s="6">
        <v>14.7</v>
      </c>
      <c r="K1279" s="6"/>
    </row>
    <row r="1280" spans="2:11" x14ac:dyDescent="0.3">
      <c r="B1280" s="30">
        <v>43283</v>
      </c>
      <c r="C1280" s="6" t="str">
        <f>VLOOKUP(B:B, _holidays!A:C, 2, FALSE)</f>
        <v>N</v>
      </c>
      <c r="D1280" s="6" t="str">
        <f>VLOOKUP(B:B, _holidays!A:C, 3, FALSE)</f>
        <v>N</v>
      </c>
      <c r="E1280" s="10">
        <v>140713.255</v>
      </c>
      <c r="F1280" s="6" t="e">
        <f>IF(Table16[[#This Row],[School Day]]="Y",Table16[[#This Row],[Demand]],NA())</f>
        <v>#N/A</v>
      </c>
      <c r="G1280" s="6">
        <f>IF(Table16[[#This Row],[School Day]]="N",Table16[[#This Row],[Demand]],NA())</f>
        <v>140713.255</v>
      </c>
      <c r="H1280" s="6" t="e">
        <f>IF(Table16[[#This Row],[Holiday]]="Y",Table16[[#This Row],[Demand]],NA())</f>
        <v>#N/A</v>
      </c>
      <c r="I1280" s="6">
        <f>IF(Table16[[#This Row],[Holiday]]="N",Table16[[#This Row],[Demand]],NA())</f>
        <v>140713.255</v>
      </c>
      <c r="J1280" s="6">
        <v>14.6</v>
      </c>
      <c r="K1280" s="6"/>
    </row>
    <row r="1281" spans="2:11" x14ac:dyDescent="0.3">
      <c r="B1281" s="30">
        <v>43284</v>
      </c>
      <c r="C1281" s="6" t="str">
        <f>VLOOKUP(B:B, _holidays!A:C, 2, FALSE)</f>
        <v>N</v>
      </c>
      <c r="D1281" s="6" t="str">
        <f>VLOOKUP(B:B, _holidays!A:C, 3, FALSE)</f>
        <v>N</v>
      </c>
      <c r="E1281" s="10">
        <v>135759.27499999999</v>
      </c>
      <c r="F1281" s="6" t="e">
        <f>IF(Table16[[#This Row],[School Day]]="Y",Table16[[#This Row],[Demand]],NA())</f>
        <v>#N/A</v>
      </c>
      <c r="G1281" s="6">
        <f>IF(Table16[[#This Row],[School Day]]="N",Table16[[#This Row],[Demand]],NA())</f>
        <v>135759.27499999999</v>
      </c>
      <c r="H1281" s="6" t="e">
        <f>IF(Table16[[#This Row],[Holiday]]="Y",Table16[[#This Row],[Demand]],NA())</f>
        <v>#N/A</v>
      </c>
      <c r="I1281" s="6">
        <f>IF(Table16[[#This Row],[Holiday]]="N",Table16[[#This Row],[Demand]],NA())</f>
        <v>135759.27499999999</v>
      </c>
      <c r="J1281" s="6">
        <v>14.3</v>
      </c>
      <c r="K1281" s="6"/>
    </row>
    <row r="1282" spans="2:11" x14ac:dyDescent="0.3">
      <c r="B1282" s="30">
        <v>43285</v>
      </c>
      <c r="C1282" s="6" t="str">
        <f>VLOOKUP(B:B, _holidays!A:C, 2, FALSE)</f>
        <v>N</v>
      </c>
      <c r="D1282" s="6" t="str">
        <f>VLOOKUP(B:B, _holidays!A:C, 3, FALSE)</f>
        <v>N</v>
      </c>
      <c r="E1282" s="10">
        <v>128580.97500000001</v>
      </c>
      <c r="F1282" s="6" t="e">
        <f>IF(Table16[[#This Row],[School Day]]="Y",Table16[[#This Row],[Demand]],NA())</f>
        <v>#N/A</v>
      </c>
      <c r="G1282" s="6">
        <f>IF(Table16[[#This Row],[School Day]]="N",Table16[[#This Row],[Demand]],NA())</f>
        <v>128580.97500000001</v>
      </c>
      <c r="H1282" s="6" t="e">
        <f>IF(Table16[[#This Row],[Holiday]]="Y",Table16[[#This Row],[Demand]],NA())</f>
        <v>#N/A</v>
      </c>
      <c r="I1282" s="6">
        <f>IF(Table16[[#This Row],[Holiday]]="N",Table16[[#This Row],[Demand]],NA())</f>
        <v>128580.97500000001</v>
      </c>
      <c r="J1282" s="6">
        <v>17.100000000000001</v>
      </c>
      <c r="K1282" s="6"/>
    </row>
    <row r="1283" spans="2:11" x14ac:dyDescent="0.3">
      <c r="B1283" s="30">
        <v>43286</v>
      </c>
      <c r="C1283" s="6" t="str">
        <f>VLOOKUP(B:B, _holidays!A:C, 2, FALSE)</f>
        <v>N</v>
      </c>
      <c r="D1283" s="6" t="str">
        <f>VLOOKUP(B:B, _holidays!A:C, 3, FALSE)</f>
        <v>N</v>
      </c>
      <c r="E1283" s="10">
        <v>125861.6</v>
      </c>
      <c r="F1283" s="6" t="e">
        <f>IF(Table16[[#This Row],[School Day]]="Y",Table16[[#This Row],[Demand]],NA())</f>
        <v>#N/A</v>
      </c>
      <c r="G1283" s="6">
        <f>IF(Table16[[#This Row],[School Day]]="N",Table16[[#This Row],[Demand]],NA())</f>
        <v>125861.6</v>
      </c>
      <c r="H1283" s="6" t="e">
        <f>IF(Table16[[#This Row],[Holiday]]="Y",Table16[[#This Row],[Demand]],NA())</f>
        <v>#N/A</v>
      </c>
      <c r="I1283" s="6">
        <f>IF(Table16[[#This Row],[Holiday]]="N",Table16[[#This Row],[Demand]],NA())</f>
        <v>125861.6</v>
      </c>
      <c r="J1283" s="6">
        <v>18.7</v>
      </c>
      <c r="K1283" s="6"/>
    </row>
    <row r="1284" spans="2:11" x14ac:dyDescent="0.3">
      <c r="B1284" s="30">
        <v>43287</v>
      </c>
      <c r="C1284" s="6" t="str">
        <f>VLOOKUP(B:B, _holidays!A:C, 2, FALSE)</f>
        <v>N</v>
      </c>
      <c r="D1284" s="6" t="str">
        <f>VLOOKUP(B:B, _holidays!A:C, 3, FALSE)</f>
        <v>N</v>
      </c>
      <c r="E1284" s="10">
        <v>124242.52</v>
      </c>
      <c r="F1284" s="6" t="e">
        <f>IF(Table16[[#This Row],[School Day]]="Y",Table16[[#This Row],[Demand]],NA())</f>
        <v>#N/A</v>
      </c>
      <c r="G1284" s="6">
        <f>IF(Table16[[#This Row],[School Day]]="N",Table16[[#This Row],[Demand]],NA())</f>
        <v>124242.52</v>
      </c>
      <c r="H1284" s="6" t="e">
        <f>IF(Table16[[#This Row],[Holiday]]="Y",Table16[[#This Row],[Demand]],NA())</f>
        <v>#N/A</v>
      </c>
      <c r="I1284" s="6">
        <f>IF(Table16[[#This Row],[Holiday]]="N",Table16[[#This Row],[Demand]],NA())</f>
        <v>124242.52</v>
      </c>
      <c r="J1284" s="6">
        <v>15.2</v>
      </c>
      <c r="K1284" s="6"/>
    </row>
    <row r="1285" spans="2:11" x14ac:dyDescent="0.3">
      <c r="B1285" s="30">
        <v>43288</v>
      </c>
      <c r="C1285" s="6" t="str">
        <f>VLOOKUP(B:B, _holidays!A:C, 2, FALSE)</f>
        <v>N</v>
      </c>
      <c r="D1285" s="6" t="str">
        <f>VLOOKUP(B:B, _holidays!A:C, 3, FALSE)</f>
        <v>N</v>
      </c>
      <c r="E1285" s="10">
        <v>119717.435</v>
      </c>
      <c r="F1285" s="6" t="e">
        <f>IF(Table16[[#This Row],[School Day]]="Y",Table16[[#This Row],[Demand]],NA())</f>
        <v>#N/A</v>
      </c>
      <c r="G1285" s="6">
        <f>IF(Table16[[#This Row],[School Day]]="N",Table16[[#This Row],[Demand]],NA())</f>
        <v>119717.435</v>
      </c>
      <c r="H1285" s="6" t="e">
        <f>IF(Table16[[#This Row],[Holiday]]="Y",Table16[[#This Row],[Demand]],NA())</f>
        <v>#N/A</v>
      </c>
      <c r="I1285" s="6">
        <f>IF(Table16[[#This Row],[Holiday]]="N",Table16[[#This Row],[Demand]],NA())</f>
        <v>119717.435</v>
      </c>
      <c r="J1285" s="6">
        <v>12.9</v>
      </c>
      <c r="K1285" s="6"/>
    </row>
    <row r="1286" spans="2:11" x14ac:dyDescent="0.3">
      <c r="B1286" s="30">
        <v>43289</v>
      </c>
      <c r="C1286" s="6" t="str">
        <f>VLOOKUP(B:B, _holidays!A:C, 2, FALSE)</f>
        <v>N</v>
      </c>
      <c r="D1286" s="6" t="str">
        <f>VLOOKUP(B:B, _holidays!A:C, 3, FALSE)</f>
        <v>N</v>
      </c>
      <c r="E1286" s="10">
        <v>114562.215</v>
      </c>
      <c r="F1286" s="6" t="e">
        <f>IF(Table16[[#This Row],[School Day]]="Y",Table16[[#This Row],[Demand]],NA())</f>
        <v>#N/A</v>
      </c>
      <c r="G1286" s="6">
        <f>IF(Table16[[#This Row],[School Day]]="N",Table16[[#This Row],[Demand]],NA())</f>
        <v>114562.215</v>
      </c>
      <c r="H1286" s="6" t="e">
        <f>IF(Table16[[#This Row],[Holiday]]="Y",Table16[[#This Row],[Demand]],NA())</f>
        <v>#N/A</v>
      </c>
      <c r="I1286" s="6">
        <f>IF(Table16[[#This Row],[Holiday]]="N",Table16[[#This Row],[Demand]],NA())</f>
        <v>114562.215</v>
      </c>
      <c r="J1286" s="6">
        <v>13.9</v>
      </c>
      <c r="K1286" s="6"/>
    </row>
    <row r="1287" spans="2:11" x14ac:dyDescent="0.3">
      <c r="B1287" s="30">
        <v>43290</v>
      </c>
      <c r="C1287" s="6" t="str">
        <f>VLOOKUP(B:B, _holidays!A:C, 2, FALSE)</f>
        <v>N</v>
      </c>
      <c r="D1287" s="6" t="str">
        <f>VLOOKUP(B:B, _holidays!A:C, 3, FALSE)</f>
        <v>N</v>
      </c>
      <c r="E1287" s="10">
        <v>133874.47500000001</v>
      </c>
      <c r="F1287" s="6" t="e">
        <f>IF(Table16[[#This Row],[School Day]]="Y",Table16[[#This Row],[Demand]],NA())</f>
        <v>#N/A</v>
      </c>
      <c r="G1287" s="6">
        <f>IF(Table16[[#This Row],[School Day]]="N",Table16[[#This Row],[Demand]],NA())</f>
        <v>133874.47500000001</v>
      </c>
      <c r="H1287" s="6" t="e">
        <f>IF(Table16[[#This Row],[Holiday]]="Y",Table16[[#This Row],[Demand]],NA())</f>
        <v>#N/A</v>
      </c>
      <c r="I1287" s="6">
        <f>IF(Table16[[#This Row],[Holiday]]="N",Table16[[#This Row],[Demand]],NA())</f>
        <v>133874.47500000001</v>
      </c>
      <c r="J1287" s="6">
        <v>13.8</v>
      </c>
      <c r="K1287" s="6"/>
    </row>
    <row r="1288" spans="2:11" x14ac:dyDescent="0.3">
      <c r="B1288" s="30">
        <v>43291</v>
      </c>
      <c r="C1288" s="6" t="str">
        <f>VLOOKUP(B:B, _holidays!A:C, 2, FALSE)</f>
        <v>N</v>
      </c>
      <c r="D1288" s="6" t="str">
        <f>VLOOKUP(B:B, _holidays!A:C, 3, FALSE)</f>
        <v>N</v>
      </c>
      <c r="E1288" s="10">
        <v>140342.995</v>
      </c>
      <c r="F1288" s="6" t="e">
        <f>IF(Table16[[#This Row],[School Day]]="Y",Table16[[#This Row],[Demand]],NA())</f>
        <v>#N/A</v>
      </c>
      <c r="G1288" s="6">
        <f>IF(Table16[[#This Row],[School Day]]="N",Table16[[#This Row],[Demand]],NA())</f>
        <v>140342.995</v>
      </c>
      <c r="H1288" s="6" t="e">
        <f>IF(Table16[[#This Row],[Holiday]]="Y",Table16[[#This Row],[Demand]],NA())</f>
        <v>#N/A</v>
      </c>
      <c r="I1288" s="6">
        <f>IF(Table16[[#This Row],[Holiday]]="N",Table16[[#This Row],[Demand]],NA())</f>
        <v>140342.995</v>
      </c>
      <c r="J1288" s="6">
        <v>11.5</v>
      </c>
      <c r="K1288" s="6"/>
    </row>
    <row r="1289" spans="2:11" x14ac:dyDescent="0.3">
      <c r="B1289" s="30">
        <v>43292</v>
      </c>
      <c r="C1289" s="6" t="str">
        <f>VLOOKUP(B:B, _holidays!A:C, 2, FALSE)</f>
        <v>N</v>
      </c>
      <c r="D1289" s="6" t="str">
        <f>VLOOKUP(B:B, _holidays!A:C, 3, FALSE)</f>
        <v>N</v>
      </c>
      <c r="E1289" s="10">
        <v>143461.125</v>
      </c>
      <c r="F1289" s="6" t="e">
        <f>IF(Table16[[#This Row],[School Day]]="Y",Table16[[#This Row],[Demand]],NA())</f>
        <v>#N/A</v>
      </c>
      <c r="G1289" s="6">
        <f>IF(Table16[[#This Row],[School Day]]="N",Table16[[#This Row],[Demand]],NA())</f>
        <v>143461.125</v>
      </c>
      <c r="H1289" s="6" t="e">
        <f>IF(Table16[[#This Row],[Holiday]]="Y",Table16[[#This Row],[Demand]],NA())</f>
        <v>#N/A</v>
      </c>
      <c r="I1289" s="6">
        <f>IF(Table16[[#This Row],[Holiday]]="N",Table16[[#This Row],[Demand]],NA())</f>
        <v>143461.125</v>
      </c>
      <c r="J1289" s="6">
        <v>11.6</v>
      </c>
      <c r="K1289" s="6"/>
    </row>
    <row r="1290" spans="2:11" x14ac:dyDescent="0.3">
      <c r="B1290" s="30">
        <v>43293</v>
      </c>
      <c r="C1290" s="6" t="str">
        <f>VLOOKUP(B:B, _holidays!A:C, 2, FALSE)</f>
        <v>N</v>
      </c>
      <c r="D1290" s="6" t="str">
        <f>VLOOKUP(B:B, _holidays!A:C, 3, FALSE)</f>
        <v>N</v>
      </c>
      <c r="E1290" s="10">
        <v>145767.1</v>
      </c>
      <c r="F1290" s="6" t="e">
        <f>IF(Table16[[#This Row],[School Day]]="Y",Table16[[#This Row],[Demand]],NA())</f>
        <v>#N/A</v>
      </c>
      <c r="G1290" s="6">
        <f>IF(Table16[[#This Row],[School Day]]="N",Table16[[#This Row],[Demand]],NA())</f>
        <v>145767.1</v>
      </c>
      <c r="H1290" s="6" t="e">
        <f>IF(Table16[[#This Row],[Holiday]]="Y",Table16[[#This Row],[Demand]],NA())</f>
        <v>#N/A</v>
      </c>
      <c r="I1290" s="6">
        <f>IF(Table16[[#This Row],[Holiday]]="N",Table16[[#This Row],[Demand]],NA())</f>
        <v>145767.1</v>
      </c>
      <c r="J1290" s="6">
        <v>11.3</v>
      </c>
      <c r="K1290" s="6"/>
    </row>
    <row r="1291" spans="2:11" x14ac:dyDescent="0.3">
      <c r="B1291" s="30">
        <v>43294</v>
      </c>
      <c r="C1291" s="6" t="str">
        <f>VLOOKUP(B:B, _holidays!A:C, 2, FALSE)</f>
        <v>N</v>
      </c>
      <c r="D1291" s="6" t="str">
        <f>VLOOKUP(B:B, _holidays!A:C, 3, FALSE)</f>
        <v>N</v>
      </c>
      <c r="E1291" s="10">
        <v>140542.95000000001</v>
      </c>
      <c r="F1291" s="6" t="e">
        <f>IF(Table16[[#This Row],[School Day]]="Y",Table16[[#This Row],[Demand]],NA())</f>
        <v>#N/A</v>
      </c>
      <c r="G1291" s="6">
        <f>IF(Table16[[#This Row],[School Day]]="N",Table16[[#This Row],[Demand]],NA())</f>
        <v>140542.95000000001</v>
      </c>
      <c r="H1291" s="6" t="e">
        <f>IF(Table16[[#This Row],[Holiday]]="Y",Table16[[#This Row],[Demand]],NA())</f>
        <v>#N/A</v>
      </c>
      <c r="I1291" s="6">
        <f>IF(Table16[[#This Row],[Holiday]]="N",Table16[[#This Row],[Demand]],NA())</f>
        <v>140542.95000000001</v>
      </c>
      <c r="J1291" s="6">
        <v>13.9</v>
      </c>
      <c r="K1291" s="6"/>
    </row>
    <row r="1292" spans="2:11" x14ac:dyDescent="0.3">
      <c r="B1292" s="30">
        <v>43295</v>
      </c>
      <c r="C1292" s="6" t="str">
        <f>VLOOKUP(B:B, _holidays!A:C, 2, FALSE)</f>
        <v>N</v>
      </c>
      <c r="D1292" s="6" t="str">
        <f>VLOOKUP(B:B, _holidays!A:C, 3, FALSE)</f>
        <v>N</v>
      </c>
      <c r="E1292" s="10">
        <v>124491.53</v>
      </c>
      <c r="F1292" s="6" t="e">
        <f>IF(Table16[[#This Row],[School Day]]="Y",Table16[[#This Row],[Demand]],NA())</f>
        <v>#N/A</v>
      </c>
      <c r="G1292" s="6">
        <f>IF(Table16[[#This Row],[School Day]]="N",Table16[[#This Row],[Demand]],NA())</f>
        <v>124491.53</v>
      </c>
      <c r="H1292" s="6" t="e">
        <f>IF(Table16[[#This Row],[Holiday]]="Y",Table16[[#This Row],[Demand]],NA())</f>
        <v>#N/A</v>
      </c>
      <c r="I1292" s="6">
        <f>IF(Table16[[#This Row],[Holiday]]="N",Table16[[#This Row],[Demand]],NA())</f>
        <v>124491.53</v>
      </c>
      <c r="J1292" s="6">
        <v>15.5</v>
      </c>
      <c r="K1292" s="6"/>
    </row>
    <row r="1293" spans="2:11" x14ac:dyDescent="0.3">
      <c r="B1293" s="30">
        <v>43296</v>
      </c>
      <c r="C1293" s="6" t="str">
        <f>VLOOKUP(B:B, _holidays!A:C, 2, FALSE)</f>
        <v>N</v>
      </c>
      <c r="D1293" s="6" t="str">
        <f>VLOOKUP(B:B, _holidays!A:C, 3, FALSE)</f>
        <v>N</v>
      </c>
      <c r="E1293" s="10">
        <v>119464.315</v>
      </c>
      <c r="F1293" s="6" t="e">
        <f>IF(Table16[[#This Row],[School Day]]="Y",Table16[[#This Row],[Demand]],NA())</f>
        <v>#N/A</v>
      </c>
      <c r="G1293" s="6">
        <f>IF(Table16[[#This Row],[School Day]]="N",Table16[[#This Row],[Demand]],NA())</f>
        <v>119464.315</v>
      </c>
      <c r="H1293" s="6" t="e">
        <f>IF(Table16[[#This Row],[Holiday]]="Y",Table16[[#This Row],[Demand]],NA())</f>
        <v>#N/A</v>
      </c>
      <c r="I1293" s="6">
        <f>IF(Table16[[#This Row],[Holiday]]="N",Table16[[#This Row],[Demand]],NA())</f>
        <v>119464.315</v>
      </c>
      <c r="J1293" s="6">
        <v>13.8</v>
      </c>
      <c r="K1293" s="6"/>
    </row>
    <row r="1294" spans="2:11" x14ac:dyDescent="0.3">
      <c r="B1294" s="30">
        <v>43297</v>
      </c>
      <c r="C1294" s="6" t="str">
        <f>VLOOKUP(B:B, _holidays!A:C, 2, FALSE)</f>
        <v>N</v>
      </c>
      <c r="D1294" s="6" t="str">
        <f>VLOOKUP(B:B, _holidays!A:C, 3, FALSE)</f>
        <v>N</v>
      </c>
      <c r="E1294" s="10">
        <v>137446.75</v>
      </c>
      <c r="F1294" s="6" t="e">
        <f>IF(Table16[[#This Row],[School Day]]="Y",Table16[[#This Row],[Demand]],NA())</f>
        <v>#N/A</v>
      </c>
      <c r="G1294" s="6">
        <f>IF(Table16[[#This Row],[School Day]]="N",Table16[[#This Row],[Demand]],NA())</f>
        <v>137446.75</v>
      </c>
      <c r="H1294" s="6" t="e">
        <f>IF(Table16[[#This Row],[Holiday]]="Y",Table16[[#This Row],[Demand]],NA())</f>
        <v>#N/A</v>
      </c>
      <c r="I1294" s="6">
        <f>IF(Table16[[#This Row],[Holiday]]="N",Table16[[#This Row],[Demand]],NA())</f>
        <v>137446.75</v>
      </c>
      <c r="J1294" s="6">
        <v>12.6</v>
      </c>
      <c r="K1294" s="6"/>
    </row>
    <row r="1295" spans="2:11" x14ac:dyDescent="0.3">
      <c r="B1295" s="30">
        <v>43298</v>
      </c>
      <c r="C1295" s="6" t="str">
        <f>VLOOKUP(B:B, _holidays!A:C, 2, FALSE)</f>
        <v>Y</v>
      </c>
      <c r="D1295" s="6" t="str">
        <f>VLOOKUP(B:B, _holidays!A:C, 3, FALSE)</f>
        <v>N</v>
      </c>
      <c r="E1295" s="10">
        <v>131367.09</v>
      </c>
      <c r="F1295" s="6">
        <f>IF(Table16[[#This Row],[School Day]]="Y",Table16[[#This Row],[Demand]],NA())</f>
        <v>131367.09</v>
      </c>
      <c r="G1295" s="6" t="e">
        <f>IF(Table16[[#This Row],[School Day]]="N",Table16[[#This Row],[Demand]],NA())</f>
        <v>#N/A</v>
      </c>
      <c r="H1295" s="6" t="e">
        <f>IF(Table16[[#This Row],[Holiday]]="Y",Table16[[#This Row],[Demand]],NA())</f>
        <v>#N/A</v>
      </c>
      <c r="I1295" s="6">
        <f>IF(Table16[[#This Row],[Holiday]]="N",Table16[[#This Row],[Demand]],NA())</f>
        <v>131367.09</v>
      </c>
      <c r="J1295" s="6">
        <v>17.5</v>
      </c>
      <c r="K1295" s="6"/>
    </row>
    <row r="1296" spans="2:11" x14ac:dyDescent="0.3">
      <c r="B1296" s="30">
        <v>43299</v>
      </c>
      <c r="C1296" s="6" t="str">
        <f>VLOOKUP(B:B, _holidays!A:C, 2, FALSE)</f>
        <v>Y</v>
      </c>
      <c r="D1296" s="6" t="str">
        <f>VLOOKUP(B:B, _holidays!A:C, 3, FALSE)</f>
        <v>N</v>
      </c>
      <c r="E1296" s="10">
        <v>132856.72</v>
      </c>
      <c r="F1296" s="6">
        <f>IF(Table16[[#This Row],[School Day]]="Y",Table16[[#This Row],[Demand]],NA())</f>
        <v>132856.72</v>
      </c>
      <c r="G1296" s="6" t="e">
        <f>IF(Table16[[#This Row],[School Day]]="N",Table16[[#This Row],[Demand]],NA())</f>
        <v>#N/A</v>
      </c>
      <c r="H1296" s="6" t="e">
        <f>IF(Table16[[#This Row],[Holiday]]="Y",Table16[[#This Row],[Demand]],NA())</f>
        <v>#N/A</v>
      </c>
      <c r="I1296" s="6">
        <f>IF(Table16[[#This Row],[Holiday]]="N",Table16[[#This Row],[Demand]],NA())</f>
        <v>132856.72</v>
      </c>
      <c r="J1296" s="6">
        <v>15.2</v>
      </c>
      <c r="K1296" s="6"/>
    </row>
    <row r="1297" spans="2:11" x14ac:dyDescent="0.3">
      <c r="B1297" s="30">
        <v>43300</v>
      </c>
      <c r="C1297" s="6" t="str">
        <f>VLOOKUP(B:B, _holidays!A:C, 2, FALSE)</f>
        <v>Y</v>
      </c>
      <c r="D1297" s="6" t="str">
        <f>VLOOKUP(B:B, _holidays!A:C, 3, FALSE)</f>
        <v>N</v>
      </c>
      <c r="E1297" s="10">
        <v>133778.44500000001</v>
      </c>
      <c r="F1297" s="6">
        <f>IF(Table16[[#This Row],[School Day]]="Y",Table16[[#This Row],[Demand]],NA())</f>
        <v>133778.44500000001</v>
      </c>
      <c r="G1297" s="6" t="e">
        <f>IF(Table16[[#This Row],[School Day]]="N",Table16[[#This Row],[Demand]],NA())</f>
        <v>#N/A</v>
      </c>
      <c r="H1297" s="6" t="e">
        <f>IF(Table16[[#This Row],[Holiday]]="Y",Table16[[#This Row],[Demand]],NA())</f>
        <v>#N/A</v>
      </c>
      <c r="I1297" s="6">
        <f>IF(Table16[[#This Row],[Holiday]]="N",Table16[[#This Row],[Demand]],NA())</f>
        <v>133778.44500000001</v>
      </c>
      <c r="J1297" s="6">
        <v>17.600000000000001</v>
      </c>
      <c r="K1297" s="6"/>
    </row>
    <row r="1298" spans="2:11" x14ac:dyDescent="0.3">
      <c r="B1298" s="30">
        <v>43301</v>
      </c>
      <c r="C1298" s="6" t="str">
        <f>VLOOKUP(B:B, _holidays!A:C, 2, FALSE)</f>
        <v>Y</v>
      </c>
      <c r="D1298" s="6" t="str">
        <f>VLOOKUP(B:B, _holidays!A:C, 3, FALSE)</f>
        <v>N</v>
      </c>
      <c r="E1298" s="10">
        <v>135728.405</v>
      </c>
      <c r="F1298" s="6">
        <f>IF(Table16[[#This Row],[School Day]]="Y",Table16[[#This Row],[Demand]],NA())</f>
        <v>135728.405</v>
      </c>
      <c r="G1298" s="6" t="e">
        <f>IF(Table16[[#This Row],[School Day]]="N",Table16[[#This Row],[Demand]],NA())</f>
        <v>#N/A</v>
      </c>
      <c r="H1298" s="6" t="e">
        <f>IF(Table16[[#This Row],[Holiday]]="Y",Table16[[#This Row],[Demand]],NA())</f>
        <v>#N/A</v>
      </c>
      <c r="I1298" s="6">
        <f>IF(Table16[[#This Row],[Holiday]]="N",Table16[[#This Row],[Demand]],NA())</f>
        <v>135728.405</v>
      </c>
      <c r="J1298" s="6">
        <v>12.1</v>
      </c>
      <c r="K1298" s="6"/>
    </row>
    <row r="1299" spans="2:11" x14ac:dyDescent="0.3">
      <c r="B1299" s="30">
        <v>43302</v>
      </c>
      <c r="C1299" s="6" t="str">
        <f>VLOOKUP(B:B, _holidays!A:C, 2, FALSE)</f>
        <v>Y</v>
      </c>
      <c r="D1299" s="6" t="str">
        <f>VLOOKUP(B:B, _holidays!A:C, 3, FALSE)</f>
        <v>N</v>
      </c>
      <c r="E1299" s="10">
        <v>125928.62</v>
      </c>
      <c r="F1299" s="6">
        <f>IF(Table16[[#This Row],[School Day]]="Y",Table16[[#This Row],[Demand]],NA())</f>
        <v>125928.62</v>
      </c>
      <c r="G1299" s="6" t="e">
        <f>IF(Table16[[#This Row],[School Day]]="N",Table16[[#This Row],[Demand]],NA())</f>
        <v>#N/A</v>
      </c>
      <c r="H1299" s="6" t="e">
        <f>IF(Table16[[#This Row],[Holiday]]="Y",Table16[[#This Row],[Demand]],NA())</f>
        <v>#N/A</v>
      </c>
      <c r="I1299" s="6">
        <f>IF(Table16[[#This Row],[Holiday]]="N",Table16[[#This Row],[Demand]],NA())</f>
        <v>125928.62</v>
      </c>
      <c r="J1299" s="6">
        <v>14</v>
      </c>
      <c r="K1299" s="6"/>
    </row>
    <row r="1300" spans="2:11" x14ac:dyDescent="0.3">
      <c r="B1300" s="30">
        <v>43303</v>
      </c>
      <c r="C1300" s="6" t="str">
        <f>VLOOKUP(B:B, _holidays!A:C, 2, FALSE)</f>
        <v>Y</v>
      </c>
      <c r="D1300" s="6" t="str">
        <f>VLOOKUP(B:B, _holidays!A:C, 3, FALSE)</f>
        <v>N</v>
      </c>
      <c r="E1300" s="10">
        <v>114186.8</v>
      </c>
      <c r="F1300" s="6">
        <f>IF(Table16[[#This Row],[School Day]]="Y",Table16[[#This Row],[Demand]],NA())</f>
        <v>114186.8</v>
      </c>
      <c r="G1300" s="6" t="e">
        <f>IF(Table16[[#This Row],[School Day]]="N",Table16[[#This Row],[Demand]],NA())</f>
        <v>#N/A</v>
      </c>
      <c r="H1300" s="6" t="e">
        <f>IF(Table16[[#This Row],[Holiday]]="Y",Table16[[#This Row],[Demand]],NA())</f>
        <v>#N/A</v>
      </c>
      <c r="I1300" s="6">
        <f>IF(Table16[[#This Row],[Holiday]]="N",Table16[[#This Row],[Demand]],NA())</f>
        <v>114186.8</v>
      </c>
      <c r="J1300" s="6">
        <v>14.8</v>
      </c>
      <c r="K1300" s="6"/>
    </row>
    <row r="1301" spans="2:11" x14ac:dyDescent="0.3">
      <c r="B1301" s="30">
        <v>43304</v>
      </c>
      <c r="C1301" s="6" t="str">
        <f>VLOOKUP(B:B, _holidays!A:C, 2, FALSE)</f>
        <v>Y</v>
      </c>
      <c r="D1301" s="6" t="str">
        <f>VLOOKUP(B:B, _holidays!A:C, 3, FALSE)</f>
        <v>N</v>
      </c>
      <c r="E1301" s="10">
        <v>134664.655</v>
      </c>
      <c r="F1301" s="6">
        <f>IF(Table16[[#This Row],[School Day]]="Y",Table16[[#This Row],[Demand]],NA())</f>
        <v>134664.655</v>
      </c>
      <c r="G1301" s="6" t="e">
        <f>IF(Table16[[#This Row],[School Day]]="N",Table16[[#This Row],[Demand]],NA())</f>
        <v>#N/A</v>
      </c>
      <c r="H1301" s="6" t="e">
        <f>IF(Table16[[#This Row],[Holiday]]="Y",Table16[[#This Row],[Demand]],NA())</f>
        <v>#N/A</v>
      </c>
      <c r="I1301" s="6">
        <f>IF(Table16[[#This Row],[Holiday]]="N",Table16[[#This Row],[Demand]],NA())</f>
        <v>134664.655</v>
      </c>
      <c r="J1301" s="6">
        <v>15.4</v>
      </c>
      <c r="K1301" s="6"/>
    </row>
    <row r="1302" spans="2:11" x14ac:dyDescent="0.3">
      <c r="B1302" s="30">
        <v>43305</v>
      </c>
      <c r="C1302" s="6" t="str">
        <f>VLOOKUP(B:B, _holidays!A:C, 2, FALSE)</f>
        <v>Y</v>
      </c>
      <c r="D1302" s="6" t="str">
        <f>VLOOKUP(B:B, _holidays!A:C, 3, FALSE)</f>
        <v>N</v>
      </c>
      <c r="E1302" s="10">
        <v>132967.19</v>
      </c>
      <c r="F1302" s="6">
        <f>IF(Table16[[#This Row],[School Day]]="Y",Table16[[#This Row],[Demand]],NA())</f>
        <v>132967.19</v>
      </c>
      <c r="G1302" s="6" t="e">
        <f>IF(Table16[[#This Row],[School Day]]="N",Table16[[#This Row],[Demand]],NA())</f>
        <v>#N/A</v>
      </c>
      <c r="H1302" s="6" t="e">
        <f>IF(Table16[[#This Row],[Holiday]]="Y",Table16[[#This Row],[Demand]],NA())</f>
        <v>#N/A</v>
      </c>
      <c r="I1302" s="6">
        <f>IF(Table16[[#This Row],[Holiday]]="N",Table16[[#This Row],[Demand]],NA())</f>
        <v>132967.19</v>
      </c>
      <c r="J1302" s="6">
        <v>15.6</v>
      </c>
      <c r="K1302" s="6"/>
    </row>
    <row r="1303" spans="2:11" x14ac:dyDescent="0.3">
      <c r="B1303" s="30">
        <v>43306</v>
      </c>
      <c r="C1303" s="6" t="str">
        <f>VLOOKUP(B:B, _holidays!A:C, 2, FALSE)</f>
        <v>Y</v>
      </c>
      <c r="D1303" s="6" t="str">
        <f>VLOOKUP(B:B, _holidays!A:C, 3, FALSE)</f>
        <v>N</v>
      </c>
      <c r="E1303" s="10">
        <v>135308.29500000001</v>
      </c>
      <c r="F1303" s="6">
        <f>IF(Table16[[#This Row],[School Day]]="Y",Table16[[#This Row],[Demand]],NA())</f>
        <v>135308.29500000001</v>
      </c>
      <c r="G1303" s="6" t="e">
        <f>IF(Table16[[#This Row],[School Day]]="N",Table16[[#This Row],[Demand]],NA())</f>
        <v>#N/A</v>
      </c>
      <c r="H1303" s="6" t="e">
        <f>IF(Table16[[#This Row],[Holiday]]="Y",Table16[[#This Row],[Demand]],NA())</f>
        <v>#N/A</v>
      </c>
      <c r="I1303" s="6">
        <f>IF(Table16[[#This Row],[Holiday]]="N",Table16[[#This Row],[Demand]],NA())</f>
        <v>135308.29500000001</v>
      </c>
      <c r="J1303" s="6">
        <v>15.7</v>
      </c>
      <c r="K1303" s="6"/>
    </row>
    <row r="1304" spans="2:11" x14ac:dyDescent="0.3">
      <c r="B1304" s="30">
        <v>43307</v>
      </c>
      <c r="C1304" s="6" t="str">
        <f>VLOOKUP(B:B, _holidays!A:C, 2, FALSE)</f>
        <v>Y</v>
      </c>
      <c r="D1304" s="6" t="str">
        <f>VLOOKUP(B:B, _holidays!A:C, 3, FALSE)</f>
        <v>N</v>
      </c>
      <c r="E1304" s="10">
        <v>137634.125</v>
      </c>
      <c r="F1304" s="6">
        <f>IF(Table16[[#This Row],[School Day]]="Y",Table16[[#This Row],[Demand]],NA())</f>
        <v>137634.125</v>
      </c>
      <c r="G1304" s="6" t="e">
        <f>IF(Table16[[#This Row],[School Day]]="N",Table16[[#This Row],[Demand]],NA())</f>
        <v>#N/A</v>
      </c>
      <c r="H1304" s="6" t="e">
        <f>IF(Table16[[#This Row],[Holiday]]="Y",Table16[[#This Row],[Demand]],NA())</f>
        <v>#N/A</v>
      </c>
      <c r="I1304" s="6">
        <f>IF(Table16[[#This Row],[Holiday]]="N",Table16[[#This Row],[Demand]],NA())</f>
        <v>137634.125</v>
      </c>
      <c r="J1304" s="6">
        <v>15.1</v>
      </c>
      <c r="K1304" s="6"/>
    </row>
    <row r="1305" spans="2:11" x14ac:dyDescent="0.3">
      <c r="B1305" s="30">
        <v>43308</v>
      </c>
      <c r="C1305" s="6" t="str">
        <f>VLOOKUP(B:B, _holidays!A:C, 2, FALSE)</f>
        <v>Y</v>
      </c>
      <c r="D1305" s="6" t="str">
        <f>VLOOKUP(B:B, _holidays!A:C, 3, FALSE)</f>
        <v>N</v>
      </c>
      <c r="E1305" s="10">
        <v>130119.5</v>
      </c>
      <c r="F1305" s="6">
        <f>IF(Table16[[#This Row],[School Day]]="Y",Table16[[#This Row],[Demand]],NA())</f>
        <v>130119.5</v>
      </c>
      <c r="G1305" s="6" t="e">
        <f>IF(Table16[[#This Row],[School Day]]="N",Table16[[#This Row],[Demand]],NA())</f>
        <v>#N/A</v>
      </c>
      <c r="H1305" s="6" t="e">
        <f>IF(Table16[[#This Row],[Holiday]]="Y",Table16[[#This Row],[Demand]],NA())</f>
        <v>#N/A</v>
      </c>
      <c r="I1305" s="6">
        <f>IF(Table16[[#This Row],[Holiday]]="N",Table16[[#This Row],[Demand]],NA())</f>
        <v>130119.5</v>
      </c>
      <c r="J1305" s="6">
        <v>19.5</v>
      </c>
      <c r="K1305" s="6"/>
    </row>
    <row r="1306" spans="2:11" x14ac:dyDescent="0.3">
      <c r="B1306" s="30">
        <v>43309</v>
      </c>
      <c r="C1306" s="6" t="str">
        <f>VLOOKUP(B:B, _holidays!A:C, 2, FALSE)</f>
        <v>Y</v>
      </c>
      <c r="D1306" s="6" t="str">
        <f>VLOOKUP(B:B, _holidays!A:C, 3, FALSE)</f>
        <v>N</v>
      </c>
      <c r="E1306" s="10">
        <v>116942.94</v>
      </c>
      <c r="F1306" s="6">
        <f>IF(Table16[[#This Row],[School Day]]="Y",Table16[[#This Row],[Demand]],NA())</f>
        <v>116942.94</v>
      </c>
      <c r="G1306" s="6" t="e">
        <f>IF(Table16[[#This Row],[School Day]]="N",Table16[[#This Row],[Demand]],NA())</f>
        <v>#N/A</v>
      </c>
      <c r="H1306" s="6" t="e">
        <f>IF(Table16[[#This Row],[Holiday]]="Y",Table16[[#This Row],[Demand]],NA())</f>
        <v>#N/A</v>
      </c>
      <c r="I1306" s="6">
        <f>IF(Table16[[#This Row],[Holiday]]="N",Table16[[#This Row],[Demand]],NA())</f>
        <v>116942.94</v>
      </c>
      <c r="J1306" s="6">
        <v>18.600000000000001</v>
      </c>
      <c r="K1306" s="6"/>
    </row>
    <row r="1307" spans="2:11" x14ac:dyDescent="0.3">
      <c r="B1307" s="30">
        <v>43310</v>
      </c>
      <c r="C1307" s="6" t="str">
        <f>VLOOKUP(B:B, _holidays!A:C, 2, FALSE)</f>
        <v>Y</v>
      </c>
      <c r="D1307" s="6" t="str">
        <f>VLOOKUP(B:B, _holidays!A:C, 3, FALSE)</f>
        <v>N</v>
      </c>
      <c r="E1307" s="10">
        <v>111555</v>
      </c>
      <c r="F1307" s="6">
        <f>IF(Table16[[#This Row],[School Day]]="Y",Table16[[#This Row],[Demand]],NA())</f>
        <v>111555</v>
      </c>
      <c r="G1307" s="6" t="e">
        <f>IF(Table16[[#This Row],[School Day]]="N",Table16[[#This Row],[Demand]],NA())</f>
        <v>#N/A</v>
      </c>
      <c r="H1307" s="6" t="e">
        <f>IF(Table16[[#This Row],[Holiday]]="Y",Table16[[#This Row],[Demand]],NA())</f>
        <v>#N/A</v>
      </c>
      <c r="I1307" s="6">
        <f>IF(Table16[[#This Row],[Holiday]]="N",Table16[[#This Row],[Demand]],NA())</f>
        <v>111555</v>
      </c>
      <c r="J1307" s="6">
        <v>14.6</v>
      </c>
      <c r="K1307" s="6"/>
    </row>
    <row r="1308" spans="2:11" x14ac:dyDescent="0.3">
      <c r="B1308" s="30">
        <v>43311</v>
      </c>
      <c r="C1308" s="6" t="str">
        <f>VLOOKUP(B:B, _holidays!A:C, 2, FALSE)</f>
        <v>Y</v>
      </c>
      <c r="D1308" s="6" t="str">
        <f>VLOOKUP(B:B, _holidays!A:C, 3, FALSE)</f>
        <v>N</v>
      </c>
      <c r="E1308" s="10">
        <v>135422.13500000001</v>
      </c>
      <c r="F1308" s="6">
        <f>IF(Table16[[#This Row],[School Day]]="Y",Table16[[#This Row],[Demand]],NA())</f>
        <v>135422.13500000001</v>
      </c>
      <c r="G1308" s="6" t="e">
        <f>IF(Table16[[#This Row],[School Day]]="N",Table16[[#This Row],[Demand]],NA())</f>
        <v>#N/A</v>
      </c>
      <c r="H1308" s="6" t="e">
        <f>IF(Table16[[#This Row],[Holiday]]="Y",Table16[[#This Row],[Demand]],NA())</f>
        <v>#N/A</v>
      </c>
      <c r="I1308" s="6">
        <f>IF(Table16[[#This Row],[Holiday]]="N",Table16[[#This Row],[Demand]],NA())</f>
        <v>135422.13500000001</v>
      </c>
      <c r="J1308" s="6">
        <v>12.6</v>
      </c>
      <c r="K1308" s="6"/>
    </row>
    <row r="1309" spans="2:11" x14ac:dyDescent="0.3">
      <c r="B1309" s="30">
        <v>43312</v>
      </c>
      <c r="C1309" s="6" t="str">
        <f>VLOOKUP(B:B, _holidays!A:C, 2, FALSE)</f>
        <v>Y</v>
      </c>
      <c r="D1309" s="6" t="str">
        <f>VLOOKUP(B:B, _holidays!A:C, 3, FALSE)</f>
        <v>N</v>
      </c>
      <c r="E1309" s="10">
        <v>129519.995</v>
      </c>
      <c r="F1309" s="6">
        <f>IF(Table16[[#This Row],[School Day]]="Y",Table16[[#This Row],[Demand]],NA())</f>
        <v>129519.995</v>
      </c>
      <c r="G1309" s="6" t="e">
        <f>IF(Table16[[#This Row],[School Day]]="N",Table16[[#This Row],[Demand]],NA())</f>
        <v>#N/A</v>
      </c>
      <c r="H1309" s="6" t="e">
        <f>IF(Table16[[#This Row],[Holiday]]="Y",Table16[[#This Row],[Demand]],NA())</f>
        <v>#N/A</v>
      </c>
      <c r="I1309" s="6">
        <f>IF(Table16[[#This Row],[Holiday]]="N",Table16[[#This Row],[Demand]],NA())</f>
        <v>129519.995</v>
      </c>
      <c r="J1309" s="6">
        <v>16.2</v>
      </c>
      <c r="K1309" s="6"/>
    </row>
    <row r="1310" spans="2:11" x14ac:dyDescent="0.3">
      <c r="B1310" s="30">
        <v>43313</v>
      </c>
      <c r="C1310" s="6" t="str">
        <f>VLOOKUP(B:B, _holidays!A:C, 2, FALSE)</f>
        <v>Y</v>
      </c>
      <c r="D1310" s="6" t="str">
        <f>VLOOKUP(B:B, _holidays!A:C, 3, FALSE)</f>
        <v>N</v>
      </c>
      <c r="E1310" s="10">
        <v>134004.96</v>
      </c>
      <c r="F1310" s="6">
        <f>IF(Table16[[#This Row],[School Day]]="Y",Table16[[#This Row],[Demand]],NA())</f>
        <v>134004.96</v>
      </c>
      <c r="G1310" s="6" t="e">
        <f>IF(Table16[[#This Row],[School Day]]="N",Table16[[#This Row],[Demand]],NA())</f>
        <v>#N/A</v>
      </c>
      <c r="H1310" s="6" t="e">
        <f>IF(Table16[[#This Row],[Holiday]]="Y",Table16[[#This Row],[Demand]],NA())</f>
        <v>#N/A</v>
      </c>
      <c r="I1310" s="6">
        <f>IF(Table16[[#This Row],[Holiday]]="N",Table16[[#This Row],[Demand]],NA())</f>
        <v>134004.96</v>
      </c>
      <c r="J1310" s="6">
        <v>14.8</v>
      </c>
      <c r="K1310" s="6"/>
    </row>
    <row r="1311" spans="2:11" x14ac:dyDescent="0.3">
      <c r="B1311" s="30">
        <v>43314</v>
      </c>
      <c r="C1311" s="6" t="str">
        <f>VLOOKUP(B:B, _holidays!A:C, 2, FALSE)</f>
        <v>Y</v>
      </c>
      <c r="D1311" s="6" t="str">
        <f>VLOOKUP(B:B, _holidays!A:C, 3, FALSE)</f>
        <v>N</v>
      </c>
      <c r="E1311" s="10">
        <v>129025</v>
      </c>
      <c r="F1311" s="6">
        <f>IF(Table16[[#This Row],[School Day]]="Y",Table16[[#This Row],[Demand]],NA())</f>
        <v>129025</v>
      </c>
      <c r="G1311" s="6" t="e">
        <f>IF(Table16[[#This Row],[School Day]]="N",Table16[[#This Row],[Demand]],NA())</f>
        <v>#N/A</v>
      </c>
      <c r="H1311" s="6" t="e">
        <f>IF(Table16[[#This Row],[Holiday]]="Y",Table16[[#This Row],[Demand]],NA())</f>
        <v>#N/A</v>
      </c>
      <c r="I1311" s="6">
        <f>IF(Table16[[#This Row],[Holiday]]="N",Table16[[#This Row],[Demand]],NA())</f>
        <v>129025</v>
      </c>
      <c r="J1311" s="6">
        <v>16.100000000000001</v>
      </c>
      <c r="K1311" s="6"/>
    </row>
    <row r="1312" spans="2:11" x14ac:dyDescent="0.3">
      <c r="B1312" s="30">
        <v>43315</v>
      </c>
      <c r="C1312" s="6" t="str">
        <f>VLOOKUP(B:B, _holidays!A:C, 2, FALSE)</f>
        <v>Y</v>
      </c>
      <c r="D1312" s="6" t="str">
        <f>VLOOKUP(B:B, _holidays!A:C, 3, FALSE)</f>
        <v>N</v>
      </c>
      <c r="E1312" s="10">
        <v>129740.315</v>
      </c>
      <c r="F1312" s="6">
        <f>IF(Table16[[#This Row],[School Day]]="Y",Table16[[#This Row],[Demand]],NA())</f>
        <v>129740.315</v>
      </c>
      <c r="G1312" s="6" t="e">
        <f>IF(Table16[[#This Row],[School Day]]="N",Table16[[#This Row],[Demand]],NA())</f>
        <v>#N/A</v>
      </c>
      <c r="H1312" s="6" t="e">
        <f>IF(Table16[[#This Row],[Holiday]]="Y",Table16[[#This Row],[Demand]],NA())</f>
        <v>#N/A</v>
      </c>
      <c r="I1312" s="6">
        <f>IF(Table16[[#This Row],[Holiday]]="N",Table16[[#This Row],[Demand]],NA())</f>
        <v>129740.315</v>
      </c>
      <c r="J1312" s="6">
        <v>18.399999999999999</v>
      </c>
      <c r="K1312" s="6"/>
    </row>
    <row r="1313" spans="2:11" x14ac:dyDescent="0.3">
      <c r="B1313" s="30">
        <v>43316</v>
      </c>
      <c r="C1313" s="6" t="str">
        <f>VLOOKUP(B:B, _holidays!A:C, 2, FALSE)</f>
        <v>Y</v>
      </c>
      <c r="D1313" s="6" t="str">
        <f>VLOOKUP(B:B, _holidays!A:C, 3, FALSE)</f>
        <v>N</v>
      </c>
      <c r="E1313" s="10">
        <v>116238.175</v>
      </c>
      <c r="F1313" s="6">
        <f>IF(Table16[[#This Row],[School Day]]="Y",Table16[[#This Row],[Demand]],NA())</f>
        <v>116238.175</v>
      </c>
      <c r="G1313" s="6" t="e">
        <f>IF(Table16[[#This Row],[School Day]]="N",Table16[[#This Row],[Demand]],NA())</f>
        <v>#N/A</v>
      </c>
      <c r="H1313" s="6" t="e">
        <f>IF(Table16[[#This Row],[Holiday]]="Y",Table16[[#This Row],[Demand]],NA())</f>
        <v>#N/A</v>
      </c>
      <c r="I1313" s="6">
        <f>IF(Table16[[#This Row],[Holiday]]="N",Table16[[#This Row],[Demand]],NA())</f>
        <v>116238.175</v>
      </c>
      <c r="J1313" s="6">
        <v>15.3</v>
      </c>
      <c r="K1313" s="6"/>
    </row>
    <row r="1314" spans="2:11" x14ac:dyDescent="0.3">
      <c r="B1314" s="30">
        <v>43317</v>
      </c>
      <c r="C1314" s="6" t="str">
        <f>VLOOKUP(B:B, _holidays!A:C, 2, FALSE)</f>
        <v>Y</v>
      </c>
      <c r="D1314" s="6" t="str">
        <f>VLOOKUP(B:B, _holidays!A:C, 3, FALSE)</f>
        <v>N</v>
      </c>
      <c r="E1314" s="10">
        <v>104912.38</v>
      </c>
      <c r="F1314" s="6">
        <f>IF(Table16[[#This Row],[School Day]]="Y",Table16[[#This Row],[Demand]],NA())</f>
        <v>104912.38</v>
      </c>
      <c r="G1314" s="6" t="e">
        <f>IF(Table16[[#This Row],[School Day]]="N",Table16[[#This Row],[Demand]],NA())</f>
        <v>#N/A</v>
      </c>
      <c r="H1314" s="6" t="e">
        <f>IF(Table16[[#This Row],[Holiday]]="Y",Table16[[#This Row],[Demand]],NA())</f>
        <v>#N/A</v>
      </c>
      <c r="I1314" s="6">
        <f>IF(Table16[[#This Row],[Holiday]]="N",Table16[[#This Row],[Demand]],NA())</f>
        <v>104912.38</v>
      </c>
      <c r="J1314" s="6">
        <v>17.600000000000001</v>
      </c>
      <c r="K1314" s="6"/>
    </row>
    <row r="1315" spans="2:11" x14ac:dyDescent="0.3">
      <c r="B1315" s="30">
        <v>43318</v>
      </c>
      <c r="C1315" s="6" t="str">
        <f>VLOOKUP(B:B, _holidays!A:C, 2, FALSE)</f>
        <v>Y</v>
      </c>
      <c r="D1315" s="6" t="str">
        <f>VLOOKUP(B:B, _holidays!A:C, 3, FALSE)</f>
        <v>N</v>
      </c>
      <c r="E1315" s="10">
        <v>127198.78</v>
      </c>
      <c r="F1315" s="6">
        <f>IF(Table16[[#This Row],[School Day]]="Y",Table16[[#This Row],[Demand]],NA())</f>
        <v>127198.78</v>
      </c>
      <c r="G1315" s="6" t="e">
        <f>IF(Table16[[#This Row],[School Day]]="N",Table16[[#This Row],[Demand]],NA())</f>
        <v>#N/A</v>
      </c>
      <c r="H1315" s="6" t="e">
        <f>IF(Table16[[#This Row],[Holiday]]="Y",Table16[[#This Row],[Demand]],NA())</f>
        <v>#N/A</v>
      </c>
      <c r="I1315" s="6">
        <f>IF(Table16[[#This Row],[Holiday]]="N",Table16[[#This Row],[Demand]],NA())</f>
        <v>127198.78</v>
      </c>
      <c r="J1315" s="6">
        <v>13.8</v>
      </c>
      <c r="K1315" s="6"/>
    </row>
    <row r="1316" spans="2:11" x14ac:dyDescent="0.3">
      <c r="B1316" s="30">
        <v>43319</v>
      </c>
      <c r="C1316" s="6" t="str">
        <f>VLOOKUP(B:B, _holidays!A:C, 2, FALSE)</f>
        <v>Y</v>
      </c>
      <c r="D1316" s="6" t="str">
        <f>VLOOKUP(B:B, _holidays!A:C, 3, FALSE)</f>
        <v>N</v>
      </c>
      <c r="E1316" s="10">
        <v>131851.01500000001</v>
      </c>
      <c r="F1316" s="6">
        <f>IF(Table16[[#This Row],[School Day]]="Y",Table16[[#This Row],[Demand]],NA())</f>
        <v>131851.01500000001</v>
      </c>
      <c r="G1316" s="6" t="e">
        <f>IF(Table16[[#This Row],[School Day]]="N",Table16[[#This Row],[Demand]],NA())</f>
        <v>#N/A</v>
      </c>
      <c r="H1316" s="6" t="e">
        <f>IF(Table16[[#This Row],[Holiday]]="Y",Table16[[#This Row],[Demand]],NA())</f>
        <v>#N/A</v>
      </c>
      <c r="I1316" s="6">
        <f>IF(Table16[[#This Row],[Holiday]]="N",Table16[[#This Row],[Demand]],NA())</f>
        <v>131851.01500000001</v>
      </c>
      <c r="J1316" s="6">
        <v>14.8</v>
      </c>
      <c r="K1316" s="6"/>
    </row>
    <row r="1317" spans="2:11" x14ac:dyDescent="0.3">
      <c r="B1317" s="30">
        <v>43320</v>
      </c>
      <c r="C1317" s="6" t="str">
        <f>VLOOKUP(B:B, _holidays!A:C, 2, FALSE)</f>
        <v>Y</v>
      </c>
      <c r="D1317" s="6" t="str">
        <f>VLOOKUP(B:B, _holidays!A:C, 3, FALSE)</f>
        <v>N</v>
      </c>
      <c r="E1317" s="10">
        <v>131939.5</v>
      </c>
      <c r="F1317" s="6">
        <f>IF(Table16[[#This Row],[School Day]]="Y",Table16[[#This Row],[Demand]],NA())</f>
        <v>131939.5</v>
      </c>
      <c r="G1317" s="6" t="e">
        <f>IF(Table16[[#This Row],[School Day]]="N",Table16[[#This Row],[Demand]],NA())</f>
        <v>#N/A</v>
      </c>
      <c r="H1317" s="6" t="e">
        <f>IF(Table16[[#This Row],[Holiday]]="Y",Table16[[#This Row],[Demand]],NA())</f>
        <v>#N/A</v>
      </c>
      <c r="I1317" s="6">
        <f>IF(Table16[[#This Row],[Holiday]]="N",Table16[[#This Row],[Demand]],NA())</f>
        <v>131939.5</v>
      </c>
      <c r="J1317" s="6">
        <v>16</v>
      </c>
      <c r="K1317" s="6"/>
    </row>
    <row r="1318" spans="2:11" x14ac:dyDescent="0.3">
      <c r="B1318" s="30">
        <v>43321</v>
      </c>
      <c r="C1318" s="6" t="str">
        <f>VLOOKUP(B:B, _holidays!A:C, 2, FALSE)</f>
        <v>Y</v>
      </c>
      <c r="D1318" s="6" t="str">
        <f>VLOOKUP(B:B, _holidays!A:C, 3, FALSE)</f>
        <v>N</v>
      </c>
      <c r="E1318" s="10">
        <v>135670.99</v>
      </c>
      <c r="F1318" s="6">
        <f>IF(Table16[[#This Row],[School Day]]="Y",Table16[[#This Row],[Demand]],NA())</f>
        <v>135670.99</v>
      </c>
      <c r="G1318" s="6" t="e">
        <f>IF(Table16[[#This Row],[School Day]]="N",Table16[[#This Row],[Demand]],NA())</f>
        <v>#N/A</v>
      </c>
      <c r="H1318" s="6" t="e">
        <f>IF(Table16[[#This Row],[Holiday]]="Y",Table16[[#This Row],[Demand]],NA())</f>
        <v>#N/A</v>
      </c>
      <c r="I1318" s="6">
        <f>IF(Table16[[#This Row],[Holiday]]="N",Table16[[#This Row],[Demand]],NA())</f>
        <v>135670.99</v>
      </c>
      <c r="J1318" s="6">
        <v>15.4</v>
      </c>
      <c r="K1318" s="6"/>
    </row>
    <row r="1319" spans="2:11" x14ac:dyDescent="0.3">
      <c r="B1319" s="30">
        <v>43322</v>
      </c>
      <c r="C1319" s="6" t="str">
        <f>VLOOKUP(B:B, _holidays!A:C, 2, FALSE)</f>
        <v>Y</v>
      </c>
      <c r="D1319" s="6" t="str">
        <f>VLOOKUP(B:B, _holidays!A:C, 3, FALSE)</f>
        <v>N</v>
      </c>
      <c r="E1319" s="10">
        <v>121875.355</v>
      </c>
      <c r="F1319" s="6">
        <f>IF(Table16[[#This Row],[School Day]]="Y",Table16[[#This Row],[Demand]],NA())</f>
        <v>121875.355</v>
      </c>
      <c r="G1319" s="6" t="e">
        <f>IF(Table16[[#This Row],[School Day]]="N",Table16[[#This Row],[Demand]],NA())</f>
        <v>#N/A</v>
      </c>
      <c r="H1319" s="6" t="e">
        <f>IF(Table16[[#This Row],[Holiday]]="Y",Table16[[#This Row],[Demand]],NA())</f>
        <v>#N/A</v>
      </c>
      <c r="I1319" s="6">
        <f>IF(Table16[[#This Row],[Holiday]]="N",Table16[[#This Row],[Demand]],NA())</f>
        <v>121875.355</v>
      </c>
      <c r="J1319" s="6">
        <v>20</v>
      </c>
      <c r="K1319" s="6"/>
    </row>
    <row r="1320" spans="2:11" x14ac:dyDescent="0.3">
      <c r="B1320" s="30">
        <v>43323</v>
      </c>
      <c r="C1320" s="6" t="str">
        <f>VLOOKUP(B:B, _holidays!A:C, 2, FALSE)</f>
        <v>Y</v>
      </c>
      <c r="D1320" s="6" t="str">
        <f>VLOOKUP(B:B, _holidays!A:C, 3, FALSE)</f>
        <v>N</v>
      </c>
      <c r="E1320" s="10">
        <v>119988.735</v>
      </c>
      <c r="F1320" s="6">
        <f>IF(Table16[[#This Row],[School Day]]="Y",Table16[[#This Row],[Demand]],NA())</f>
        <v>119988.735</v>
      </c>
      <c r="G1320" s="6" t="e">
        <f>IF(Table16[[#This Row],[School Day]]="N",Table16[[#This Row],[Demand]],NA())</f>
        <v>#N/A</v>
      </c>
      <c r="H1320" s="6" t="e">
        <f>IF(Table16[[#This Row],[Holiday]]="Y",Table16[[#This Row],[Demand]],NA())</f>
        <v>#N/A</v>
      </c>
      <c r="I1320" s="6">
        <f>IF(Table16[[#This Row],[Holiday]]="N",Table16[[#This Row],[Demand]],NA())</f>
        <v>119988.735</v>
      </c>
      <c r="J1320" s="6">
        <v>14.7</v>
      </c>
      <c r="K1320" s="6"/>
    </row>
    <row r="1321" spans="2:11" x14ac:dyDescent="0.3">
      <c r="B1321" s="30">
        <v>43324</v>
      </c>
      <c r="C1321" s="6" t="str">
        <f>VLOOKUP(B:B, _holidays!A:C, 2, FALSE)</f>
        <v>Y</v>
      </c>
      <c r="D1321" s="6" t="str">
        <f>VLOOKUP(B:B, _holidays!A:C, 3, FALSE)</f>
        <v>N</v>
      </c>
      <c r="E1321" s="10">
        <v>115231.85</v>
      </c>
      <c r="F1321" s="6">
        <f>IF(Table16[[#This Row],[School Day]]="Y",Table16[[#This Row],[Demand]],NA())</f>
        <v>115231.85</v>
      </c>
      <c r="G1321" s="6" t="e">
        <f>IF(Table16[[#This Row],[School Day]]="N",Table16[[#This Row],[Demand]],NA())</f>
        <v>#N/A</v>
      </c>
      <c r="H1321" s="6" t="e">
        <f>IF(Table16[[#This Row],[Holiday]]="Y",Table16[[#This Row],[Demand]],NA())</f>
        <v>#N/A</v>
      </c>
      <c r="I1321" s="6">
        <f>IF(Table16[[#This Row],[Holiday]]="N",Table16[[#This Row],[Demand]],NA())</f>
        <v>115231.85</v>
      </c>
      <c r="J1321" s="6">
        <v>14.8</v>
      </c>
      <c r="K1321" s="6"/>
    </row>
    <row r="1322" spans="2:11" x14ac:dyDescent="0.3">
      <c r="B1322" s="30">
        <v>43325</v>
      </c>
      <c r="C1322" s="6" t="str">
        <f>VLOOKUP(B:B, _holidays!A:C, 2, FALSE)</f>
        <v>Y</v>
      </c>
      <c r="D1322" s="6" t="str">
        <f>VLOOKUP(B:B, _holidays!A:C, 3, FALSE)</f>
        <v>N</v>
      </c>
      <c r="E1322" s="10">
        <v>127541.57</v>
      </c>
      <c r="F1322" s="6">
        <f>IF(Table16[[#This Row],[School Day]]="Y",Table16[[#This Row],[Demand]],NA())</f>
        <v>127541.57</v>
      </c>
      <c r="G1322" s="6" t="e">
        <f>IF(Table16[[#This Row],[School Day]]="N",Table16[[#This Row],[Demand]],NA())</f>
        <v>#N/A</v>
      </c>
      <c r="H1322" s="6" t="e">
        <f>IF(Table16[[#This Row],[Holiday]]="Y",Table16[[#This Row],[Demand]],NA())</f>
        <v>#N/A</v>
      </c>
      <c r="I1322" s="6">
        <f>IF(Table16[[#This Row],[Holiday]]="N",Table16[[#This Row],[Demand]],NA())</f>
        <v>127541.57</v>
      </c>
      <c r="J1322" s="6">
        <v>14.9</v>
      </c>
      <c r="K1322" s="6"/>
    </row>
    <row r="1323" spans="2:11" x14ac:dyDescent="0.3">
      <c r="B1323" s="30">
        <v>43326</v>
      </c>
      <c r="C1323" s="6" t="str">
        <f>VLOOKUP(B:B, _holidays!A:C, 2, FALSE)</f>
        <v>Y</v>
      </c>
      <c r="D1323" s="6" t="str">
        <f>VLOOKUP(B:B, _holidays!A:C, 3, FALSE)</f>
        <v>N</v>
      </c>
      <c r="E1323" s="10">
        <v>121073.45</v>
      </c>
      <c r="F1323" s="6">
        <f>IF(Table16[[#This Row],[School Day]]="Y",Table16[[#This Row],[Demand]],NA())</f>
        <v>121073.45</v>
      </c>
      <c r="G1323" s="6" t="e">
        <f>IF(Table16[[#This Row],[School Day]]="N",Table16[[#This Row],[Demand]],NA())</f>
        <v>#N/A</v>
      </c>
      <c r="H1323" s="6" t="e">
        <f>IF(Table16[[#This Row],[Holiday]]="Y",Table16[[#This Row],[Demand]],NA())</f>
        <v>#N/A</v>
      </c>
      <c r="I1323" s="6">
        <f>IF(Table16[[#This Row],[Holiday]]="N",Table16[[#This Row],[Demand]],NA())</f>
        <v>121073.45</v>
      </c>
      <c r="J1323" s="6">
        <v>16.7</v>
      </c>
      <c r="K1323" s="6"/>
    </row>
    <row r="1324" spans="2:11" x14ac:dyDescent="0.3">
      <c r="B1324" s="30">
        <v>43327</v>
      </c>
      <c r="C1324" s="6" t="str">
        <f>VLOOKUP(B:B, _holidays!A:C, 2, FALSE)</f>
        <v>Y</v>
      </c>
      <c r="D1324" s="6" t="str">
        <f>VLOOKUP(B:B, _holidays!A:C, 3, FALSE)</f>
        <v>N</v>
      </c>
      <c r="E1324" s="10">
        <v>122602.11500000001</v>
      </c>
      <c r="F1324" s="6">
        <f>IF(Table16[[#This Row],[School Day]]="Y",Table16[[#This Row],[Demand]],NA())</f>
        <v>122602.11500000001</v>
      </c>
      <c r="G1324" s="6" t="e">
        <f>IF(Table16[[#This Row],[School Day]]="N",Table16[[#This Row],[Demand]],NA())</f>
        <v>#N/A</v>
      </c>
      <c r="H1324" s="6" t="e">
        <f>IF(Table16[[#This Row],[Holiday]]="Y",Table16[[#This Row],[Demand]],NA())</f>
        <v>#N/A</v>
      </c>
      <c r="I1324" s="6">
        <f>IF(Table16[[#This Row],[Holiday]]="N",Table16[[#This Row],[Demand]],NA())</f>
        <v>122602.11500000001</v>
      </c>
      <c r="J1324" s="6">
        <v>18.399999999999999</v>
      </c>
      <c r="K1324" s="6"/>
    </row>
    <row r="1325" spans="2:11" x14ac:dyDescent="0.3">
      <c r="B1325" s="30">
        <v>43328</v>
      </c>
      <c r="C1325" s="6" t="str">
        <f>VLOOKUP(B:B, _holidays!A:C, 2, FALSE)</f>
        <v>Y</v>
      </c>
      <c r="D1325" s="6" t="str">
        <f>VLOOKUP(B:B, _holidays!A:C, 3, FALSE)</f>
        <v>N</v>
      </c>
      <c r="E1325" s="10">
        <v>131137.065</v>
      </c>
      <c r="F1325" s="6">
        <f>IF(Table16[[#This Row],[School Day]]="Y",Table16[[#This Row],[Demand]],NA())</f>
        <v>131137.065</v>
      </c>
      <c r="G1325" s="6" t="e">
        <f>IF(Table16[[#This Row],[School Day]]="N",Table16[[#This Row],[Demand]],NA())</f>
        <v>#N/A</v>
      </c>
      <c r="H1325" s="6" t="e">
        <f>IF(Table16[[#This Row],[Holiday]]="Y",Table16[[#This Row],[Demand]],NA())</f>
        <v>#N/A</v>
      </c>
      <c r="I1325" s="6">
        <f>IF(Table16[[#This Row],[Holiday]]="N",Table16[[#This Row],[Demand]],NA())</f>
        <v>131137.065</v>
      </c>
      <c r="J1325" s="6">
        <v>14.7</v>
      </c>
      <c r="K1325" s="6"/>
    </row>
    <row r="1326" spans="2:11" x14ac:dyDescent="0.3">
      <c r="B1326" s="30">
        <v>43329</v>
      </c>
      <c r="C1326" s="6" t="str">
        <f>VLOOKUP(B:B, _holidays!A:C, 2, FALSE)</f>
        <v>Y</v>
      </c>
      <c r="D1326" s="6" t="str">
        <f>VLOOKUP(B:B, _holidays!A:C, 3, FALSE)</f>
        <v>N</v>
      </c>
      <c r="E1326" s="10">
        <v>125189.54</v>
      </c>
      <c r="F1326" s="6">
        <f>IF(Table16[[#This Row],[School Day]]="Y",Table16[[#This Row],[Demand]],NA())</f>
        <v>125189.54</v>
      </c>
      <c r="G1326" s="6" t="e">
        <f>IF(Table16[[#This Row],[School Day]]="N",Table16[[#This Row],[Demand]],NA())</f>
        <v>#N/A</v>
      </c>
      <c r="H1326" s="6" t="e">
        <f>IF(Table16[[#This Row],[Holiday]]="Y",Table16[[#This Row],[Demand]],NA())</f>
        <v>#N/A</v>
      </c>
      <c r="I1326" s="6">
        <f>IF(Table16[[#This Row],[Holiday]]="N",Table16[[#This Row],[Demand]],NA())</f>
        <v>125189.54</v>
      </c>
      <c r="J1326" s="6">
        <v>15.9</v>
      </c>
      <c r="K1326" s="6"/>
    </row>
    <row r="1327" spans="2:11" x14ac:dyDescent="0.3">
      <c r="B1327" s="30">
        <v>43330</v>
      </c>
      <c r="C1327" s="6" t="str">
        <f>VLOOKUP(B:B, _holidays!A:C, 2, FALSE)</f>
        <v>Y</v>
      </c>
      <c r="D1327" s="6" t="str">
        <f>VLOOKUP(B:B, _holidays!A:C, 3, FALSE)</f>
        <v>N</v>
      </c>
      <c r="E1327" s="10">
        <v>116571.26</v>
      </c>
      <c r="F1327" s="6">
        <f>IF(Table16[[#This Row],[School Day]]="Y",Table16[[#This Row],[Demand]],NA())</f>
        <v>116571.26</v>
      </c>
      <c r="G1327" s="6" t="e">
        <f>IF(Table16[[#This Row],[School Day]]="N",Table16[[#This Row],[Demand]],NA())</f>
        <v>#N/A</v>
      </c>
      <c r="H1327" s="6" t="e">
        <f>IF(Table16[[#This Row],[Holiday]]="Y",Table16[[#This Row],[Demand]],NA())</f>
        <v>#N/A</v>
      </c>
      <c r="I1327" s="6">
        <f>IF(Table16[[#This Row],[Holiday]]="N",Table16[[#This Row],[Demand]],NA())</f>
        <v>116571.26</v>
      </c>
      <c r="J1327" s="6">
        <v>13.8</v>
      </c>
      <c r="K1327" s="6"/>
    </row>
    <row r="1328" spans="2:11" x14ac:dyDescent="0.3">
      <c r="B1328" s="30">
        <v>43331</v>
      </c>
      <c r="C1328" s="6" t="str">
        <f>VLOOKUP(B:B, _holidays!A:C, 2, FALSE)</f>
        <v>Y</v>
      </c>
      <c r="D1328" s="6" t="str">
        <f>VLOOKUP(B:B, _holidays!A:C, 3, FALSE)</f>
        <v>N</v>
      </c>
      <c r="E1328" s="10">
        <v>119707.93</v>
      </c>
      <c r="F1328" s="6">
        <f>IF(Table16[[#This Row],[School Day]]="Y",Table16[[#This Row],[Demand]],NA())</f>
        <v>119707.93</v>
      </c>
      <c r="G1328" s="6" t="e">
        <f>IF(Table16[[#This Row],[School Day]]="N",Table16[[#This Row],[Demand]],NA())</f>
        <v>#N/A</v>
      </c>
      <c r="H1328" s="6" t="e">
        <f>IF(Table16[[#This Row],[Holiday]]="Y",Table16[[#This Row],[Demand]],NA())</f>
        <v>#N/A</v>
      </c>
      <c r="I1328" s="6">
        <f>IF(Table16[[#This Row],[Holiday]]="N",Table16[[#This Row],[Demand]],NA())</f>
        <v>119707.93</v>
      </c>
      <c r="J1328" s="6">
        <v>11.9</v>
      </c>
      <c r="K1328" s="6"/>
    </row>
    <row r="1329" spans="2:11" x14ac:dyDescent="0.3">
      <c r="B1329" s="30">
        <v>43332</v>
      </c>
      <c r="C1329" s="6" t="str">
        <f>VLOOKUP(B:B, _holidays!A:C, 2, FALSE)</f>
        <v>Y</v>
      </c>
      <c r="D1329" s="6" t="str">
        <f>VLOOKUP(B:B, _holidays!A:C, 3, FALSE)</f>
        <v>N</v>
      </c>
      <c r="E1329" s="10">
        <v>138918.38500000001</v>
      </c>
      <c r="F1329" s="6">
        <f>IF(Table16[[#This Row],[School Day]]="Y",Table16[[#This Row],[Demand]],NA())</f>
        <v>138918.38500000001</v>
      </c>
      <c r="G1329" s="6" t="e">
        <f>IF(Table16[[#This Row],[School Day]]="N",Table16[[#This Row],[Demand]],NA())</f>
        <v>#N/A</v>
      </c>
      <c r="H1329" s="6" t="e">
        <f>IF(Table16[[#This Row],[Holiday]]="Y",Table16[[#This Row],[Demand]],NA())</f>
        <v>#N/A</v>
      </c>
      <c r="I1329" s="6">
        <f>IF(Table16[[#This Row],[Holiday]]="N",Table16[[#This Row],[Demand]],NA())</f>
        <v>138918.38500000001</v>
      </c>
      <c r="J1329" s="6">
        <v>12.4</v>
      </c>
      <c r="K1329" s="6"/>
    </row>
    <row r="1330" spans="2:11" x14ac:dyDescent="0.3">
      <c r="B1330" s="30">
        <v>43333</v>
      </c>
      <c r="C1330" s="6" t="str">
        <f>VLOOKUP(B:B, _holidays!A:C, 2, FALSE)</f>
        <v>Y</v>
      </c>
      <c r="D1330" s="6" t="str">
        <f>VLOOKUP(B:B, _holidays!A:C, 3, FALSE)</f>
        <v>N</v>
      </c>
      <c r="E1330" s="10">
        <v>138424.25</v>
      </c>
      <c r="F1330" s="6">
        <f>IF(Table16[[#This Row],[School Day]]="Y",Table16[[#This Row],[Demand]],NA())</f>
        <v>138424.25</v>
      </c>
      <c r="G1330" s="6" t="e">
        <f>IF(Table16[[#This Row],[School Day]]="N",Table16[[#This Row],[Demand]],NA())</f>
        <v>#N/A</v>
      </c>
      <c r="H1330" s="6" t="e">
        <f>IF(Table16[[#This Row],[Holiday]]="Y",Table16[[#This Row],[Demand]],NA())</f>
        <v>#N/A</v>
      </c>
      <c r="I1330" s="6">
        <f>IF(Table16[[#This Row],[Holiday]]="N",Table16[[#This Row],[Demand]],NA())</f>
        <v>138424.25</v>
      </c>
      <c r="J1330" s="6">
        <v>12.4</v>
      </c>
      <c r="K1330" s="6"/>
    </row>
    <row r="1331" spans="2:11" x14ac:dyDescent="0.3">
      <c r="B1331" s="30">
        <v>43334</v>
      </c>
      <c r="C1331" s="6" t="str">
        <f>VLOOKUP(B:B, _holidays!A:C, 2, FALSE)</f>
        <v>Y</v>
      </c>
      <c r="D1331" s="6" t="str">
        <f>VLOOKUP(B:B, _holidays!A:C, 3, FALSE)</f>
        <v>N</v>
      </c>
      <c r="E1331" s="10">
        <v>136240.845</v>
      </c>
      <c r="F1331" s="6">
        <f>IF(Table16[[#This Row],[School Day]]="Y",Table16[[#This Row],[Demand]],NA())</f>
        <v>136240.845</v>
      </c>
      <c r="G1331" s="6" t="e">
        <f>IF(Table16[[#This Row],[School Day]]="N",Table16[[#This Row],[Demand]],NA())</f>
        <v>#N/A</v>
      </c>
      <c r="H1331" s="6" t="e">
        <f>IF(Table16[[#This Row],[Holiday]]="Y",Table16[[#This Row],[Demand]],NA())</f>
        <v>#N/A</v>
      </c>
      <c r="I1331" s="6">
        <f>IF(Table16[[#This Row],[Holiday]]="N",Table16[[#This Row],[Demand]],NA())</f>
        <v>136240.845</v>
      </c>
      <c r="J1331" s="6">
        <v>14</v>
      </c>
      <c r="K1331" s="6"/>
    </row>
    <row r="1332" spans="2:11" x14ac:dyDescent="0.3">
      <c r="B1332" s="30">
        <v>43335</v>
      </c>
      <c r="C1332" s="6" t="str">
        <f>VLOOKUP(B:B, _holidays!A:C, 2, FALSE)</f>
        <v>Y</v>
      </c>
      <c r="D1332" s="6" t="str">
        <f>VLOOKUP(B:B, _holidays!A:C, 3, FALSE)</f>
        <v>N</v>
      </c>
      <c r="E1332" s="10">
        <v>131956.72500000001</v>
      </c>
      <c r="F1332" s="6">
        <f>IF(Table16[[#This Row],[School Day]]="Y",Table16[[#This Row],[Demand]],NA())</f>
        <v>131956.72500000001</v>
      </c>
      <c r="G1332" s="6" t="e">
        <f>IF(Table16[[#This Row],[School Day]]="N",Table16[[#This Row],[Demand]],NA())</f>
        <v>#N/A</v>
      </c>
      <c r="H1332" s="6" t="e">
        <f>IF(Table16[[#This Row],[Holiday]]="Y",Table16[[#This Row],[Demand]],NA())</f>
        <v>#N/A</v>
      </c>
      <c r="I1332" s="6">
        <f>IF(Table16[[#This Row],[Holiday]]="N",Table16[[#This Row],[Demand]],NA())</f>
        <v>131956.72500000001</v>
      </c>
      <c r="J1332" s="6">
        <v>16</v>
      </c>
      <c r="K1332" s="6"/>
    </row>
    <row r="1333" spans="2:11" x14ac:dyDescent="0.3">
      <c r="B1333" s="30">
        <v>43336</v>
      </c>
      <c r="C1333" s="6" t="str">
        <f>VLOOKUP(B:B, _holidays!A:C, 2, FALSE)</f>
        <v>Y</v>
      </c>
      <c r="D1333" s="6" t="str">
        <f>VLOOKUP(B:B, _holidays!A:C, 3, FALSE)</f>
        <v>N</v>
      </c>
      <c r="E1333" s="10">
        <v>130210.94</v>
      </c>
      <c r="F1333" s="6">
        <f>IF(Table16[[#This Row],[School Day]]="Y",Table16[[#This Row],[Demand]],NA())</f>
        <v>130210.94</v>
      </c>
      <c r="G1333" s="6" t="e">
        <f>IF(Table16[[#This Row],[School Day]]="N",Table16[[#This Row],[Demand]],NA())</f>
        <v>#N/A</v>
      </c>
      <c r="H1333" s="6" t="e">
        <f>IF(Table16[[#This Row],[Holiday]]="Y",Table16[[#This Row],[Demand]],NA())</f>
        <v>#N/A</v>
      </c>
      <c r="I1333" s="6">
        <f>IF(Table16[[#This Row],[Holiday]]="N",Table16[[#This Row],[Demand]],NA())</f>
        <v>130210.94</v>
      </c>
      <c r="J1333" s="6">
        <v>15.4</v>
      </c>
      <c r="K1333" s="6"/>
    </row>
    <row r="1334" spans="2:11" x14ac:dyDescent="0.3">
      <c r="B1334" s="30">
        <v>43337</v>
      </c>
      <c r="C1334" s="6" t="str">
        <f>VLOOKUP(B:B, _holidays!A:C, 2, FALSE)</f>
        <v>Y</v>
      </c>
      <c r="D1334" s="6" t="str">
        <f>VLOOKUP(B:B, _holidays!A:C, 3, FALSE)</f>
        <v>N</v>
      </c>
      <c r="E1334" s="10">
        <v>116471.77499999999</v>
      </c>
      <c r="F1334" s="6">
        <f>IF(Table16[[#This Row],[School Day]]="Y",Table16[[#This Row],[Demand]],NA())</f>
        <v>116471.77499999999</v>
      </c>
      <c r="G1334" s="6" t="e">
        <f>IF(Table16[[#This Row],[School Day]]="N",Table16[[#This Row],[Demand]],NA())</f>
        <v>#N/A</v>
      </c>
      <c r="H1334" s="6" t="e">
        <f>IF(Table16[[#This Row],[Holiday]]="Y",Table16[[#This Row],[Demand]],NA())</f>
        <v>#N/A</v>
      </c>
      <c r="I1334" s="6">
        <f>IF(Table16[[#This Row],[Holiday]]="N",Table16[[#This Row],[Demand]],NA())</f>
        <v>116471.77499999999</v>
      </c>
      <c r="J1334" s="6">
        <v>15.2</v>
      </c>
      <c r="K1334" s="6"/>
    </row>
    <row r="1335" spans="2:11" x14ac:dyDescent="0.3">
      <c r="B1335" s="30">
        <v>43338</v>
      </c>
      <c r="C1335" s="6" t="str">
        <f>VLOOKUP(B:B, _holidays!A:C, 2, FALSE)</f>
        <v>Y</v>
      </c>
      <c r="D1335" s="6" t="str">
        <f>VLOOKUP(B:B, _holidays!A:C, 3, FALSE)</f>
        <v>N</v>
      </c>
      <c r="E1335" s="10">
        <v>111436.265</v>
      </c>
      <c r="F1335" s="6">
        <f>IF(Table16[[#This Row],[School Day]]="Y",Table16[[#This Row],[Demand]],NA())</f>
        <v>111436.265</v>
      </c>
      <c r="G1335" s="6" t="e">
        <f>IF(Table16[[#This Row],[School Day]]="N",Table16[[#This Row],[Demand]],NA())</f>
        <v>#N/A</v>
      </c>
      <c r="H1335" s="6" t="e">
        <f>IF(Table16[[#This Row],[Holiday]]="Y",Table16[[#This Row],[Demand]],NA())</f>
        <v>#N/A</v>
      </c>
      <c r="I1335" s="6">
        <f>IF(Table16[[#This Row],[Holiday]]="N",Table16[[#This Row],[Demand]],NA())</f>
        <v>111436.265</v>
      </c>
      <c r="J1335" s="6">
        <v>14.7</v>
      </c>
      <c r="K1335" s="6"/>
    </row>
    <row r="1336" spans="2:11" x14ac:dyDescent="0.3">
      <c r="B1336" s="30">
        <v>43339</v>
      </c>
      <c r="C1336" s="6" t="str">
        <f>VLOOKUP(B:B, _holidays!A:C, 2, FALSE)</f>
        <v>Y</v>
      </c>
      <c r="D1336" s="6" t="str">
        <f>VLOOKUP(B:B, _holidays!A:C, 3, FALSE)</f>
        <v>N</v>
      </c>
      <c r="E1336" s="10">
        <v>131280.85</v>
      </c>
      <c r="F1336" s="6">
        <f>IF(Table16[[#This Row],[School Day]]="Y",Table16[[#This Row],[Demand]],NA())</f>
        <v>131280.85</v>
      </c>
      <c r="G1336" s="6" t="e">
        <f>IF(Table16[[#This Row],[School Day]]="N",Table16[[#This Row],[Demand]],NA())</f>
        <v>#N/A</v>
      </c>
      <c r="H1336" s="6" t="e">
        <f>IF(Table16[[#This Row],[Holiday]]="Y",Table16[[#This Row],[Demand]],NA())</f>
        <v>#N/A</v>
      </c>
      <c r="I1336" s="6">
        <f>IF(Table16[[#This Row],[Holiday]]="N",Table16[[#This Row],[Demand]],NA())</f>
        <v>131280.85</v>
      </c>
      <c r="J1336" s="6">
        <v>12.9</v>
      </c>
      <c r="K1336" s="6"/>
    </row>
    <row r="1337" spans="2:11" x14ac:dyDescent="0.3">
      <c r="B1337" s="30">
        <v>43340</v>
      </c>
      <c r="C1337" s="6" t="str">
        <f>VLOOKUP(B:B, _holidays!A:C, 2, FALSE)</f>
        <v>Y</v>
      </c>
      <c r="D1337" s="6" t="str">
        <f>VLOOKUP(B:B, _holidays!A:C, 3, FALSE)</f>
        <v>N</v>
      </c>
      <c r="E1337" s="10">
        <v>139563.095</v>
      </c>
      <c r="F1337" s="6">
        <f>IF(Table16[[#This Row],[School Day]]="Y",Table16[[#This Row],[Demand]],NA())</f>
        <v>139563.095</v>
      </c>
      <c r="G1337" s="6" t="e">
        <f>IF(Table16[[#This Row],[School Day]]="N",Table16[[#This Row],[Demand]],NA())</f>
        <v>#N/A</v>
      </c>
      <c r="H1337" s="6" t="e">
        <f>IF(Table16[[#This Row],[Holiday]]="Y",Table16[[#This Row],[Demand]],NA())</f>
        <v>#N/A</v>
      </c>
      <c r="I1337" s="6">
        <f>IF(Table16[[#This Row],[Holiday]]="N",Table16[[#This Row],[Demand]],NA())</f>
        <v>139563.095</v>
      </c>
      <c r="J1337" s="6">
        <v>11.2</v>
      </c>
      <c r="K1337" s="6"/>
    </row>
    <row r="1338" spans="2:11" x14ac:dyDescent="0.3">
      <c r="B1338" s="30">
        <v>43341</v>
      </c>
      <c r="C1338" s="6" t="str">
        <f>VLOOKUP(B:B, _holidays!A:C, 2, FALSE)</f>
        <v>Y</v>
      </c>
      <c r="D1338" s="6" t="str">
        <f>VLOOKUP(B:B, _holidays!A:C, 3, FALSE)</f>
        <v>N</v>
      </c>
      <c r="E1338" s="10">
        <v>136032.16</v>
      </c>
      <c r="F1338" s="6">
        <f>IF(Table16[[#This Row],[School Day]]="Y",Table16[[#This Row],[Demand]],NA())</f>
        <v>136032.16</v>
      </c>
      <c r="G1338" s="6" t="e">
        <f>IF(Table16[[#This Row],[School Day]]="N",Table16[[#This Row],[Demand]],NA())</f>
        <v>#N/A</v>
      </c>
      <c r="H1338" s="6" t="e">
        <f>IF(Table16[[#This Row],[Holiday]]="Y",Table16[[#This Row],[Demand]],NA())</f>
        <v>#N/A</v>
      </c>
      <c r="I1338" s="6">
        <f>IF(Table16[[#This Row],[Holiday]]="N",Table16[[#This Row],[Demand]],NA())</f>
        <v>136032.16</v>
      </c>
      <c r="J1338" s="6">
        <v>12.5</v>
      </c>
      <c r="K1338" s="6"/>
    </row>
    <row r="1339" spans="2:11" x14ac:dyDescent="0.3">
      <c r="B1339" s="30">
        <v>43342</v>
      </c>
      <c r="C1339" s="6" t="str">
        <f>VLOOKUP(B:B, _holidays!A:C, 2, FALSE)</f>
        <v>Y</v>
      </c>
      <c r="D1339" s="6" t="str">
        <f>VLOOKUP(B:B, _holidays!A:C, 3, FALSE)</f>
        <v>N</v>
      </c>
      <c r="E1339" s="10">
        <v>139752.54500000001</v>
      </c>
      <c r="F1339" s="6">
        <f>IF(Table16[[#This Row],[School Day]]="Y",Table16[[#This Row],[Demand]],NA())</f>
        <v>139752.54500000001</v>
      </c>
      <c r="G1339" s="6" t="e">
        <f>IF(Table16[[#This Row],[School Day]]="N",Table16[[#This Row],[Demand]],NA())</f>
        <v>#N/A</v>
      </c>
      <c r="H1339" s="6" t="e">
        <f>IF(Table16[[#This Row],[Holiday]]="Y",Table16[[#This Row],[Demand]],NA())</f>
        <v>#N/A</v>
      </c>
      <c r="I1339" s="6">
        <f>IF(Table16[[#This Row],[Holiday]]="N",Table16[[#This Row],[Demand]],NA())</f>
        <v>139752.54500000001</v>
      </c>
      <c r="J1339" s="6">
        <v>16.7</v>
      </c>
      <c r="K1339" s="6"/>
    </row>
    <row r="1340" spans="2:11" x14ac:dyDescent="0.3">
      <c r="B1340" s="30">
        <v>43343</v>
      </c>
      <c r="C1340" s="6" t="str">
        <f>VLOOKUP(B:B, _holidays!A:C, 2, FALSE)</f>
        <v>Y</v>
      </c>
      <c r="D1340" s="6" t="str">
        <f>VLOOKUP(B:B, _holidays!A:C, 3, FALSE)</f>
        <v>N</v>
      </c>
      <c r="E1340" s="10">
        <v>130466.91499999999</v>
      </c>
      <c r="F1340" s="6">
        <f>IF(Table16[[#This Row],[School Day]]="Y",Table16[[#This Row],[Demand]],NA())</f>
        <v>130466.91499999999</v>
      </c>
      <c r="G1340" s="6" t="e">
        <f>IF(Table16[[#This Row],[School Day]]="N",Table16[[#This Row],[Demand]],NA())</f>
        <v>#N/A</v>
      </c>
      <c r="H1340" s="6" t="e">
        <f>IF(Table16[[#This Row],[Holiday]]="Y",Table16[[#This Row],[Demand]],NA())</f>
        <v>#N/A</v>
      </c>
      <c r="I1340" s="6">
        <f>IF(Table16[[#This Row],[Holiday]]="N",Table16[[#This Row],[Demand]],NA())</f>
        <v>130466.91499999999</v>
      </c>
      <c r="J1340" s="6">
        <v>16</v>
      </c>
      <c r="K1340" s="6"/>
    </row>
    <row r="1341" spans="2:11" x14ac:dyDescent="0.3">
      <c r="B1341" s="30">
        <v>43344</v>
      </c>
      <c r="C1341" s="6" t="str">
        <f>VLOOKUP(B:B, _holidays!A:C, 2, FALSE)</f>
        <v>Y</v>
      </c>
      <c r="D1341" s="6" t="str">
        <f>VLOOKUP(B:B, _holidays!A:C, 3, FALSE)</f>
        <v>N</v>
      </c>
      <c r="E1341" s="10">
        <v>116344.565</v>
      </c>
      <c r="F1341" s="6">
        <f>IF(Table16[[#This Row],[School Day]]="Y",Table16[[#This Row],[Demand]],NA())</f>
        <v>116344.565</v>
      </c>
      <c r="G1341" s="6" t="e">
        <f>IF(Table16[[#This Row],[School Day]]="N",Table16[[#This Row],[Demand]],NA())</f>
        <v>#N/A</v>
      </c>
      <c r="H1341" s="6" t="e">
        <f>IF(Table16[[#This Row],[Holiday]]="Y",Table16[[#This Row],[Demand]],NA())</f>
        <v>#N/A</v>
      </c>
      <c r="I1341" s="6">
        <f>IF(Table16[[#This Row],[Holiday]]="N",Table16[[#This Row],[Demand]],NA())</f>
        <v>116344.565</v>
      </c>
      <c r="J1341" s="6">
        <v>13.4</v>
      </c>
      <c r="K1341" s="6"/>
    </row>
    <row r="1342" spans="2:11" x14ac:dyDescent="0.3">
      <c r="B1342" s="30">
        <v>43345</v>
      </c>
      <c r="C1342" s="6" t="str">
        <f>VLOOKUP(B:B, _holidays!A:C, 2, FALSE)</f>
        <v>Y</v>
      </c>
      <c r="D1342" s="6" t="str">
        <f>VLOOKUP(B:B, _holidays!A:C, 3, FALSE)</f>
        <v>N</v>
      </c>
      <c r="E1342" s="10">
        <v>118402.905</v>
      </c>
      <c r="F1342" s="6">
        <f>IF(Table16[[#This Row],[School Day]]="Y",Table16[[#This Row],[Demand]],NA())</f>
        <v>118402.905</v>
      </c>
      <c r="G1342" s="6" t="e">
        <f>IF(Table16[[#This Row],[School Day]]="N",Table16[[#This Row],[Demand]],NA())</f>
        <v>#N/A</v>
      </c>
      <c r="H1342" s="6" t="e">
        <f>IF(Table16[[#This Row],[Holiday]]="Y",Table16[[#This Row],[Demand]],NA())</f>
        <v>#N/A</v>
      </c>
      <c r="I1342" s="6">
        <f>IF(Table16[[#This Row],[Holiday]]="N",Table16[[#This Row],[Demand]],NA())</f>
        <v>118402.905</v>
      </c>
      <c r="J1342" s="6">
        <v>12.3</v>
      </c>
      <c r="K1342" s="6"/>
    </row>
    <row r="1343" spans="2:11" x14ac:dyDescent="0.3">
      <c r="B1343" s="30">
        <v>43346</v>
      </c>
      <c r="C1343" s="6" t="str">
        <f>VLOOKUP(B:B, _holidays!A:C, 2, FALSE)</f>
        <v>Y</v>
      </c>
      <c r="D1343" s="6" t="str">
        <f>VLOOKUP(B:B, _holidays!A:C, 3, FALSE)</f>
        <v>N</v>
      </c>
      <c r="E1343" s="10">
        <v>131448.995</v>
      </c>
      <c r="F1343" s="6">
        <f>IF(Table16[[#This Row],[School Day]]="Y",Table16[[#This Row],[Demand]],NA())</f>
        <v>131448.995</v>
      </c>
      <c r="G1343" s="6" t="e">
        <f>IF(Table16[[#This Row],[School Day]]="N",Table16[[#This Row],[Demand]],NA())</f>
        <v>#N/A</v>
      </c>
      <c r="H1343" s="6" t="e">
        <f>IF(Table16[[#This Row],[Holiday]]="Y",Table16[[#This Row],[Demand]],NA())</f>
        <v>#N/A</v>
      </c>
      <c r="I1343" s="6">
        <f>IF(Table16[[#This Row],[Holiday]]="N",Table16[[#This Row],[Demand]],NA())</f>
        <v>131448.995</v>
      </c>
      <c r="J1343" s="6">
        <v>13.1</v>
      </c>
      <c r="K1343" s="6"/>
    </row>
    <row r="1344" spans="2:11" x14ac:dyDescent="0.3">
      <c r="B1344" s="30">
        <v>43347</v>
      </c>
      <c r="C1344" s="6" t="str">
        <f>VLOOKUP(B:B, _holidays!A:C, 2, FALSE)</f>
        <v>Y</v>
      </c>
      <c r="D1344" s="6" t="str">
        <f>VLOOKUP(B:B, _holidays!A:C, 3, FALSE)</f>
        <v>N</v>
      </c>
      <c r="E1344" s="10">
        <v>128192.08500000001</v>
      </c>
      <c r="F1344" s="6">
        <f>IF(Table16[[#This Row],[School Day]]="Y",Table16[[#This Row],[Demand]],NA())</f>
        <v>128192.08500000001</v>
      </c>
      <c r="G1344" s="6" t="e">
        <f>IF(Table16[[#This Row],[School Day]]="N",Table16[[#This Row],[Demand]],NA())</f>
        <v>#N/A</v>
      </c>
      <c r="H1344" s="6" t="e">
        <f>IF(Table16[[#This Row],[Holiday]]="Y",Table16[[#This Row],[Demand]],NA())</f>
        <v>#N/A</v>
      </c>
      <c r="I1344" s="6">
        <f>IF(Table16[[#This Row],[Holiday]]="N",Table16[[#This Row],[Demand]],NA())</f>
        <v>128192.08500000001</v>
      </c>
      <c r="J1344" s="6">
        <v>19.5</v>
      </c>
      <c r="K1344" s="6"/>
    </row>
    <row r="1345" spans="2:11" x14ac:dyDescent="0.3">
      <c r="B1345" s="30">
        <v>43348</v>
      </c>
      <c r="C1345" s="6" t="str">
        <f>VLOOKUP(B:B, _holidays!A:C, 2, FALSE)</f>
        <v>Y</v>
      </c>
      <c r="D1345" s="6" t="str">
        <f>VLOOKUP(B:B, _holidays!A:C, 3, FALSE)</f>
        <v>N</v>
      </c>
      <c r="E1345" s="10">
        <v>118307.155</v>
      </c>
      <c r="F1345" s="6">
        <f>IF(Table16[[#This Row],[School Day]]="Y",Table16[[#This Row],[Demand]],NA())</f>
        <v>118307.155</v>
      </c>
      <c r="G1345" s="6" t="e">
        <f>IF(Table16[[#This Row],[School Day]]="N",Table16[[#This Row],[Demand]],NA())</f>
        <v>#N/A</v>
      </c>
      <c r="H1345" s="6" t="e">
        <f>IF(Table16[[#This Row],[Holiday]]="Y",Table16[[#This Row],[Demand]],NA())</f>
        <v>#N/A</v>
      </c>
      <c r="I1345" s="6">
        <f>IF(Table16[[#This Row],[Holiday]]="N",Table16[[#This Row],[Demand]],NA())</f>
        <v>118307.155</v>
      </c>
      <c r="J1345" s="6">
        <v>20.2</v>
      </c>
      <c r="K1345" s="6"/>
    </row>
    <row r="1346" spans="2:11" x14ac:dyDescent="0.3">
      <c r="B1346" s="30">
        <v>43349</v>
      </c>
      <c r="C1346" s="6" t="str">
        <f>VLOOKUP(B:B, _holidays!A:C, 2, FALSE)</f>
        <v>Y</v>
      </c>
      <c r="D1346" s="6" t="str">
        <f>VLOOKUP(B:B, _holidays!A:C, 3, FALSE)</f>
        <v>N</v>
      </c>
      <c r="E1346" s="10">
        <v>116467.37</v>
      </c>
      <c r="F1346" s="6">
        <f>IF(Table16[[#This Row],[School Day]]="Y",Table16[[#This Row],[Demand]],NA())</f>
        <v>116467.37</v>
      </c>
      <c r="G1346" s="6" t="e">
        <f>IF(Table16[[#This Row],[School Day]]="N",Table16[[#This Row],[Demand]],NA())</f>
        <v>#N/A</v>
      </c>
      <c r="H1346" s="6" t="e">
        <f>IF(Table16[[#This Row],[Holiday]]="Y",Table16[[#This Row],[Demand]],NA())</f>
        <v>#N/A</v>
      </c>
      <c r="I1346" s="6">
        <f>IF(Table16[[#This Row],[Holiday]]="N",Table16[[#This Row],[Demand]],NA())</f>
        <v>116467.37</v>
      </c>
      <c r="J1346" s="6">
        <v>20.6</v>
      </c>
      <c r="K1346" s="6"/>
    </row>
    <row r="1347" spans="2:11" x14ac:dyDescent="0.3">
      <c r="B1347" s="30">
        <v>43350</v>
      </c>
      <c r="C1347" s="6" t="str">
        <f>VLOOKUP(B:B, _holidays!A:C, 2, FALSE)</f>
        <v>Y</v>
      </c>
      <c r="D1347" s="6" t="str">
        <f>VLOOKUP(B:B, _holidays!A:C, 3, FALSE)</f>
        <v>N</v>
      </c>
      <c r="E1347" s="10">
        <v>123583.52</v>
      </c>
      <c r="F1347" s="6">
        <f>IF(Table16[[#This Row],[School Day]]="Y",Table16[[#This Row],[Demand]],NA())</f>
        <v>123583.52</v>
      </c>
      <c r="G1347" s="6" t="e">
        <f>IF(Table16[[#This Row],[School Day]]="N",Table16[[#This Row],[Demand]],NA())</f>
        <v>#N/A</v>
      </c>
      <c r="H1347" s="6" t="e">
        <f>IF(Table16[[#This Row],[Holiday]]="Y",Table16[[#This Row],[Demand]],NA())</f>
        <v>#N/A</v>
      </c>
      <c r="I1347" s="6">
        <f>IF(Table16[[#This Row],[Holiday]]="N",Table16[[#This Row],[Demand]],NA())</f>
        <v>123583.52</v>
      </c>
      <c r="J1347" s="6">
        <v>15.1</v>
      </c>
      <c r="K1347" s="6"/>
    </row>
    <row r="1348" spans="2:11" x14ac:dyDescent="0.3">
      <c r="B1348" s="30">
        <v>43351</v>
      </c>
      <c r="C1348" s="6" t="str">
        <f>VLOOKUP(B:B, _holidays!A:C, 2, FALSE)</f>
        <v>Y</v>
      </c>
      <c r="D1348" s="6" t="str">
        <f>VLOOKUP(B:B, _holidays!A:C, 3, FALSE)</f>
        <v>N</v>
      </c>
      <c r="E1348" s="10">
        <v>109948.61500000001</v>
      </c>
      <c r="F1348" s="6">
        <f>IF(Table16[[#This Row],[School Day]]="Y",Table16[[#This Row],[Demand]],NA())</f>
        <v>109948.61500000001</v>
      </c>
      <c r="G1348" s="6" t="e">
        <f>IF(Table16[[#This Row],[School Day]]="N",Table16[[#This Row],[Demand]],NA())</f>
        <v>#N/A</v>
      </c>
      <c r="H1348" s="6" t="e">
        <f>IF(Table16[[#This Row],[Holiday]]="Y",Table16[[#This Row],[Demand]],NA())</f>
        <v>#N/A</v>
      </c>
      <c r="I1348" s="6">
        <f>IF(Table16[[#This Row],[Holiday]]="N",Table16[[#This Row],[Demand]],NA())</f>
        <v>109948.61500000001</v>
      </c>
      <c r="J1348" s="6">
        <v>17.5</v>
      </c>
      <c r="K1348" s="6"/>
    </row>
    <row r="1349" spans="2:11" x14ac:dyDescent="0.3">
      <c r="B1349" s="30">
        <v>43352</v>
      </c>
      <c r="C1349" s="6" t="str">
        <f>VLOOKUP(B:B, _holidays!A:C, 2, FALSE)</f>
        <v>Y</v>
      </c>
      <c r="D1349" s="6" t="str">
        <f>VLOOKUP(B:B, _holidays!A:C, 3, FALSE)</f>
        <v>N</v>
      </c>
      <c r="E1349" s="10">
        <v>107838.95</v>
      </c>
      <c r="F1349" s="6">
        <f>IF(Table16[[#This Row],[School Day]]="Y",Table16[[#This Row],[Demand]],NA())</f>
        <v>107838.95</v>
      </c>
      <c r="G1349" s="6" t="e">
        <f>IF(Table16[[#This Row],[School Day]]="N",Table16[[#This Row],[Demand]],NA())</f>
        <v>#N/A</v>
      </c>
      <c r="H1349" s="6" t="e">
        <f>IF(Table16[[#This Row],[Holiday]]="Y",Table16[[#This Row],[Demand]],NA())</f>
        <v>#N/A</v>
      </c>
      <c r="I1349" s="6">
        <f>IF(Table16[[#This Row],[Holiday]]="N",Table16[[#This Row],[Demand]],NA())</f>
        <v>107838.95</v>
      </c>
      <c r="J1349" s="6">
        <v>18.100000000000001</v>
      </c>
      <c r="K1349" s="6"/>
    </row>
    <row r="1350" spans="2:11" x14ac:dyDescent="0.3">
      <c r="B1350" s="30">
        <v>43353</v>
      </c>
      <c r="C1350" s="6" t="str">
        <f>VLOOKUP(B:B, _holidays!A:C, 2, FALSE)</f>
        <v>Y</v>
      </c>
      <c r="D1350" s="6" t="str">
        <f>VLOOKUP(B:B, _holidays!A:C, 3, FALSE)</f>
        <v>N</v>
      </c>
      <c r="E1350" s="10">
        <v>123132.625</v>
      </c>
      <c r="F1350" s="6">
        <f>IF(Table16[[#This Row],[School Day]]="Y",Table16[[#This Row],[Demand]],NA())</f>
        <v>123132.625</v>
      </c>
      <c r="G1350" s="6" t="e">
        <f>IF(Table16[[#This Row],[School Day]]="N",Table16[[#This Row],[Demand]],NA())</f>
        <v>#N/A</v>
      </c>
      <c r="H1350" s="6" t="e">
        <f>IF(Table16[[#This Row],[Holiday]]="Y",Table16[[#This Row],[Demand]],NA())</f>
        <v>#N/A</v>
      </c>
      <c r="I1350" s="6">
        <f>IF(Table16[[#This Row],[Holiday]]="N",Table16[[#This Row],[Demand]],NA())</f>
        <v>123132.625</v>
      </c>
      <c r="J1350" s="6">
        <v>18</v>
      </c>
      <c r="K1350" s="6"/>
    </row>
    <row r="1351" spans="2:11" x14ac:dyDescent="0.3">
      <c r="B1351" s="30">
        <v>43354</v>
      </c>
      <c r="C1351" s="6" t="str">
        <f>VLOOKUP(B:B, _holidays!A:C, 2, FALSE)</f>
        <v>Y</v>
      </c>
      <c r="D1351" s="6" t="str">
        <f>VLOOKUP(B:B, _holidays!A:C, 3, FALSE)</f>
        <v>N</v>
      </c>
      <c r="E1351" s="10">
        <v>111096.53</v>
      </c>
      <c r="F1351" s="6">
        <f>IF(Table16[[#This Row],[School Day]]="Y",Table16[[#This Row],[Demand]],NA())</f>
        <v>111096.53</v>
      </c>
      <c r="G1351" s="6" t="e">
        <f>IF(Table16[[#This Row],[School Day]]="N",Table16[[#This Row],[Demand]],NA())</f>
        <v>#N/A</v>
      </c>
      <c r="H1351" s="6" t="e">
        <f>IF(Table16[[#This Row],[Holiday]]="Y",Table16[[#This Row],[Demand]],NA())</f>
        <v>#N/A</v>
      </c>
      <c r="I1351" s="6">
        <f>IF(Table16[[#This Row],[Holiday]]="N",Table16[[#This Row],[Demand]],NA())</f>
        <v>111096.53</v>
      </c>
      <c r="J1351" s="6">
        <v>24.2</v>
      </c>
      <c r="K1351" s="6"/>
    </row>
    <row r="1352" spans="2:11" x14ac:dyDescent="0.3">
      <c r="B1352" s="30">
        <v>43355</v>
      </c>
      <c r="C1352" s="6" t="str">
        <f>VLOOKUP(B:B, _holidays!A:C, 2, FALSE)</f>
        <v>Y</v>
      </c>
      <c r="D1352" s="6" t="str">
        <f>VLOOKUP(B:B, _holidays!A:C, 3, FALSE)</f>
        <v>N</v>
      </c>
      <c r="E1352" s="10">
        <v>112935.03999999999</v>
      </c>
      <c r="F1352" s="6">
        <f>IF(Table16[[#This Row],[School Day]]="Y",Table16[[#This Row],[Demand]],NA())</f>
        <v>112935.03999999999</v>
      </c>
      <c r="G1352" s="6" t="e">
        <f>IF(Table16[[#This Row],[School Day]]="N",Table16[[#This Row],[Demand]],NA())</f>
        <v>#N/A</v>
      </c>
      <c r="H1352" s="6" t="e">
        <f>IF(Table16[[#This Row],[Holiday]]="Y",Table16[[#This Row],[Demand]],NA())</f>
        <v>#N/A</v>
      </c>
      <c r="I1352" s="6">
        <f>IF(Table16[[#This Row],[Holiday]]="N",Table16[[#This Row],[Demand]],NA())</f>
        <v>112935.03999999999</v>
      </c>
      <c r="J1352" s="6">
        <v>18.5</v>
      </c>
      <c r="K1352" s="6"/>
    </row>
    <row r="1353" spans="2:11" x14ac:dyDescent="0.3">
      <c r="B1353" s="30">
        <v>43356</v>
      </c>
      <c r="C1353" s="6" t="str">
        <f>VLOOKUP(B:B, _holidays!A:C, 2, FALSE)</f>
        <v>Y</v>
      </c>
      <c r="D1353" s="6" t="str">
        <f>VLOOKUP(B:B, _holidays!A:C, 3, FALSE)</f>
        <v>N</v>
      </c>
      <c r="E1353" s="10">
        <v>117880.565</v>
      </c>
      <c r="F1353" s="6">
        <f>IF(Table16[[#This Row],[School Day]]="Y",Table16[[#This Row],[Demand]],NA())</f>
        <v>117880.565</v>
      </c>
      <c r="G1353" s="6" t="e">
        <f>IF(Table16[[#This Row],[School Day]]="N",Table16[[#This Row],[Demand]],NA())</f>
        <v>#N/A</v>
      </c>
      <c r="H1353" s="6" t="e">
        <f>IF(Table16[[#This Row],[Holiday]]="Y",Table16[[#This Row],[Demand]],NA())</f>
        <v>#N/A</v>
      </c>
      <c r="I1353" s="6">
        <f>IF(Table16[[#This Row],[Holiday]]="N",Table16[[#This Row],[Demand]],NA())</f>
        <v>117880.565</v>
      </c>
      <c r="J1353" s="6">
        <v>19.7</v>
      </c>
      <c r="K1353" s="6"/>
    </row>
    <row r="1354" spans="2:11" x14ac:dyDescent="0.3">
      <c r="B1354" s="30">
        <v>43357</v>
      </c>
      <c r="C1354" s="6" t="str">
        <f>VLOOKUP(B:B, _holidays!A:C, 2, FALSE)</f>
        <v>Y</v>
      </c>
      <c r="D1354" s="6" t="str">
        <f>VLOOKUP(B:B, _holidays!A:C, 3, FALSE)</f>
        <v>N</v>
      </c>
      <c r="E1354" s="10">
        <v>111213.15</v>
      </c>
      <c r="F1354" s="6">
        <f>IF(Table16[[#This Row],[School Day]]="Y",Table16[[#This Row],[Demand]],NA())</f>
        <v>111213.15</v>
      </c>
      <c r="G1354" s="6" t="e">
        <f>IF(Table16[[#This Row],[School Day]]="N",Table16[[#This Row],[Demand]],NA())</f>
        <v>#N/A</v>
      </c>
      <c r="H1354" s="6" t="e">
        <f>IF(Table16[[#This Row],[Holiday]]="Y",Table16[[#This Row],[Demand]],NA())</f>
        <v>#N/A</v>
      </c>
      <c r="I1354" s="6">
        <f>IF(Table16[[#This Row],[Holiday]]="N",Table16[[#This Row],[Demand]],NA())</f>
        <v>111213.15</v>
      </c>
      <c r="J1354" s="6">
        <v>22.7</v>
      </c>
      <c r="K1354" s="6"/>
    </row>
    <row r="1355" spans="2:11" x14ac:dyDescent="0.3">
      <c r="B1355" s="30">
        <v>43358</v>
      </c>
      <c r="C1355" s="6" t="str">
        <f>VLOOKUP(B:B, _holidays!A:C, 2, FALSE)</f>
        <v>Y</v>
      </c>
      <c r="D1355" s="6" t="str">
        <f>VLOOKUP(B:B, _holidays!A:C, 3, FALSE)</f>
        <v>N</v>
      </c>
      <c r="E1355" s="10">
        <v>108632.355</v>
      </c>
      <c r="F1355" s="6">
        <f>IF(Table16[[#This Row],[School Day]]="Y",Table16[[#This Row],[Demand]],NA())</f>
        <v>108632.355</v>
      </c>
      <c r="G1355" s="6" t="e">
        <f>IF(Table16[[#This Row],[School Day]]="N",Table16[[#This Row],[Demand]],NA())</f>
        <v>#N/A</v>
      </c>
      <c r="H1355" s="6" t="e">
        <f>IF(Table16[[#This Row],[Holiday]]="Y",Table16[[#This Row],[Demand]],NA())</f>
        <v>#N/A</v>
      </c>
      <c r="I1355" s="6">
        <f>IF(Table16[[#This Row],[Holiday]]="N",Table16[[#This Row],[Demand]],NA())</f>
        <v>108632.355</v>
      </c>
      <c r="J1355" s="6">
        <v>13.7</v>
      </c>
      <c r="K1355" s="6"/>
    </row>
    <row r="1356" spans="2:11" x14ac:dyDescent="0.3">
      <c r="B1356" s="30">
        <v>43359</v>
      </c>
      <c r="C1356" s="6" t="str">
        <f>VLOOKUP(B:B, _holidays!A:C, 2, FALSE)</f>
        <v>Y</v>
      </c>
      <c r="D1356" s="6" t="str">
        <f>VLOOKUP(B:B, _holidays!A:C, 3, FALSE)</f>
        <v>N</v>
      </c>
      <c r="E1356" s="10">
        <v>113030.005</v>
      </c>
      <c r="F1356" s="6">
        <f>IF(Table16[[#This Row],[School Day]]="Y",Table16[[#This Row],[Demand]],NA())</f>
        <v>113030.005</v>
      </c>
      <c r="G1356" s="6" t="e">
        <f>IF(Table16[[#This Row],[School Day]]="N",Table16[[#This Row],[Demand]],NA())</f>
        <v>#N/A</v>
      </c>
      <c r="H1356" s="6" t="e">
        <f>IF(Table16[[#This Row],[Holiday]]="Y",Table16[[#This Row],[Demand]],NA())</f>
        <v>#N/A</v>
      </c>
      <c r="I1356" s="6">
        <f>IF(Table16[[#This Row],[Holiday]]="N",Table16[[#This Row],[Demand]],NA())</f>
        <v>113030.005</v>
      </c>
      <c r="J1356" s="6">
        <v>14</v>
      </c>
      <c r="K1356" s="6"/>
    </row>
    <row r="1357" spans="2:11" x14ac:dyDescent="0.3">
      <c r="B1357" s="30">
        <v>43360</v>
      </c>
      <c r="C1357" s="6" t="str">
        <f>VLOOKUP(B:B, _holidays!A:C, 2, FALSE)</f>
        <v>Y</v>
      </c>
      <c r="D1357" s="6" t="str">
        <f>VLOOKUP(B:B, _holidays!A:C, 3, FALSE)</f>
        <v>N</v>
      </c>
      <c r="E1357" s="10">
        <v>118208.24</v>
      </c>
      <c r="F1357" s="6">
        <f>IF(Table16[[#This Row],[School Day]]="Y",Table16[[#This Row],[Demand]],NA())</f>
        <v>118208.24</v>
      </c>
      <c r="G1357" s="6" t="e">
        <f>IF(Table16[[#This Row],[School Day]]="N",Table16[[#This Row],[Demand]],NA())</f>
        <v>#N/A</v>
      </c>
      <c r="H1357" s="6" t="e">
        <f>IF(Table16[[#This Row],[Holiday]]="Y",Table16[[#This Row],[Demand]],NA())</f>
        <v>#N/A</v>
      </c>
      <c r="I1357" s="6">
        <f>IF(Table16[[#This Row],[Holiday]]="N",Table16[[#This Row],[Demand]],NA())</f>
        <v>118208.24</v>
      </c>
      <c r="J1357" s="6">
        <v>18.100000000000001</v>
      </c>
      <c r="K1357" s="6"/>
    </row>
    <row r="1358" spans="2:11" x14ac:dyDescent="0.3">
      <c r="B1358" s="30">
        <v>43361</v>
      </c>
      <c r="C1358" s="6" t="str">
        <f>VLOOKUP(B:B, _holidays!A:C, 2, FALSE)</f>
        <v>Y</v>
      </c>
      <c r="D1358" s="6" t="str">
        <f>VLOOKUP(B:B, _holidays!A:C, 3, FALSE)</f>
        <v>N</v>
      </c>
      <c r="E1358" s="10">
        <v>119622.285</v>
      </c>
      <c r="F1358" s="6">
        <f>IF(Table16[[#This Row],[School Day]]="Y",Table16[[#This Row],[Demand]],NA())</f>
        <v>119622.285</v>
      </c>
      <c r="G1358" s="6" t="e">
        <f>IF(Table16[[#This Row],[School Day]]="N",Table16[[#This Row],[Demand]],NA())</f>
        <v>#N/A</v>
      </c>
      <c r="H1358" s="6" t="e">
        <f>IF(Table16[[#This Row],[Holiday]]="Y",Table16[[#This Row],[Demand]],NA())</f>
        <v>#N/A</v>
      </c>
      <c r="I1358" s="6">
        <f>IF(Table16[[#This Row],[Holiday]]="N",Table16[[#This Row],[Demand]],NA())</f>
        <v>119622.285</v>
      </c>
      <c r="J1358" s="6">
        <v>20.3</v>
      </c>
      <c r="K1358" s="6"/>
    </row>
    <row r="1359" spans="2:11" x14ac:dyDescent="0.3">
      <c r="B1359" s="30">
        <v>43362</v>
      </c>
      <c r="C1359" s="6" t="str">
        <f>VLOOKUP(B:B, _holidays!A:C, 2, FALSE)</f>
        <v>Y</v>
      </c>
      <c r="D1359" s="6" t="str">
        <f>VLOOKUP(B:B, _holidays!A:C, 3, FALSE)</f>
        <v>N</v>
      </c>
      <c r="E1359" s="10">
        <v>123787.77</v>
      </c>
      <c r="F1359" s="6">
        <f>IF(Table16[[#This Row],[School Day]]="Y",Table16[[#This Row],[Demand]],NA())</f>
        <v>123787.77</v>
      </c>
      <c r="G1359" s="6" t="e">
        <f>IF(Table16[[#This Row],[School Day]]="N",Table16[[#This Row],[Demand]],NA())</f>
        <v>#N/A</v>
      </c>
      <c r="H1359" s="6" t="e">
        <f>IF(Table16[[#This Row],[Holiday]]="Y",Table16[[#This Row],[Demand]],NA())</f>
        <v>#N/A</v>
      </c>
      <c r="I1359" s="6">
        <f>IF(Table16[[#This Row],[Holiday]]="N",Table16[[#This Row],[Demand]],NA())</f>
        <v>123787.77</v>
      </c>
      <c r="J1359" s="6">
        <v>14.7</v>
      </c>
      <c r="K1359" s="6"/>
    </row>
    <row r="1360" spans="2:11" x14ac:dyDescent="0.3">
      <c r="B1360" s="30">
        <v>43363</v>
      </c>
      <c r="C1360" s="6" t="str">
        <f>VLOOKUP(B:B, _holidays!A:C, 2, FALSE)</f>
        <v>Y</v>
      </c>
      <c r="D1360" s="6" t="str">
        <f>VLOOKUP(B:B, _holidays!A:C, 3, FALSE)</f>
        <v>N</v>
      </c>
      <c r="E1360" s="10">
        <v>125335.57</v>
      </c>
      <c r="F1360" s="6">
        <f>IF(Table16[[#This Row],[School Day]]="Y",Table16[[#This Row],[Demand]],NA())</f>
        <v>125335.57</v>
      </c>
      <c r="G1360" s="6" t="e">
        <f>IF(Table16[[#This Row],[School Day]]="N",Table16[[#This Row],[Demand]],NA())</f>
        <v>#N/A</v>
      </c>
      <c r="H1360" s="6" t="e">
        <f>IF(Table16[[#This Row],[Holiday]]="Y",Table16[[#This Row],[Demand]],NA())</f>
        <v>#N/A</v>
      </c>
      <c r="I1360" s="6">
        <f>IF(Table16[[#This Row],[Holiday]]="N",Table16[[#This Row],[Demand]],NA())</f>
        <v>125335.57</v>
      </c>
      <c r="J1360" s="6">
        <v>17.399999999999999</v>
      </c>
      <c r="K1360" s="6"/>
    </row>
    <row r="1361" spans="2:11" x14ac:dyDescent="0.3">
      <c r="B1361" s="30">
        <v>43364</v>
      </c>
      <c r="C1361" s="6" t="str">
        <f>VLOOKUP(B:B, _holidays!A:C, 2, FALSE)</f>
        <v>N</v>
      </c>
      <c r="D1361" s="6" t="str">
        <f>VLOOKUP(B:B, _holidays!A:C, 3, FALSE)</f>
        <v>N</v>
      </c>
      <c r="E1361" s="10">
        <v>120372.48</v>
      </c>
      <c r="F1361" s="6" t="e">
        <f>IF(Table16[[#This Row],[School Day]]="Y",Table16[[#This Row],[Demand]],NA())</f>
        <v>#N/A</v>
      </c>
      <c r="G1361" s="6">
        <f>IF(Table16[[#This Row],[School Day]]="N",Table16[[#This Row],[Demand]],NA())</f>
        <v>120372.48</v>
      </c>
      <c r="H1361" s="6" t="e">
        <f>IF(Table16[[#This Row],[Holiday]]="Y",Table16[[#This Row],[Demand]],NA())</f>
        <v>#N/A</v>
      </c>
      <c r="I1361" s="6">
        <f>IF(Table16[[#This Row],[Holiday]]="N",Table16[[#This Row],[Demand]],NA())</f>
        <v>120372.48</v>
      </c>
      <c r="J1361" s="6">
        <v>18.899999999999999</v>
      </c>
      <c r="K1361" s="6"/>
    </row>
    <row r="1362" spans="2:11" x14ac:dyDescent="0.3">
      <c r="B1362" s="30">
        <v>43365</v>
      </c>
      <c r="C1362" s="6" t="str">
        <f>VLOOKUP(B:B, _holidays!A:C, 2, FALSE)</f>
        <v>N</v>
      </c>
      <c r="D1362" s="6" t="str">
        <f>VLOOKUP(B:B, _holidays!A:C, 3, FALSE)</f>
        <v>N</v>
      </c>
      <c r="E1362" s="10">
        <v>107731.72</v>
      </c>
      <c r="F1362" s="6" t="e">
        <f>IF(Table16[[#This Row],[School Day]]="Y",Table16[[#This Row],[Demand]],NA())</f>
        <v>#N/A</v>
      </c>
      <c r="G1362" s="6">
        <f>IF(Table16[[#This Row],[School Day]]="N",Table16[[#This Row],[Demand]],NA())</f>
        <v>107731.72</v>
      </c>
      <c r="H1362" s="6" t="e">
        <f>IF(Table16[[#This Row],[Holiday]]="Y",Table16[[#This Row],[Demand]],NA())</f>
        <v>#N/A</v>
      </c>
      <c r="I1362" s="6">
        <f>IF(Table16[[#This Row],[Holiday]]="N",Table16[[#This Row],[Demand]],NA())</f>
        <v>107731.72</v>
      </c>
      <c r="J1362" s="6">
        <v>17.3</v>
      </c>
      <c r="K1362" s="6"/>
    </row>
    <row r="1363" spans="2:11" x14ac:dyDescent="0.3">
      <c r="B1363" s="30">
        <v>43366</v>
      </c>
      <c r="C1363" s="6" t="str">
        <f>VLOOKUP(B:B, _holidays!A:C, 2, FALSE)</f>
        <v>N</v>
      </c>
      <c r="D1363" s="6" t="str">
        <f>VLOOKUP(B:B, _holidays!A:C, 3, FALSE)</f>
        <v>N</v>
      </c>
      <c r="E1363" s="10">
        <v>107332.1</v>
      </c>
      <c r="F1363" s="6" t="e">
        <f>IF(Table16[[#This Row],[School Day]]="Y",Table16[[#This Row],[Demand]],NA())</f>
        <v>#N/A</v>
      </c>
      <c r="G1363" s="6">
        <f>IF(Table16[[#This Row],[School Day]]="N",Table16[[#This Row],[Demand]],NA())</f>
        <v>107332.1</v>
      </c>
      <c r="H1363" s="6" t="e">
        <f>IF(Table16[[#This Row],[Holiday]]="Y",Table16[[#This Row],[Demand]],NA())</f>
        <v>#N/A</v>
      </c>
      <c r="I1363" s="6">
        <f>IF(Table16[[#This Row],[Holiday]]="N",Table16[[#This Row],[Demand]],NA())</f>
        <v>107332.1</v>
      </c>
      <c r="J1363" s="6">
        <v>13.7</v>
      </c>
      <c r="K1363" s="6"/>
    </row>
    <row r="1364" spans="2:11" x14ac:dyDescent="0.3">
      <c r="B1364" s="30">
        <v>43367</v>
      </c>
      <c r="C1364" s="6" t="str">
        <f>VLOOKUP(B:B, _holidays!A:C, 2, FALSE)</f>
        <v>N</v>
      </c>
      <c r="D1364" s="6" t="str">
        <f>VLOOKUP(B:B, _holidays!A:C, 3, FALSE)</f>
        <v>N</v>
      </c>
      <c r="E1364" s="10">
        <v>119535.715</v>
      </c>
      <c r="F1364" s="6" t="e">
        <f>IF(Table16[[#This Row],[School Day]]="Y",Table16[[#This Row],[Demand]],NA())</f>
        <v>#N/A</v>
      </c>
      <c r="G1364" s="6">
        <f>IF(Table16[[#This Row],[School Day]]="N",Table16[[#This Row],[Demand]],NA())</f>
        <v>119535.715</v>
      </c>
      <c r="H1364" s="6" t="e">
        <f>IF(Table16[[#This Row],[Holiday]]="Y",Table16[[#This Row],[Demand]],NA())</f>
        <v>#N/A</v>
      </c>
      <c r="I1364" s="6">
        <f>IF(Table16[[#This Row],[Holiday]]="N",Table16[[#This Row],[Demand]],NA())</f>
        <v>119535.715</v>
      </c>
      <c r="J1364" s="6">
        <v>14.9</v>
      </c>
      <c r="K1364" s="6"/>
    </row>
    <row r="1365" spans="2:11" x14ac:dyDescent="0.3">
      <c r="B1365" s="30">
        <v>43368</v>
      </c>
      <c r="C1365" s="6" t="str">
        <f>VLOOKUP(B:B, _holidays!A:C, 2, FALSE)</f>
        <v>N</v>
      </c>
      <c r="D1365" s="6" t="str">
        <f>VLOOKUP(B:B, _holidays!A:C, 3, FALSE)</f>
        <v>N</v>
      </c>
      <c r="E1365" s="10">
        <v>124797.08500000001</v>
      </c>
      <c r="F1365" s="6" t="e">
        <f>IF(Table16[[#This Row],[School Day]]="Y",Table16[[#This Row],[Demand]],NA())</f>
        <v>#N/A</v>
      </c>
      <c r="G1365" s="6">
        <f>IF(Table16[[#This Row],[School Day]]="N",Table16[[#This Row],[Demand]],NA())</f>
        <v>124797.08500000001</v>
      </c>
      <c r="H1365" s="6" t="e">
        <f>IF(Table16[[#This Row],[Holiday]]="Y",Table16[[#This Row],[Demand]],NA())</f>
        <v>#N/A</v>
      </c>
      <c r="I1365" s="6">
        <f>IF(Table16[[#This Row],[Holiday]]="N",Table16[[#This Row],[Demand]],NA())</f>
        <v>124797.08500000001</v>
      </c>
      <c r="J1365" s="6">
        <v>13.6</v>
      </c>
      <c r="K1365" s="6"/>
    </row>
    <row r="1366" spans="2:11" x14ac:dyDescent="0.3">
      <c r="B1366" s="30">
        <v>43369</v>
      </c>
      <c r="C1366" s="6" t="str">
        <f>VLOOKUP(B:B, _holidays!A:C, 2, FALSE)</f>
        <v>N</v>
      </c>
      <c r="D1366" s="6" t="str">
        <f>VLOOKUP(B:B, _holidays!A:C, 3, FALSE)</f>
        <v>N</v>
      </c>
      <c r="E1366" s="10">
        <v>119238.345</v>
      </c>
      <c r="F1366" s="6" t="e">
        <f>IF(Table16[[#This Row],[School Day]]="Y",Table16[[#This Row],[Demand]],NA())</f>
        <v>#N/A</v>
      </c>
      <c r="G1366" s="6">
        <f>IF(Table16[[#This Row],[School Day]]="N",Table16[[#This Row],[Demand]],NA())</f>
        <v>119238.345</v>
      </c>
      <c r="H1366" s="6" t="e">
        <f>IF(Table16[[#This Row],[Holiday]]="Y",Table16[[#This Row],[Demand]],NA())</f>
        <v>#N/A</v>
      </c>
      <c r="I1366" s="6">
        <f>IF(Table16[[#This Row],[Holiday]]="N",Table16[[#This Row],[Demand]],NA())</f>
        <v>119238.345</v>
      </c>
      <c r="J1366" s="6">
        <v>17.600000000000001</v>
      </c>
      <c r="K1366" s="6"/>
    </row>
    <row r="1367" spans="2:11" x14ac:dyDescent="0.3">
      <c r="B1367" s="30">
        <v>43370</v>
      </c>
      <c r="C1367" s="6" t="str">
        <f>VLOOKUP(B:B, _holidays!A:C, 2, FALSE)</f>
        <v>N</v>
      </c>
      <c r="D1367" s="6" t="str">
        <f>VLOOKUP(B:B, _holidays!A:C, 3, FALSE)</f>
        <v>N</v>
      </c>
      <c r="E1367" s="10">
        <v>110878.67</v>
      </c>
      <c r="F1367" s="6" t="e">
        <f>IF(Table16[[#This Row],[School Day]]="Y",Table16[[#This Row],[Demand]],NA())</f>
        <v>#N/A</v>
      </c>
      <c r="G1367" s="6">
        <f>IF(Table16[[#This Row],[School Day]]="N",Table16[[#This Row],[Demand]],NA())</f>
        <v>110878.67</v>
      </c>
      <c r="H1367" s="6" t="e">
        <f>IF(Table16[[#This Row],[Holiday]]="Y",Table16[[#This Row],[Demand]],NA())</f>
        <v>#N/A</v>
      </c>
      <c r="I1367" s="6">
        <f>IF(Table16[[#This Row],[Holiday]]="N",Table16[[#This Row],[Demand]],NA())</f>
        <v>110878.67</v>
      </c>
      <c r="J1367" s="6">
        <v>24.2</v>
      </c>
      <c r="K1367" s="6"/>
    </row>
    <row r="1368" spans="2:11" x14ac:dyDescent="0.3">
      <c r="B1368" s="30">
        <v>43371</v>
      </c>
      <c r="C1368" s="6" t="str">
        <f>VLOOKUP(B:B, _holidays!A:C, 2, FALSE)</f>
        <v>N</v>
      </c>
      <c r="D1368" s="6" t="str">
        <f>VLOOKUP(B:B, _holidays!A:C, 3, FALSE)</f>
        <v>Y</v>
      </c>
      <c r="E1368" s="10">
        <v>108622.42</v>
      </c>
      <c r="F1368" s="6" t="e">
        <f>IF(Table16[[#This Row],[School Day]]="Y",Table16[[#This Row],[Demand]],NA())</f>
        <v>#N/A</v>
      </c>
      <c r="G1368" s="6">
        <f>IF(Table16[[#This Row],[School Day]]="N",Table16[[#This Row],[Demand]],NA())</f>
        <v>108622.42</v>
      </c>
      <c r="H1368" s="6">
        <f>IF(Table16[[#This Row],[Holiday]]="Y",Table16[[#This Row],[Demand]],NA())</f>
        <v>108622.42</v>
      </c>
      <c r="I1368" s="6" t="e">
        <f>IF(Table16[[#This Row],[Holiday]]="N",Table16[[#This Row],[Demand]],NA())</f>
        <v>#N/A</v>
      </c>
      <c r="J1368" s="6">
        <v>15.2</v>
      </c>
      <c r="K1368" s="6"/>
    </row>
    <row r="1369" spans="2:11" x14ac:dyDescent="0.3">
      <c r="B1369" s="30">
        <v>43372</v>
      </c>
      <c r="C1369" s="6" t="str">
        <f>VLOOKUP(B:B, _holidays!A:C, 2, FALSE)</f>
        <v>N</v>
      </c>
      <c r="D1369" s="6" t="str">
        <f>VLOOKUP(B:B, _holidays!A:C, 3, FALSE)</f>
        <v>N</v>
      </c>
      <c r="E1369" s="10">
        <v>109315.065</v>
      </c>
      <c r="F1369" s="6" t="e">
        <f>IF(Table16[[#This Row],[School Day]]="Y",Table16[[#This Row],[Demand]],NA())</f>
        <v>#N/A</v>
      </c>
      <c r="G1369" s="6">
        <f>IF(Table16[[#This Row],[School Day]]="N",Table16[[#This Row],[Demand]],NA())</f>
        <v>109315.065</v>
      </c>
      <c r="H1369" s="6" t="e">
        <f>IF(Table16[[#This Row],[Holiday]]="Y",Table16[[#This Row],[Demand]],NA())</f>
        <v>#N/A</v>
      </c>
      <c r="I1369" s="6">
        <f>IF(Table16[[#This Row],[Holiday]]="N",Table16[[#This Row],[Demand]],NA())</f>
        <v>109315.065</v>
      </c>
      <c r="J1369" s="6">
        <v>14</v>
      </c>
      <c r="K1369" s="6"/>
    </row>
    <row r="1370" spans="2:11" x14ac:dyDescent="0.3">
      <c r="B1370" s="30">
        <v>43373</v>
      </c>
      <c r="C1370" s="6" t="str">
        <f>VLOOKUP(B:B, _holidays!A:C, 2, FALSE)</f>
        <v>N</v>
      </c>
      <c r="D1370" s="6" t="str">
        <f>VLOOKUP(B:B, _holidays!A:C, 3, FALSE)</f>
        <v>N</v>
      </c>
      <c r="E1370" s="10">
        <v>106236.23</v>
      </c>
      <c r="F1370" s="6" t="e">
        <f>IF(Table16[[#This Row],[School Day]]="Y",Table16[[#This Row],[Demand]],NA())</f>
        <v>#N/A</v>
      </c>
      <c r="G1370" s="6">
        <f>IF(Table16[[#This Row],[School Day]]="N",Table16[[#This Row],[Demand]],NA())</f>
        <v>106236.23</v>
      </c>
      <c r="H1370" s="6" t="e">
        <f>IF(Table16[[#This Row],[Holiday]]="Y",Table16[[#This Row],[Demand]],NA())</f>
        <v>#N/A</v>
      </c>
      <c r="I1370" s="6">
        <f>IF(Table16[[#This Row],[Holiday]]="N",Table16[[#This Row],[Demand]],NA())</f>
        <v>106236.23</v>
      </c>
      <c r="J1370" s="6">
        <v>16.5</v>
      </c>
      <c r="K1370" s="6"/>
    </row>
    <row r="1371" spans="2:11" x14ac:dyDescent="0.3">
      <c r="B1371" s="30">
        <v>43374</v>
      </c>
      <c r="C1371" s="6" t="str">
        <f>VLOOKUP(B:B, _holidays!A:C, 2, FALSE)</f>
        <v>N</v>
      </c>
      <c r="D1371" s="6" t="str">
        <f>VLOOKUP(B:B, _holidays!A:C, 3, FALSE)</f>
        <v>N</v>
      </c>
      <c r="E1371" s="10">
        <v>114466.64</v>
      </c>
      <c r="F1371" s="6" t="e">
        <f>IF(Table16[[#This Row],[School Day]]="Y",Table16[[#This Row],[Demand]],NA())</f>
        <v>#N/A</v>
      </c>
      <c r="G1371" s="6">
        <f>IF(Table16[[#This Row],[School Day]]="N",Table16[[#This Row],[Demand]],NA())</f>
        <v>114466.64</v>
      </c>
      <c r="H1371" s="6" t="e">
        <f>IF(Table16[[#This Row],[Holiday]]="Y",Table16[[#This Row],[Demand]],NA())</f>
        <v>#N/A</v>
      </c>
      <c r="I1371" s="6">
        <f>IF(Table16[[#This Row],[Holiday]]="N",Table16[[#This Row],[Demand]],NA())</f>
        <v>114466.64</v>
      </c>
      <c r="J1371" s="6">
        <v>23.3</v>
      </c>
      <c r="K1371" s="6"/>
    </row>
    <row r="1372" spans="2:11" x14ac:dyDescent="0.3">
      <c r="B1372" s="30">
        <v>43375</v>
      </c>
      <c r="C1372" s="6" t="str">
        <f>VLOOKUP(B:B, _holidays!A:C, 2, FALSE)</f>
        <v>N</v>
      </c>
      <c r="D1372" s="6" t="str">
        <f>VLOOKUP(B:B, _holidays!A:C, 3, FALSE)</f>
        <v>N</v>
      </c>
      <c r="E1372" s="10">
        <v>114458.205</v>
      </c>
      <c r="F1372" s="6" t="e">
        <f>IF(Table16[[#This Row],[School Day]]="Y",Table16[[#This Row],[Demand]],NA())</f>
        <v>#N/A</v>
      </c>
      <c r="G1372" s="6">
        <f>IF(Table16[[#This Row],[School Day]]="N",Table16[[#This Row],[Demand]],NA())</f>
        <v>114458.205</v>
      </c>
      <c r="H1372" s="6" t="e">
        <f>IF(Table16[[#This Row],[Holiday]]="Y",Table16[[#This Row],[Demand]],NA())</f>
        <v>#N/A</v>
      </c>
      <c r="I1372" s="6">
        <f>IF(Table16[[#This Row],[Holiday]]="N",Table16[[#This Row],[Demand]],NA())</f>
        <v>114458.205</v>
      </c>
      <c r="J1372" s="6">
        <v>25.8</v>
      </c>
      <c r="K1372" s="6"/>
    </row>
    <row r="1373" spans="2:11" x14ac:dyDescent="0.3">
      <c r="B1373" s="30">
        <v>43376</v>
      </c>
      <c r="C1373" s="6" t="str">
        <f>VLOOKUP(B:B, _holidays!A:C, 2, FALSE)</f>
        <v>N</v>
      </c>
      <c r="D1373" s="6" t="str">
        <f>VLOOKUP(B:B, _holidays!A:C, 3, FALSE)</f>
        <v>N</v>
      </c>
      <c r="E1373" s="10">
        <v>115490.83500000001</v>
      </c>
      <c r="F1373" s="6" t="e">
        <f>IF(Table16[[#This Row],[School Day]]="Y",Table16[[#This Row],[Demand]],NA())</f>
        <v>#N/A</v>
      </c>
      <c r="G1373" s="6">
        <f>IF(Table16[[#This Row],[School Day]]="N",Table16[[#This Row],[Demand]],NA())</f>
        <v>115490.83500000001</v>
      </c>
      <c r="H1373" s="6" t="e">
        <f>IF(Table16[[#This Row],[Holiday]]="Y",Table16[[#This Row],[Demand]],NA())</f>
        <v>#N/A</v>
      </c>
      <c r="I1373" s="6">
        <f>IF(Table16[[#This Row],[Holiday]]="N",Table16[[#This Row],[Demand]],NA())</f>
        <v>115490.83500000001</v>
      </c>
      <c r="J1373" s="6">
        <v>18.100000000000001</v>
      </c>
      <c r="K1373" s="6"/>
    </row>
    <row r="1374" spans="2:11" x14ac:dyDescent="0.3">
      <c r="B1374" s="30">
        <v>43377</v>
      </c>
      <c r="C1374" s="6" t="str">
        <f>VLOOKUP(B:B, _holidays!A:C, 2, FALSE)</f>
        <v>N</v>
      </c>
      <c r="D1374" s="6" t="str">
        <f>VLOOKUP(B:B, _holidays!A:C, 3, FALSE)</f>
        <v>N</v>
      </c>
      <c r="E1374" s="10">
        <v>115294.12</v>
      </c>
      <c r="F1374" s="6" t="e">
        <f>IF(Table16[[#This Row],[School Day]]="Y",Table16[[#This Row],[Demand]],NA())</f>
        <v>#N/A</v>
      </c>
      <c r="G1374" s="6">
        <f>IF(Table16[[#This Row],[School Day]]="N",Table16[[#This Row],[Demand]],NA())</f>
        <v>115294.12</v>
      </c>
      <c r="H1374" s="6" t="e">
        <f>IF(Table16[[#This Row],[Holiday]]="Y",Table16[[#This Row],[Demand]],NA())</f>
        <v>#N/A</v>
      </c>
      <c r="I1374" s="6">
        <f>IF(Table16[[#This Row],[Holiday]]="N",Table16[[#This Row],[Demand]],NA())</f>
        <v>115294.12</v>
      </c>
      <c r="J1374" s="6">
        <v>14.6</v>
      </c>
      <c r="K1374" s="6"/>
    </row>
    <row r="1375" spans="2:11" x14ac:dyDescent="0.3">
      <c r="B1375" s="30">
        <v>43378</v>
      </c>
      <c r="C1375" s="6" t="str">
        <f>VLOOKUP(B:B, _holidays!A:C, 2, FALSE)</f>
        <v>N</v>
      </c>
      <c r="D1375" s="6" t="str">
        <f>VLOOKUP(B:B, _holidays!A:C, 3, FALSE)</f>
        <v>N</v>
      </c>
      <c r="E1375" s="10">
        <v>112576.545</v>
      </c>
      <c r="F1375" s="6" t="e">
        <f>IF(Table16[[#This Row],[School Day]]="Y",Table16[[#This Row],[Demand]],NA())</f>
        <v>#N/A</v>
      </c>
      <c r="G1375" s="6">
        <f>IF(Table16[[#This Row],[School Day]]="N",Table16[[#This Row],[Demand]],NA())</f>
        <v>112576.545</v>
      </c>
      <c r="H1375" s="6" t="e">
        <f>IF(Table16[[#This Row],[Holiday]]="Y",Table16[[#This Row],[Demand]],NA())</f>
        <v>#N/A</v>
      </c>
      <c r="I1375" s="6">
        <f>IF(Table16[[#This Row],[Holiday]]="N",Table16[[#This Row],[Demand]],NA())</f>
        <v>112576.545</v>
      </c>
      <c r="J1375" s="6">
        <v>20.5</v>
      </c>
      <c r="K1375" s="6"/>
    </row>
    <row r="1376" spans="2:11" x14ac:dyDescent="0.3">
      <c r="B1376" s="30">
        <v>43379</v>
      </c>
      <c r="C1376" s="6" t="str">
        <f>VLOOKUP(B:B, _holidays!A:C, 2, FALSE)</f>
        <v>N</v>
      </c>
      <c r="D1376" s="6" t="str">
        <f>VLOOKUP(B:B, _holidays!A:C, 3, FALSE)</f>
        <v>N</v>
      </c>
      <c r="E1376" s="10">
        <v>102988.145</v>
      </c>
      <c r="F1376" s="6" t="e">
        <f>IF(Table16[[#This Row],[School Day]]="Y",Table16[[#This Row],[Demand]],NA())</f>
        <v>#N/A</v>
      </c>
      <c r="G1376" s="6">
        <f>IF(Table16[[#This Row],[School Day]]="N",Table16[[#This Row],[Demand]],NA())</f>
        <v>102988.145</v>
      </c>
      <c r="H1376" s="6" t="e">
        <f>IF(Table16[[#This Row],[Holiday]]="Y",Table16[[#This Row],[Demand]],NA())</f>
        <v>#N/A</v>
      </c>
      <c r="I1376" s="6">
        <f>IF(Table16[[#This Row],[Holiday]]="N",Table16[[#This Row],[Demand]],NA())</f>
        <v>102988.145</v>
      </c>
      <c r="J1376" s="6">
        <v>23.8</v>
      </c>
      <c r="K1376" s="6"/>
    </row>
    <row r="1377" spans="2:11" x14ac:dyDescent="0.3">
      <c r="B1377" s="30">
        <v>43380</v>
      </c>
      <c r="C1377" s="6" t="str">
        <f>VLOOKUP(B:B, _holidays!A:C, 2, FALSE)</f>
        <v>N</v>
      </c>
      <c r="D1377" s="6" t="str">
        <f>VLOOKUP(B:B, _holidays!A:C, 3, FALSE)</f>
        <v>N</v>
      </c>
      <c r="E1377" s="10">
        <v>100476.705</v>
      </c>
      <c r="F1377" s="6" t="e">
        <f>IF(Table16[[#This Row],[School Day]]="Y",Table16[[#This Row],[Demand]],NA())</f>
        <v>#N/A</v>
      </c>
      <c r="G1377" s="6">
        <f>IF(Table16[[#This Row],[School Day]]="N",Table16[[#This Row],[Demand]],NA())</f>
        <v>100476.705</v>
      </c>
      <c r="H1377" s="6" t="e">
        <f>IF(Table16[[#This Row],[Holiday]]="Y",Table16[[#This Row],[Demand]],NA())</f>
        <v>#N/A</v>
      </c>
      <c r="I1377" s="6">
        <f>IF(Table16[[#This Row],[Holiday]]="N",Table16[[#This Row],[Demand]],NA())</f>
        <v>100476.705</v>
      </c>
      <c r="J1377" s="6">
        <v>24.7</v>
      </c>
      <c r="K1377" s="6"/>
    </row>
    <row r="1378" spans="2:11" x14ac:dyDescent="0.3">
      <c r="B1378" s="30">
        <v>43381</v>
      </c>
      <c r="C1378" s="6" t="str">
        <f>VLOOKUP(B:B, _holidays!A:C, 2, FALSE)</f>
        <v>N</v>
      </c>
      <c r="D1378" s="6" t="str">
        <f>VLOOKUP(B:B, _holidays!A:C, 3, FALSE)</f>
        <v>N</v>
      </c>
      <c r="E1378" s="10">
        <v>113945.5</v>
      </c>
      <c r="F1378" s="6" t="e">
        <f>IF(Table16[[#This Row],[School Day]]="Y",Table16[[#This Row],[Demand]],NA())</f>
        <v>#N/A</v>
      </c>
      <c r="G1378" s="6">
        <f>IF(Table16[[#This Row],[School Day]]="N",Table16[[#This Row],[Demand]],NA())</f>
        <v>113945.5</v>
      </c>
      <c r="H1378" s="6" t="e">
        <f>IF(Table16[[#This Row],[Holiday]]="Y",Table16[[#This Row],[Demand]],NA())</f>
        <v>#N/A</v>
      </c>
      <c r="I1378" s="6">
        <f>IF(Table16[[#This Row],[Holiday]]="N",Table16[[#This Row],[Demand]],NA())</f>
        <v>113945.5</v>
      </c>
      <c r="J1378" s="6">
        <v>28.2</v>
      </c>
      <c r="K1378" s="6"/>
    </row>
    <row r="1379" spans="2:11" x14ac:dyDescent="0.3">
      <c r="B1379" s="30">
        <v>43382</v>
      </c>
      <c r="C1379" s="6" t="str">
        <f>VLOOKUP(B:B, _holidays!A:C, 2, FALSE)</f>
        <v>Y</v>
      </c>
      <c r="D1379" s="6" t="str">
        <f>VLOOKUP(B:B, _holidays!A:C, 3, FALSE)</f>
        <v>N</v>
      </c>
      <c r="E1379" s="10">
        <v>116449.31</v>
      </c>
      <c r="F1379" s="6">
        <f>IF(Table16[[#This Row],[School Day]]="Y",Table16[[#This Row],[Demand]],NA())</f>
        <v>116449.31</v>
      </c>
      <c r="G1379" s="6" t="e">
        <f>IF(Table16[[#This Row],[School Day]]="N",Table16[[#This Row],[Demand]],NA())</f>
        <v>#N/A</v>
      </c>
      <c r="H1379" s="6" t="e">
        <f>IF(Table16[[#This Row],[Holiday]]="Y",Table16[[#This Row],[Demand]],NA())</f>
        <v>#N/A</v>
      </c>
      <c r="I1379" s="6">
        <f>IF(Table16[[#This Row],[Holiday]]="N",Table16[[#This Row],[Demand]],NA())</f>
        <v>116449.31</v>
      </c>
      <c r="J1379" s="6">
        <v>17.899999999999999</v>
      </c>
      <c r="K1379" s="6"/>
    </row>
    <row r="1380" spans="2:11" x14ac:dyDescent="0.3">
      <c r="B1380" s="30">
        <v>43383</v>
      </c>
      <c r="C1380" s="6" t="str">
        <f>VLOOKUP(B:B, _holidays!A:C, 2, FALSE)</f>
        <v>Y</v>
      </c>
      <c r="D1380" s="6" t="str">
        <f>VLOOKUP(B:B, _holidays!A:C, 3, FALSE)</f>
        <v>N</v>
      </c>
      <c r="E1380" s="10">
        <v>109551.08</v>
      </c>
      <c r="F1380" s="6">
        <f>IF(Table16[[#This Row],[School Day]]="Y",Table16[[#This Row],[Demand]],NA())</f>
        <v>109551.08</v>
      </c>
      <c r="G1380" s="6" t="e">
        <f>IF(Table16[[#This Row],[School Day]]="N",Table16[[#This Row],[Demand]],NA())</f>
        <v>#N/A</v>
      </c>
      <c r="H1380" s="6" t="e">
        <f>IF(Table16[[#This Row],[Holiday]]="Y",Table16[[#This Row],[Demand]],NA())</f>
        <v>#N/A</v>
      </c>
      <c r="I1380" s="6">
        <f>IF(Table16[[#This Row],[Holiday]]="N",Table16[[#This Row],[Demand]],NA())</f>
        <v>109551.08</v>
      </c>
      <c r="J1380" s="6">
        <v>16.5</v>
      </c>
      <c r="K1380" s="6"/>
    </row>
    <row r="1381" spans="2:11" x14ac:dyDescent="0.3">
      <c r="B1381" s="30">
        <v>43384</v>
      </c>
      <c r="C1381" s="6" t="str">
        <f>VLOOKUP(B:B, _holidays!A:C, 2, FALSE)</f>
        <v>Y</v>
      </c>
      <c r="D1381" s="6" t="str">
        <f>VLOOKUP(B:B, _holidays!A:C, 3, FALSE)</f>
        <v>N</v>
      </c>
      <c r="E1381" s="10">
        <v>110432.33</v>
      </c>
      <c r="F1381" s="6">
        <f>IF(Table16[[#This Row],[School Day]]="Y",Table16[[#This Row],[Demand]],NA())</f>
        <v>110432.33</v>
      </c>
      <c r="G1381" s="6" t="e">
        <f>IF(Table16[[#This Row],[School Day]]="N",Table16[[#This Row],[Demand]],NA())</f>
        <v>#N/A</v>
      </c>
      <c r="H1381" s="6" t="e">
        <f>IF(Table16[[#This Row],[Holiday]]="Y",Table16[[#This Row],[Demand]],NA())</f>
        <v>#N/A</v>
      </c>
      <c r="I1381" s="6">
        <f>IF(Table16[[#This Row],[Holiday]]="N",Table16[[#This Row],[Demand]],NA())</f>
        <v>110432.33</v>
      </c>
      <c r="J1381" s="6">
        <v>20.7</v>
      </c>
      <c r="K1381" s="6"/>
    </row>
    <row r="1382" spans="2:11" x14ac:dyDescent="0.3">
      <c r="B1382" s="30">
        <v>43385</v>
      </c>
      <c r="C1382" s="6" t="str">
        <f>VLOOKUP(B:B, _holidays!A:C, 2, FALSE)</f>
        <v>Y</v>
      </c>
      <c r="D1382" s="6" t="str">
        <f>VLOOKUP(B:B, _holidays!A:C, 3, FALSE)</f>
        <v>N</v>
      </c>
      <c r="E1382" s="10">
        <v>110457.33500000001</v>
      </c>
      <c r="F1382" s="6">
        <f>IF(Table16[[#This Row],[School Day]]="Y",Table16[[#This Row],[Demand]],NA())</f>
        <v>110457.33500000001</v>
      </c>
      <c r="G1382" s="6" t="e">
        <f>IF(Table16[[#This Row],[School Day]]="N",Table16[[#This Row],[Demand]],NA())</f>
        <v>#N/A</v>
      </c>
      <c r="H1382" s="6" t="e">
        <f>IF(Table16[[#This Row],[Holiday]]="Y",Table16[[#This Row],[Demand]],NA())</f>
        <v>#N/A</v>
      </c>
      <c r="I1382" s="6">
        <f>IF(Table16[[#This Row],[Holiday]]="N",Table16[[#This Row],[Demand]],NA())</f>
        <v>110457.33500000001</v>
      </c>
      <c r="J1382" s="6">
        <v>22.7</v>
      </c>
      <c r="K1382" s="6"/>
    </row>
    <row r="1383" spans="2:11" x14ac:dyDescent="0.3">
      <c r="B1383" s="30">
        <v>43386</v>
      </c>
      <c r="C1383" s="6" t="str">
        <f>VLOOKUP(B:B, _holidays!A:C, 2, FALSE)</f>
        <v>Y</v>
      </c>
      <c r="D1383" s="6" t="str">
        <f>VLOOKUP(B:B, _holidays!A:C, 3, FALSE)</f>
        <v>N</v>
      </c>
      <c r="E1383" s="10">
        <v>96584.744999999995</v>
      </c>
      <c r="F1383" s="6">
        <f>IF(Table16[[#This Row],[School Day]]="Y",Table16[[#This Row],[Demand]],NA())</f>
        <v>96584.744999999995</v>
      </c>
      <c r="G1383" s="6" t="e">
        <f>IF(Table16[[#This Row],[School Day]]="N",Table16[[#This Row],[Demand]],NA())</f>
        <v>#N/A</v>
      </c>
      <c r="H1383" s="6" t="e">
        <f>IF(Table16[[#This Row],[Holiday]]="Y",Table16[[#This Row],[Demand]],NA())</f>
        <v>#N/A</v>
      </c>
      <c r="I1383" s="6">
        <f>IF(Table16[[#This Row],[Holiday]]="N",Table16[[#This Row],[Demand]],NA())</f>
        <v>96584.744999999995</v>
      </c>
      <c r="J1383" s="6">
        <v>24.9</v>
      </c>
      <c r="K1383" s="6"/>
    </row>
    <row r="1384" spans="2:11" x14ac:dyDescent="0.3">
      <c r="B1384" s="30">
        <v>43387</v>
      </c>
      <c r="C1384" s="6" t="str">
        <f>VLOOKUP(B:B, _holidays!A:C, 2, FALSE)</f>
        <v>Y</v>
      </c>
      <c r="D1384" s="6" t="str">
        <f>VLOOKUP(B:B, _holidays!A:C, 3, FALSE)</f>
        <v>N</v>
      </c>
      <c r="E1384" s="10">
        <v>90918.615000000005</v>
      </c>
      <c r="F1384" s="6">
        <f>IF(Table16[[#This Row],[School Day]]="Y",Table16[[#This Row],[Demand]],NA())</f>
        <v>90918.615000000005</v>
      </c>
      <c r="G1384" s="6" t="e">
        <f>IF(Table16[[#This Row],[School Day]]="N",Table16[[#This Row],[Demand]],NA())</f>
        <v>#N/A</v>
      </c>
      <c r="H1384" s="6" t="e">
        <f>IF(Table16[[#This Row],[Holiday]]="Y",Table16[[#This Row],[Demand]],NA())</f>
        <v>#N/A</v>
      </c>
      <c r="I1384" s="6">
        <f>IF(Table16[[#This Row],[Holiday]]="N",Table16[[#This Row],[Demand]],NA())</f>
        <v>90918.615000000005</v>
      </c>
      <c r="J1384" s="6">
        <v>27.3</v>
      </c>
      <c r="K1384" s="6"/>
    </row>
    <row r="1385" spans="2:11" x14ac:dyDescent="0.3">
      <c r="B1385" s="30">
        <v>43388</v>
      </c>
      <c r="C1385" s="6" t="str">
        <f>VLOOKUP(B:B, _holidays!A:C, 2, FALSE)</f>
        <v>Y</v>
      </c>
      <c r="D1385" s="6" t="str">
        <f>VLOOKUP(B:B, _holidays!A:C, 3, FALSE)</f>
        <v>N</v>
      </c>
      <c r="E1385" s="10">
        <v>108070.27499999999</v>
      </c>
      <c r="F1385" s="6">
        <f>IF(Table16[[#This Row],[School Day]]="Y",Table16[[#This Row],[Demand]],NA())</f>
        <v>108070.27499999999</v>
      </c>
      <c r="G1385" s="6" t="e">
        <f>IF(Table16[[#This Row],[School Day]]="N",Table16[[#This Row],[Demand]],NA())</f>
        <v>#N/A</v>
      </c>
      <c r="H1385" s="6" t="e">
        <f>IF(Table16[[#This Row],[Holiday]]="Y",Table16[[#This Row],[Demand]],NA())</f>
        <v>#N/A</v>
      </c>
      <c r="I1385" s="6">
        <f>IF(Table16[[#This Row],[Holiday]]="N",Table16[[#This Row],[Demand]],NA())</f>
        <v>108070.27499999999</v>
      </c>
      <c r="J1385" s="6">
        <v>27.5</v>
      </c>
      <c r="K1385" s="6"/>
    </row>
    <row r="1386" spans="2:11" x14ac:dyDescent="0.3">
      <c r="B1386" s="30">
        <v>43389</v>
      </c>
      <c r="C1386" s="6" t="str">
        <f>VLOOKUP(B:B, _holidays!A:C, 2, FALSE)</f>
        <v>Y</v>
      </c>
      <c r="D1386" s="6" t="str">
        <f>VLOOKUP(B:B, _holidays!A:C, 3, FALSE)</f>
        <v>N</v>
      </c>
      <c r="E1386" s="10">
        <v>113889.41</v>
      </c>
      <c r="F1386" s="6">
        <f>IF(Table16[[#This Row],[School Day]]="Y",Table16[[#This Row],[Demand]],NA())</f>
        <v>113889.41</v>
      </c>
      <c r="G1386" s="6" t="e">
        <f>IF(Table16[[#This Row],[School Day]]="N",Table16[[#This Row],[Demand]],NA())</f>
        <v>#N/A</v>
      </c>
      <c r="H1386" s="6" t="e">
        <f>IF(Table16[[#This Row],[Holiday]]="Y",Table16[[#This Row],[Demand]],NA())</f>
        <v>#N/A</v>
      </c>
      <c r="I1386" s="6">
        <f>IF(Table16[[#This Row],[Holiday]]="N",Table16[[#This Row],[Demand]],NA())</f>
        <v>113889.41</v>
      </c>
      <c r="J1386" s="6">
        <v>23.1</v>
      </c>
      <c r="K1386" s="6"/>
    </row>
    <row r="1387" spans="2:11" x14ac:dyDescent="0.3">
      <c r="B1387" s="30">
        <v>43390</v>
      </c>
      <c r="C1387" s="6" t="str">
        <f>VLOOKUP(B:B, _holidays!A:C, 2, FALSE)</f>
        <v>Y</v>
      </c>
      <c r="D1387" s="6" t="str">
        <f>VLOOKUP(B:B, _holidays!A:C, 3, FALSE)</f>
        <v>N</v>
      </c>
      <c r="E1387" s="10">
        <v>112592.26</v>
      </c>
      <c r="F1387" s="6">
        <f>IF(Table16[[#This Row],[School Day]]="Y",Table16[[#This Row],[Demand]],NA())</f>
        <v>112592.26</v>
      </c>
      <c r="G1387" s="6" t="e">
        <f>IF(Table16[[#This Row],[School Day]]="N",Table16[[#This Row],[Demand]],NA())</f>
        <v>#N/A</v>
      </c>
      <c r="H1387" s="6" t="e">
        <f>IF(Table16[[#This Row],[Holiday]]="Y",Table16[[#This Row],[Demand]],NA())</f>
        <v>#N/A</v>
      </c>
      <c r="I1387" s="6">
        <f>IF(Table16[[#This Row],[Holiday]]="N",Table16[[#This Row],[Demand]],NA())</f>
        <v>112592.26</v>
      </c>
      <c r="J1387" s="6">
        <v>22.6</v>
      </c>
      <c r="K1387" s="6"/>
    </row>
    <row r="1388" spans="2:11" x14ac:dyDescent="0.3">
      <c r="B1388" s="30">
        <v>43391</v>
      </c>
      <c r="C1388" s="6" t="str">
        <f>VLOOKUP(B:B, _holidays!A:C, 2, FALSE)</f>
        <v>Y</v>
      </c>
      <c r="D1388" s="6" t="str">
        <f>VLOOKUP(B:B, _holidays!A:C, 3, FALSE)</f>
        <v>N</v>
      </c>
      <c r="E1388" s="10">
        <v>112806.58500000001</v>
      </c>
      <c r="F1388" s="6">
        <f>IF(Table16[[#This Row],[School Day]]="Y",Table16[[#This Row],[Demand]],NA())</f>
        <v>112806.58500000001</v>
      </c>
      <c r="G1388" s="6" t="e">
        <f>IF(Table16[[#This Row],[School Day]]="N",Table16[[#This Row],[Demand]],NA())</f>
        <v>#N/A</v>
      </c>
      <c r="H1388" s="6" t="e">
        <f>IF(Table16[[#This Row],[Holiday]]="Y",Table16[[#This Row],[Demand]],NA())</f>
        <v>#N/A</v>
      </c>
      <c r="I1388" s="6">
        <f>IF(Table16[[#This Row],[Holiday]]="N",Table16[[#This Row],[Demand]],NA())</f>
        <v>112806.58500000001</v>
      </c>
      <c r="J1388" s="6">
        <v>20.7</v>
      </c>
      <c r="K1388" s="6"/>
    </row>
    <row r="1389" spans="2:11" x14ac:dyDescent="0.3">
      <c r="B1389" s="30">
        <v>43392</v>
      </c>
      <c r="C1389" s="6" t="str">
        <f>VLOOKUP(B:B, _holidays!A:C, 2, FALSE)</f>
        <v>Y</v>
      </c>
      <c r="D1389" s="6" t="str">
        <f>VLOOKUP(B:B, _holidays!A:C, 3, FALSE)</f>
        <v>N</v>
      </c>
      <c r="E1389" s="10">
        <v>107940.16</v>
      </c>
      <c r="F1389" s="6">
        <f>IF(Table16[[#This Row],[School Day]]="Y",Table16[[#This Row],[Demand]],NA())</f>
        <v>107940.16</v>
      </c>
      <c r="G1389" s="6" t="e">
        <f>IF(Table16[[#This Row],[School Day]]="N",Table16[[#This Row],[Demand]],NA())</f>
        <v>#N/A</v>
      </c>
      <c r="H1389" s="6" t="e">
        <f>IF(Table16[[#This Row],[Holiday]]="Y",Table16[[#This Row],[Demand]],NA())</f>
        <v>#N/A</v>
      </c>
      <c r="I1389" s="6">
        <f>IF(Table16[[#This Row],[Holiday]]="N",Table16[[#This Row],[Demand]],NA())</f>
        <v>107940.16</v>
      </c>
      <c r="J1389" s="6">
        <v>27.4</v>
      </c>
      <c r="K1389" s="6"/>
    </row>
    <row r="1390" spans="2:11" x14ac:dyDescent="0.3">
      <c r="B1390" s="30">
        <v>43393</v>
      </c>
      <c r="C1390" s="6" t="str">
        <f>VLOOKUP(B:B, _holidays!A:C, 2, FALSE)</f>
        <v>Y</v>
      </c>
      <c r="D1390" s="6" t="str">
        <f>VLOOKUP(B:B, _holidays!A:C, 3, FALSE)</f>
        <v>N</v>
      </c>
      <c r="E1390" s="10">
        <v>99368.854999999996</v>
      </c>
      <c r="F1390" s="6">
        <f>IF(Table16[[#This Row],[School Day]]="Y",Table16[[#This Row],[Demand]],NA())</f>
        <v>99368.854999999996</v>
      </c>
      <c r="G1390" s="6" t="e">
        <f>IF(Table16[[#This Row],[School Day]]="N",Table16[[#This Row],[Demand]],NA())</f>
        <v>#N/A</v>
      </c>
      <c r="H1390" s="6" t="e">
        <f>IF(Table16[[#This Row],[Holiday]]="Y",Table16[[#This Row],[Demand]],NA())</f>
        <v>#N/A</v>
      </c>
      <c r="I1390" s="6">
        <f>IF(Table16[[#This Row],[Holiday]]="N",Table16[[#This Row],[Demand]],NA())</f>
        <v>99368.854999999996</v>
      </c>
      <c r="J1390" s="6">
        <v>16.100000000000001</v>
      </c>
      <c r="K1390" s="6"/>
    </row>
    <row r="1391" spans="2:11" x14ac:dyDescent="0.3">
      <c r="B1391" s="30">
        <v>43394</v>
      </c>
      <c r="C1391" s="6" t="str">
        <f>VLOOKUP(B:B, _holidays!A:C, 2, FALSE)</f>
        <v>Y</v>
      </c>
      <c r="D1391" s="6" t="str">
        <f>VLOOKUP(B:B, _holidays!A:C, 3, FALSE)</f>
        <v>N</v>
      </c>
      <c r="E1391" s="10">
        <v>98427.53</v>
      </c>
      <c r="F1391" s="6">
        <f>IF(Table16[[#This Row],[School Day]]="Y",Table16[[#This Row],[Demand]],NA())</f>
        <v>98427.53</v>
      </c>
      <c r="G1391" s="6" t="e">
        <f>IF(Table16[[#This Row],[School Day]]="N",Table16[[#This Row],[Demand]],NA())</f>
        <v>#N/A</v>
      </c>
      <c r="H1391" s="6" t="e">
        <f>IF(Table16[[#This Row],[Holiday]]="Y",Table16[[#This Row],[Demand]],NA())</f>
        <v>#N/A</v>
      </c>
      <c r="I1391" s="6">
        <f>IF(Table16[[#This Row],[Holiday]]="N",Table16[[#This Row],[Demand]],NA())</f>
        <v>98427.53</v>
      </c>
      <c r="J1391" s="6">
        <v>19.2</v>
      </c>
      <c r="K1391" s="6"/>
    </row>
    <row r="1392" spans="2:11" x14ac:dyDescent="0.3">
      <c r="B1392" s="30">
        <v>43395</v>
      </c>
      <c r="C1392" s="6" t="str">
        <f>VLOOKUP(B:B, _holidays!A:C, 2, FALSE)</f>
        <v>Y</v>
      </c>
      <c r="D1392" s="6" t="str">
        <f>VLOOKUP(B:B, _holidays!A:C, 3, FALSE)</f>
        <v>N</v>
      </c>
      <c r="E1392" s="10">
        <v>105893.61500000001</v>
      </c>
      <c r="F1392" s="6">
        <f>IF(Table16[[#This Row],[School Day]]="Y",Table16[[#This Row],[Demand]],NA())</f>
        <v>105893.61500000001</v>
      </c>
      <c r="G1392" s="6" t="e">
        <f>IF(Table16[[#This Row],[School Day]]="N",Table16[[#This Row],[Demand]],NA())</f>
        <v>#N/A</v>
      </c>
      <c r="H1392" s="6" t="e">
        <f>IF(Table16[[#This Row],[Holiday]]="Y",Table16[[#This Row],[Demand]],NA())</f>
        <v>#N/A</v>
      </c>
      <c r="I1392" s="6">
        <f>IF(Table16[[#This Row],[Holiday]]="N",Table16[[#This Row],[Demand]],NA())</f>
        <v>105893.61500000001</v>
      </c>
      <c r="J1392" s="6">
        <v>27</v>
      </c>
      <c r="K1392" s="6"/>
    </row>
    <row r="1393" spans="2:11" x14ac:dyDescent="0.3">
      <c r="B1393" s="30">
        <v>43396</v>
      </c>
      <c r="C1393" s="6" t="str">
        <f>VLOOKUP(B:B, _holidays!A:C, 2, FALSE)</f>
        <v>Y</v>
      </c>
      <c r="D1393" s="6" t="str">
        <f>VLOOKUP(B:B, _holidays!A:C, 3, FALSE)</f>
        <v>N</v>
      </c>
      <c r="E1393" s="10">
        <v>109241.565</v>
      </c>
      <c r="F1393" s="6">
        <f>IF(Table16[[#This Row],[School Day]]="Y",Table16[[#This Row],[Demand]],NA())</f>
        <v>109241.565</v>
      </c>
      <c r="G1393" s="6" t="e">
        <f>IF(Table16[[#This Row],[School Day]]="N",Table16[[#This Row],[Demand]],NA())</f>
        <v>#N/A</v>
      </c>
      <c r="H1393" s="6" t="e">
        <f>IF(Table16[[#This Row],[Holiday]]="Y",Table16[[#This Row],[Demand]],NA())</f>
        <v>#N/A</v>
      </c>
      <c r="I1393" s="6">
        <f>IF(Table16[[#This Row],[Holiday]]="N",Table16[[#This Row],[Demand]],NA())</f>
        <v>109241.565</v>
      </c>
      <c r="J1393" s="6">
        <v>18.8</v>
      </c>
      <c r="K1393" s="6"/>
    </row>
    <row r="1394" spans="2:11" x14ac:dyDescent="0.3">
      <c r="B1394" s="30">
        <v>43397</v>
      </c>
      <c r="C1394" s="6" t="str">
        <f>VLOOKUP(B:B, _holidays!A:C, 2, FALSE)</f>
        <v>Y</v>
      </c>
      <c r="D1394" s="6" t="str">
        <f>VLOOKUP(B:B, _holidays!A:C, 3, FALSE)</f>
        <v>N</v>
      </c>
      <c r="E1394" s="10">
        <v>111423.36500000001</v>
      </c>
      <c r="F1394" s="6">
        <f>IF(Table16[[#This Row],[School Day]]="Y",Table16[[#This Row],[Demand]],NA())</f>
        <v>111423.36500000001</v>
      </c>
      <c r="G1394" s="6" t="e">
        <f>IF(Table16[[#This Row],[School Day]]="N",Table16[[#This Row],[Demand]],NA())</f>
        <v>#N/A</v>
      </c>
      <c r="H1394" s="6" t="e">
        <f>IF(Table16[[#This Row],[Holiday]]="Y",Table16[[#This Row],[Demand]],NA())</f>
        <v>#N/A</v>
      </c>
      <c r="I1394" s="6">
        <f>IF(Table16[[#This Row],[Holiday]]="N",Table16[[#This Row],[Demand]],NA())</f>
        <v>111423.36500000001</v>
      </c>
      <c r="J1394" s="6">
        <v>15.5</v>
      </c>
      <c r="K1394" s="6"/>
    </row>
    <row r="1395" spans="2:11" x14ac:dyDescent="0.3">
      <c r="B1395" s="30">
        <v>43398</v>
      </c>
      <c r="C1395" s="6" t="str">
        <f>VLOOKUP(B:B, _holidays!A:C, 2, FALSE)</f>
        <v>Y</v>
      </c>
      <c r="D1395" s="6" t="str">
        <f>VLOOKUP(B:B, _holidays!A:C, 3, FALSE)</f>
        <v>N</v>
      </c>
      <c r="E1395" s="10">
        <v>112414.39</v>
      </c>
      <c r="F1395" s="6">
        <f>IF(Table16[[#This Row],[School Day]]="Y",Table16[[#This Row],[Demand]],NA())</f>
        <v>112414.39</v>
      </c>
      <c r="G1395" s="6" t="e">
        <f>IF(Table16[[#This Row],[School Day]]="N",Table16[[#This Row],[Demand]],NA())</f>
        <v>#N/A</v>
      </c>
      <c r="H1395" s="6" t="e">
        <f>IF(Table16[[#This Row],[Holiday]]="Y",Table16[[#This Row],[Demand]],NA())</f>
        <v>#N/A</v>
      </c>
      <c r="I1395" s="6">
        <f>IF(Table16[[#This Row],[Holiday]]="N",Table16[[#This Row],[Demand]],NA())</f>
        <v>112414.39</v>
      </c>
      <c r="J1395" s="6">
        <v>19.5</v>
      </c>
      <c r="K1395" s="6"/>
    </row>
    <row r="1396" spans="2:11" x14ac:dyDescent="0.3">
      <c r="B1396" s="30">
        <v>43399</v>
      </c>
      <c r="C1396" s="6" t="str">
        <f>VLOOKUP(B:B, _holidays!A:C, 2, FALSE)</f>
        <v>Y</v>
      </c>
      <c r="D1396" s="6" t="str">
        <f>VLOOKUP(B:B, _holidays!A:C, 3, FALSE)</f>
        <v>N</v>
      </c>
      <c r="E1396" s="10">
        <v>111145.12</v>
      </c>
      <c r="F1396" s="6">
        <f>IF(Table16[[#This Row],[School Day]]="Y",Table16[[#This Row],[Demand]],NA())</f>
        <v>111145.12</v>
      </c>
      <c r="G1396" s="6" t="e">
        <f>IF(Table16[[#This Row],[School Day]]="N",Table16[[#This Row],[Demand]],NA())</f>
        <v>#N/A</v>
      </c>
      <c r="H1396" s="6" t="e">
        <f>IF(Table16[[#This Row],[Holiday]]="Y",Table16[[#This Row],[Demand]],NA())</f>
        <v>#N/A</v>
      </c>
      <c r="I1396" s="6">
        <f>IF(Table16[[#This Row],[Holiday]]="N",Table16[[#This Row],[Demand]],NA())</f>
        <v>111145.12</v>
      </c>
      <c r="J1396" s="6">
        <v>18.3</v>
      </c>
      <c r="K1396" s="6"/>
    </row>
    <row r="1397" spans="2:11" x14ac:dyDescent="0.3">
      <c r="B1397" s="30">
        <v>43400</v>
      </c>
      <c r="C1397" s="6" t="str">
        <f>VLOOKUP(B:B, _holidays!A:C, 2, FALSE)</f>
        <v>Y</v>
      </c>
      <c r="D1397" s="6" t="str">
        <f>VLOOKUP(B:B, _holidays!A:C, 3, FALSE)</f>
        <v>N</v>
      </c>
      <c r="E1397" s="10">
        <v>97973.985000000001</v>
      </c>
      <c r="F1397" s="6">
        <f>IF(Table16[[#This Row],[School Day]]="Y",Table16[[#This Row],[Demand]],NA())</f>
        <v>97973.985000000001</v>
      </c>
      <c r="G1397" s="6" t="e">
        <f>IF(Table16[[#This Row],[School Day]]="N",Table16[[#This Row],[Demand]],NA())</f>
        <v>#N/A</v>
      </c>
      <c r="H1397" s="6" t="e">
        <f>IF(Table16[[#This Row],[Holiday]]="Y",Table16[[#This Row],[Demand]],NA())</f>
        <v>#N/A</v>
      </c>
      <c r="I1397" s="6">
        <f>IF(Table16[[#This Row],[Holiday]]="N",Table16[[#This Row],[Demand]],NA())</f>
        <v>97973.985000000001</v>
      </c>
      <c r="J1397" s="6">
        <v>19.600000000000001</v>
      </c>
      <c r="K1397" s="6"/>
    </row>
    <row r="1398" spans="2:11" x14ac:dyDescent="0.3">
      <c r="B1398" s="30">
        <v>43401</v>
      </c>
      <c r="C1398" s="6" t="str">
        <f>VLOOKUP(B:B, _holidays!A:C, 2, FALSE)</f>
        <v>Y</v>
      </c>
      <c r="D1398" s="6" t="str">
        <f>VLOOKUP(B:B, _holidays!A:C, 3, FALSE)</f>
        <v>N</v>
      </c>
      <c r="E1398" s="10">
        <v>95624.014999999999</v>
      </c>
      <c r="F1398" s="6">
        <f>IF(Table16[[#This Row],[School Day]]="Y",Table16[[#This Row],[Demand]],NA())</f>
        <v>95624.014999999999</v>
      </c>
      <c r="G1398" s="6" t="e">
        <f>IF(Table16[[#This Row],[School Day]]="N",Table16[[#This Row],[Demand]],NA())</f>
        <v>#N/A</v>
      </c>
      <c r="H1398" s="6" t="e">
        <f>IF(Table16[[#This Row],[Holiday]]="Y",Table16[[#This Row],[Demand]],NA())</f>
        <v>#N/A</v>
      </c>
      <c r="I1398" s="6">
        <f>IF(Table16[[#This Row],[Holiday]]="N",Table16[[#This Row],[Demand]],NA())</f>
        <v>95624.014999999999</v>
      </c>
      <c r="J1398" s="6">
        <v>15.9</v>
      </c>
      <c r="K1398" s="6"/>
    </row>
    <row r="1399" spans="2:11" x14ac:dyDescent="0.3">
      <c r="B1399" s="30">
        <v>43402</v>
      </c>
      <c r="C1399" s="6" t="str">
        <f>VLOOKUP(B:B, _holidays!A:C, 2, FALSE)</f>
        <v>Y</v>
      </c>
      <c r="D1399" s="6" t="str">
        <f>VLOOKUP(B:B, _holidays!A:C, 3, FALSE)</f>
        <v>N</v>
      </c>
      <c r="E1399" s="10">
        <v>110196.61500000001</v>
      </c>
      <c r="F1399" s="6">
        <f>IF(Table16[[#This Row],[School Day]]="Y",Table16[[#This Row],[Demand]],NA())</f>
        <v>110196.61500000001</v>
      </c>
      <c r="G1399" s="6" t="e">
        <f>IF(Table16[[#This Row],[School Day]]="N",Table16[[#This Row],[Demand]],NA())</f>
        <v>#N/A</v>
      </c>
      <c r="H1399" s="6" t="e">
        <f>IF(Table16[[#This Row],[Holiday]]="Y",Table16[[#This Row],[Demand]],NA())</f>
        <v>#N/A</v>
      </c>
      <c r="I1399" s="6">
        <f>IF(Table16[[#This Row],[Holiday]]="N",Table16[[#This Row],[Demand]],NA())</f>
        <v>110196.61500000001</v>
      </c>
      <c r="J1399" s="6">
        <v>17</v>
      </c>
      <c r="K1399" s="6"/>
    </row>
    <row r="1400" spans="2:11" x14ac:dyDescent="0.3">
      <c r="B1400" s="30">
        <v>43403</v>
      </c>
      <c r="C1400" s="6" t="str">
        <f>VLOOKUP(B:B, _holidays!A:C, 2, FALSE)</f>
        <v>Y</v>
      </c>
      <c r="D1400" s="6" t="str">
        <f>VLOOKUP(B:B, _holidays!A:C, 3, FALSE)</f>
        <v>N</v>
      </c>
      <c r="E1400" s="10">
        <v>113459.02499999999</v>
      </c>
      <c r="F1400" s="6">
        <f>IF(Table16[[#This Row],[School Day]]="Y",Table16[[#This Row],[Demand]],NA())</f>
        <v>113459.02499999999</v>
      </c>
      <c r="G1400" s="6" t="e">
        <f>IF(Table16[[#This Row],[School Day]]="N",Table16[[#This Row],[Demand]],NA())</f>
        <v>#N/A</v>
      </c>
      <c r="H1400" s="6" t="e">
        <f>IF(Table16[[#This Row],[Holiday]]="Y",Table16[[#This Row],[Demand]],NA())</f>
        <v>#N/A</v>
      </c>
      <c r="I1400" s="6">
        <f>IF(Table16[[#This Row],[Holiday]]="N",Table16[[#This Row],[Demand]],NA())</f>
        <v>113459.02499999999</v>
      </c>
      <c r="J1400" s="6">
        <v>25.2</v>
      </c>
      <c r="K1400" s="6"/>
    </row>
    <row r="1401" spans="2:11" x14ac:dyDescent="0.3">
      <c r="B1401" s="30">
        <v>43404</v>
      </c>
      <c r="C1401" s="6" t="str">
        <f>VLOOKUP(B:B, _holidays!A:C, 2, FALSE)</f>
        <v>Y</v>
      </c>
      <c r="D1401" s="6" t="str">
        <f>VLOOKUP(B:B, _holidays!A:C, 3, FALSE)</f>
        <v>N</v>
      </c>
      <c r="E1401" s="10">
        <v>114402.745</v>
      </c>
      <c r="F1401" s="6">
        <f>IF(Table16[[#This Row],[School Day]]="Y",Table16[[#This Row],[Demand]],NA())</f>
        <v>114402.745</v>
      </c>
      <c r="G1401" s="6" t="e">
        <f>IF(Table16[[#This Row],[School Day]]="N",Table16[[#This Row],[Demand]],NA())</f>
        <v>#N/A</v>
      </c>
      <c r="H1401" s="6" t="e">
        <f>IF(Table16[[#This Row],[Holiday]]="Y",Table16[[#This Row],[Demand]],NA())</f>
        <v>#N/A</v>
      </c>
      <c r="I1401" s="6">
        <f>IF(Table16[[#This Row],[Holiday]]="N",Table16[[#This Row],[Demand]],NA())</f>
        <v>114402.745</v>
      </c>
      <c r="J1401" s="6">
        <v>19.5</v>
      </c>
      <c r="K1401" s="6"/>
    </row>
    <row r="1402" spans="2:11" x14ac:dyDescent="0.3">
      <c r="B1402" s="30">
        <v>43405</v>
      </c>
      <c r="C1402" s="6" t="str">
        <f>VLOOKUP(B:B, _holidays!A:C, 2, FALSE)</f>
        <v>Y</v>
      </c>
      <c r="D1402" s="6" t="str">
        <f>VLOOKUP(B:B, _holidays!A:C, 3, FALSE)</f>
        <v>N</v>
      </c>
      <c r="E1402" s="10">
        <v>119350.66499999999</v>
      </c>
      <c r="F1402" s="6">
        <f>IF(Table16[[#This Row],[School Day]]="Y",Table16[[#This Row],[Demand]],NA())</f>
        <v>119350.66499999999</v>
      </c>
      <c r="G1402" s="6" t="e">
        <f>IF(Table16[[#This Row],[School Day]]="N",Table16[[#This Row],[Demand]],NA())</f>
        <v>#N/A</v>
      </c>
      <c r="H1402" s="6" t="e">
        <f>IF(Table16[[#This Row],[Holiday]]="Y",Table16[[#This Row],[Demand]],NA())</f>
        <v>#N/A</v>
      </c>
      <c r="I1402" s="6">
        <f>IF(Table16[[#This Row],[Holiday]]="N",Table16[[#This Row],[Demand]],NA())</f>
        <v>119350.66499999999</v>
      </c>
      <c r="J1402" s="6">
        <v>34.299999999999997</v>
      </c>
      <c r="K1402" s="6"/>
    </row>
    <row r="1403" spans="2:11" x14ac:dyDescent="0.3">
      <c r="B1403" s="30">
        <v>43406</v>
      </c>
      <c r="C1403" s="6" t="str">
        <f>VLOOKUP(B:B, _holidays!A:C, 2, FALSE)</f>
        <v>Y</v>
      </c>
      <c r="D1403" s="6" t="str">
        <f>VLOOKUP(B:B, _holidays!A:C, 3, FALSE)</f>
        <v>N</v>
      </c>
      <c r="E1403" s="10">
        <v>116793.855</v>
      </c>
      <c r="F1403" s="6">
        <f>IF(Table16[[#This Row],[School Day]]="Y",Table16[[#This Row],[Demand]],NA())</f>
        <v>116793.855</v>
      </c>
      <c r="G1403" s="6" t="e">
        <f>IF(Table16[[#This Row],[School Day]]="N",Table16[[#This Row],[Demand]],NA())</f>
        <v>#N/A</v>
      </c>
      <c r="H1403" s="6" t="e">
        <f>IF(Table16[[#This Row],[Holiday]]="Y",Table16[[#This Row],[Demand]],NA())</f>
        <v>#N/A</v>
      </c>
      <c r="I1403" s="6">
        <f>IF(Table16[[#This Row],[Holiday]]="N",Table16[[#This Row],[Demand]],NA())</f>
        <v>116793.855</v>
      </c>
      <c r="J1403" s="6">
        <v>31.6</v>
      </c>
      <c r="K1403" s="6"/>
    </row>
    <row r="1404" spans="2:11" x14ac:dyDescent="0.3">
      <c r="B1404" s="30">
        <v>43407</v>
      </c>
      <c r="C1404" s="6" t="str">
        <f>VLOOKUP(B:B, _holidays!A:C, 2, FALSE)</f>
        <v>Y</v>
      </c>
      <c r="D1404" s="6" t="str">
        <f>VLOOKUP(B:B, _holidays!A:C, 3, FALSE)</f>
        <v>N</v>
      </c>
      <c r="E1404" s="10">
        <v>93859.285000000003</v>
      </c>
      <c r="F1404" s="6">
        <f>IF(Table16[[#This Row],[School Day]]="Y",Table16[[#This Row],[Demand]],NA())</f>
        <v>93859.285000000003</v>
      </c>
      <c r="G1404" s="6" t="e">
        <f>IF(Table16[[#This Row],[School Day]]="N",Table16[[#This Row],[Demand]],NA())</f>
        <v>#N/A</v>
      </c>
      <c r="H1404" s="6" t="e">
        <f>IF(Table16[[#This Row],[Holiday]]="Y",Table16[[#This Row],[Demand]],NA())</f>
        <v>#N/A</v>
      </c>
      <c r="I1404" s="6">
        <f>IF(Table16[[#This Row],[Holiday]]="N",Table16[[#This Row],[Demand]],NA())</f>
        <v>93859.285000000003</v>
      </c>
      <c r="J1404" s="6">
        <v>20.9</v>
      </c>
      <c r="K1404" s="6"/>
    </row>
    <row r="1405" spans="2:11" x14ac:dyDescent="0.3">
      <c r="B1405" s="30">
        <v>43408</v>
      </c>
      <c r="C1405" s="6" t="str">
        <f>VLOOKUP(B:B, _holidays!A:C, 2, FALSE)</f>
        <v>Y</v>
      </c>
      <c r="D1405" s="6" t="str">
        <f>VLOOKUP(B:B, _holidays!A:C, 3, FALSE)</f>
        <v>N</v>
      </c>
      <c r="E1405" s="10">
        <v>96432.625</v>
      </c>
      <c r="F1405" s="6">
        <f>IF(Table16[[#This Row],[School Day]]="Y",Table16[[#This Row],[Demand]],NA())</f>
        <v>96432.625</v>
      </c>
      <c r="G1405" s="6" t="e">
        <f>IF(Table16[[#This Row],[School Day]]="N",Table16[[#This Row],[Demand]],NA())</f>
        <v>#N/A</v>
      </c>
      <c r="H1405" s="6" t="e">
        <f>IF(Table16[[#This Row],[Holiday]]="Y",Table16[[#This Row],[Demand]],NA())</f>
        <v>#N/A</v>
      </c>
      <c r="I1405" s="6">
        <f>IF(Table16[[#This Row],[Holiday]]="N",Table16[[#This Row],[Demand]],NA())</f>
        <v>96432.625</v>
      </c>
      <c r="J1405" s="6">
        <v>20.9</v>
      </c>
      <c r="K1405" s="6"/>
    </row>
    <row r="1406" spans="2:11" x14ac:dyDescent="0.3">
      <c r="B1406" s="30">
        <v>43409</v>
      </c>
      <c r="C1406" s="6" t="str">
        <f>VLOOKUP(B:B, _holidays!A:C, 2, FALSE)</f>
        <v>Y</v>
      </c>
      <c r="D1406" s="6" t="str">
        <f>VLOOKUP(B:B, _holidays!A:C, 3, FALSE)</f>
        <v>N</v>
      </c>
      <c r="E1406" s="10">
        <v>107014.075</v>
      </c>
      <c r="F1406" s="6">
        <f>IF(Table16[[#This Row],[School Day]]="Y",Table16[[#This Row],[Demand]],NA())</f>
        <v>107014.075</v>
      </c>
      <c r="G1406" s="6" t="e">
        <f>IF(Table16[[#This Row],[School Day]]="N",Table16[[#This Row],[Demand]],NA())</f>
        <v>#N/A</v>
      </c>
      <c r="H1406" s="6" t="e">
        <f>IF(Table16[[#This Row],[Holiday]]="Y",Table16[[#This Row],[Demand]],NA())</f>
        <v>#N/A</v>
      </c>
      <c r="I1406" s="6">
        <f>IF(Table16[[#This Row],[Holiday]]="N",Table16[[#This Row],[Demand]],NA())</f>
        <v>107014.075</v>
      </c>
      <c r="J1406" s="6">
        <v>28.6</v>
      </c>
      <c r="K1406" s="6"/>
    </row>
    <row r="1407" spans="2:11" x14ac:dyDescent="0.3">
      <c r="B1407" s="30">
        <v>43410</v>
      </c>
      <c r="C1407" s="6" t="str">
        <f>VLOOKUP(B:B, _holidays!A:C, 2, FALSE)</f>
        <v>Y</v>
      </c>
      <c r="D1407" s="6" t="str">
        <f>VLOOKUP(B:B, _holidays!A:C, 3, FALSE)</f>
        <v>Y</v>
      </c>
      <c r="E1407" s="10">
        <v>100696.565</v>
      </c>
      <c r="F1407" s="6">
        <f>IF(Table16[[#This Row],[School Day]]="Y",Table16[[#This Row],[Demand]],NA())</f>
        <v>100696.565</v>
      </c>
      <c r="G1407" s="6" t="e">
        <f>IF(Table16[[#This Row],[School Day]]="N",Table16[[#This Row],[Demand]],NA())</f>
        <v>#N/A</v>
      </c>
      <c r="H1407" s="6">
        <f>IF(Table16[[#This Row],[Holiday]]="Y",Table16[[#This Row],[Demand]],NA())</f>
        <v>100696.565</v>
      </c>
      <c r="I1407" s="6" t="e">
        <f>IF(Table16[[#This Row],[Holiday]]="N",Table16[[#This Row],[Demand]],NA())</f>
        <v>#N/A</v>
      </c>
      <c r="J1407" s="6">
        <v>21.4</v>
      </c>
      <c r="K1407" s="6"/>
    </row>
    <row r="1408" spans="2:11" x14ac:dyDescent="0.3">
      <c r="B1408" s="30">
        <v>43411</v>
      </c>
      <c r="C1408" s="6" t="str">
        <f>VLOOKUP(B:B, _holidays!A:C, 2, FALSE)</f>
        <v>Y</v>
      </c>
      <c r="D1408" s="6" t="str">
        <f>VLOOKUP(B:B, _holidays!A:C, 3, FALSE)</f>
        <v>N</v>
      </c>
      <c r="E1408" s="10">
        <v>106387.19500000001</v>
      </c>
      <c r="F1408" s="6">
        <f>IF(Table16[[#This Row],[School Day]]="Y",Table16[[#This Row],[Demand]],NA())</f>
        <v>106387.19500000001</v>
      </c>
      <c r="G1408" s="6" t="e">
        <f>IF(Table16[[#This Row],[School Day]]="N",Table16[[#This Row],[Demand]],NA())</f>
        <v>#N/A</v>
      </c>
      <c r="H1408" s="6" t="e">
        <f>IF(Table16[[#This Row],[Holiday]]="Y",Table16[[#This Row],[Demand]],NA())</f>
        <v>#N/A</v>
      </c>
      <c r="I1408" s="6">
        <f>IF(Table16[[#This Row],[Holiday]]="N",Table16[[#This Row],[Demand]],NA())</f>
        <v>106387.19500000001</v>
      </c>
      <c r="J1408" s="6">
        <v>17.2</v>
      </c>
      <c r="K1408" s="6"/>
    </row>
    <row r="1409" spans="2:11" x14ac:dyDescent="0.3">
      <c r="B1409" s="30">
        <v>43412</v>
      </c>
      <c r="C1409" s="6" t="str">
        <f>VLOOKUP(B:B, _holidays!A:C, 2, FALSE)</f>
        <v>Y</v>
      </c>
      <c r="D1409" s="6" t="str">
        <f>VLOOKUP(B:B, _holidays!A:C, 3, FALSE)</f>
        <v>N</v>
      </c>
      <c r="E1409" s="10">
        <v>109430.37</v>
      </c>
      <c r="F1409" s="6">
        <f>IF(Table16[[#This Row],[School Day]]="Y",Table16[[#This Row],[Demand]],NA())</f>
        <v>109430.37</v>
      </c>
      <c r="G1409" s="6" t="e">
        <f>IF(Table16[[#This Row],[School Day]]="N",Table16[[#This Row],[Demand]],NA())</f>
        <v>#N/A</v>
      </c>
      <c r="H1409" s="6" t="e">
        <f>IF(Table16[[#This Row],[Holiday]]="Y",Table16[[#This Row],[Demand]],NA())</f>
        <v>#N/A</v>
      </c>
      <c r="I1409" s="6">
        <f>IF(Table16[[#This Row],[Holiday]]="N",Table16[[#This Row],[Demand]],NA())</f>
        <v>109430.37</v>
      </c>
      <c r="J1409" s="6">
        <v>17</v>
      </c>
      <c r="K1409" s="6"/>
    </row>
    <row r="1410" spans="2:11" x14ac:dyDescent="0.3">
      <c r="B1410" s="30">
        <v>43413</v>
      </c>
      <c r="C1410" s="6" t="str">
        <f>VLOOKUP(B:B, _holidays!A:C, 2, FALSE)</f>
        <v>Y</v>
      </c>
      <c r="D1410" s="6" t="str">
        <f>VLOOKUP(B:B, _holidays!A:C, 3, FALSE)</f>
        <v>N</v>
      </c>
      <c r="E1410" s="10">
        <v>112506.95</v>
      </c>
      <c r="F1410" s="6">
        <f>IF(Table16[[#This Row],[School Day]]="Y",Table16[[#This Row],[Demand]],NA())</f>
        <v>112506.95</v>
      </c>
      <c r="G1410" s="6" t="e">
        <f>IF(Table16[[#This Row],[School Day]]="N",Table16[[#This Row],[Demand]],NA())</f>
        <v>#N/A</v>
      </c>
      <c r="H1410" s="6" t="e">
        <f>IF(Table16[[#This Row],[Holiday]]="Y",Table16[[#This Row],[Demand]],NA())</f>
        <v>#N/A</v>
      </c>
      <c r="I1410" s="6">
        <f>IF(Table16[[#This Row],[Holiday]]="N",Table16[[#This Row],[Demand]],NA())</f>
        <v>112506.95</v>
      </c>
      <c r="J1410" s="6">
        <v>20</v>
      </c>
      <c r="K1410" s="6"/>
    </row>
    <row r="1411" spans="2:11" x14ac:dyDescent="0.3">
      <c r="B1411" s="30">
        <v>43414</v>
      </c>
      <c r="C1411" s="6" t="str">
        <f>VLOOKUP(B:B, _holidays!A:C, 2, FALSE)</f>
        <v>Y</v>
      </c>
      <c r="D1411" s="6" t="str">
        <f>VLOOKUP(B:B, _holidays!A:C, 3, FALSE)</f>
        <v>N</v>
      </c>
      <c r="E1411" s="10">
        <v>100203.55</v>
      </c>
      <c r="F1411" s="6">
        <f>IF(Table16[[#This Row],[School Day]]="Y",Table16[[#This Row],[Demand]],NA())</f>
        <v>100203.55</v>
      </c>
      <c r="G1411" s="6" t="e">
        <f>IF(Table16[[#This Row],[School Day]]="N",Table16[[#This Row],[Demand]],NA())</f>
        <v>#N/A</v>
      </c>
      <c r="H1411" s="6" t="e">
        <f>IF(Table16[[#This Row],[Holiday]]="Y",Table16[[#This Row],[Demand]],NA())</f>
        <v>#N/A</v>
      </c>
      <c r="I1411" s="6">
        <f>IF(Table16[[#This Row],[Holiday]]="N",Table16[[#This Row],[Demand]],NA())</f>
        <v>100203.55</v>
      </c>
      <c r="J1411" s="6">
        <v>20.3</v>
      </c>
      <c r="K1411" s="6"/>
    </row>
    <row r="1412" spans="2:11" x14ac:dyDescent="0.3">
      <c r="B1412" s="30">
        <v>43415</v>
      </c>
      <c r="C1412" s="6" t="str">
        <f>VLOOKUP(B:B, _holidays!A:C, 2, FALSE)</f>
        <v>Y</v>
      </c>
      <c r="D1412" s="6" t="str">
        <f>VLOOKUP(B:B, _holidays!A:C, 3, FALSE)</f>
        <v>N</v>
      </c>
      <c r="E1412" s="10">
        <v>94602.89</v>
      </c>
      <c r="F1412" s="6">
        <f>IF(Table16[[#This Row],[School Day]]="Y",Table16[[#This Row],[Demand]],NA())</f>
        <v>94602.89</v>
      </c>
      <c r="G1412" s="6" t="e">
        <f>IF(Table16[[#This Row],[School Day]]="N",Table16[[#This Row],[Demand]],NA())</f>
        <v>#N/A</v>
      </c>
      <c r="H1412" s="6" t="e">
        <f>IF(Table16[[#This Row],[Holiday]]="Y",Table16[[#This Row],[Demand]],NA())</f>
        <v>#N/A</v>
      </c>
      <c r="I1412" s="6">
        <f>IF(Table16[[#This Row],[Holiday]]="N",Table16[[#This Row],[Demand]],NA())</f>
        <v>94602.89</v>
      </c>
      <c r="J1412" s="6">
        <v>19.600000000000001</v>
      </c>
      <c r="K1412" s="6"/>
    </row>
    <row r="1413" spans="2:11" x14ac:dyDescent="0.3">
      <c r="B1413" s="30">
        <v>43416</v>
      </c>
      <c r="C1413" s="6" t="str">
        <f>VLOOKUP(B:B, _holidays!A:C, 2, FALSE)</f>
        <v>Y</v>
      </c>
      <c r="D1413" s="6" t="str">
        <f>VLOOKUP(B:B, _holidays!A:C, 3, FALSE)</f>
        <v>N</v>
      </c>
      <c r="E1413" s="10">
        <v>114159.595</v>
      </c>
      <c r="F1413" s="6">
        <f>IF(Table16[[#This Row],[School Day]]="Y",Table16[[#This Row],[Demand]],NA())</f>
        <v>114159.595</v>
      </c>
      <c r="G1413" s="6" t="e">
        <f>IF(Table16[[#This Row],[School Day]]="N",Table16[[#This Row],[Demand]],NA())</f>
        <v>#N/A</v>
      </c>
      <c r="H1413" s="6" t="e">
        <f>IF(Table16[[#This Row],[Holiday]]="Y",Table16[[#This Row],[Demand]],NA())</f>
        <v>#N/A</v>
      </c>
      <c r="I1413" s="6">
        <f>IF(Table16[[#This Row],[Holiday]]="N",Table16[[#This Row],[Demand]],NA())</f>
        <v>114159.595</v>
      </c>
      <c r="J1413" s="6">
        <v>30.2</v>
      </c>
      <c r="K1413" s="6"/>
    </row>
    <row r="1414" spans="2:11" x14ac:dyDescent="0.3">
      <c r="B1414" s="30">
        <v>43417</v>
      </c>
      <c r="C1414" s="6" t="str">
        <f>VLOOKUP(B:B, _holidays!A:C, 2, FALSE)</f>
        <v>Y</v>
      </c>
      <c r="D1414" s="6" t="str">
        <f>VLOOKUP(B:B, _holidays!A:C, 3, FALSE)</f>
        <v>N</v>
      </c>
      <c r="E1414" s="10">
        <v>120185.265</v>
      </c>
      <c r="F1414" s="6">
        <f>IF(Table16[[#This Row],[School Day]]="Y",Table16[[#This Row],[Demand]],NA())</f>
        <v>120185.265</v>
      </c>
      <c r="G1414" s="6" t="e">
        <f>IF(Table16[[#This Row],[School Day]]="N",Table16[[#This Row],[Demand]],NA())</f>
        <v>#N/A</v>
      </c>
      <c r="H1414" s="6" t="e">
        <f>IF(Table16[[#This Row],[Holiday]]="Y",Table16[[#This Row],[Demand]],NA())</f>
        <v>#N/A</v>
      </c>
      <c r="I1414" s="6">
        <f>IF(Table16[[#This Row],[Holiday]]="N",Table16[[#This Row],[Demand]],NA())</f>
        <v>120185.265</v>
      </c>
      <c r="J1414" s="6">
        <v>30.5</v>
      </c>
      <c r="K1414" s="6"/>
    </row>
    <row r="1415" spans="2:11" x14ac:dyDescent="0.3">
      <c r="B1415" s="30">
        <v>43418</v>
      </c>
      <c r="C1415" s="6" t="str">
        <f>VLOOKUP(B:B, _holidays!A:C, 2, FALSE)</f>
        <v>Y</v>
      </c>
      <c r="D1415" s="6" t="str">
        <f>VLOOKUP(B:B, _holidays!A:C, 3, FALSE)</f>
        <v>N</v>
      </c>
      <c r="E1415" s="10">
        <v>116487.58</v>
      </c>
      <c r="F1415" s="6">
        <f>IF(Table16[[#This Row],[School Day]]="Y",Table16[[#This Row],[Demand]],NA())</f>
        <v>116487.58</v>
      </c>
      <c r="G1415" s="6" t="e">
        <f>IF(Table16[[#This Row],[School Day]]="N",Table16[[#This Row],[Demand]],NA())</f>
        <v>#N/A</v>
      </c>
      <c r="H1415" s="6" t="e">
        <f>IF(Table16[[#This Row],[Holiday]]="Y",Table16[[#This Row],[Demand]],NA())</f>
        <v>#N/A</v>
      </c>
      <c r="I1415" s="6">
        <f>IF(Table16[[#This Row],[Holiday]]="N",Table16[[#This Row],[Demand]],NA())</f>
        <v>116487.58</v>
      </c>
      <c r="J1415" s="6">
        <v>17.3</v>
      </c>
      <c r="K1415" s="6"/>
    </row>
    <row r="1416" spans="2:11" x14ac:dyDescent="0.3">
      <c r="B1416" s="30">
        <v>43419</v>
      </c>
      <c r="C1416" s="6" t="str">
        <f>VLOOKUP(B:B, _holidays!A:C, 2, FALSE)</f>
        <v>Y</v>
      </c>
      <c r="D1416" s="6" t="str">
        <f>VLOOKUP(B:B, _holidays!A:C, 3, FALSE)</f>
        <v>N</v>
      </c>
      <c r="E1416" s="10">
        <v>108628.34</v>
      </c>
      <c r="F1416" s="6">
        <f>IF(Table16[[#This Row],[School Day]]="Y",Table16[[#This Row],[Demand]],NA())</f>
        <v>108628.34</v>
      </c>
      <c r="G1416" s="6" t="e">
        <f>IF(Table16[[#This Row],[School Day]]="N",Table16[[#This Row],[Demand]],NA())</f>
        <v>#N/A</v>
      </c>
      <c r="H1416" s="6" t="e">
        <f>IF(Table16[[#This Row],[Holiday]]="Y",Table16[[#This Row],[Demand]],NA())</f>
        <v>#N/A</v>
      </c>
      <c r="I1416" s="6">
        <f>IF(Table16[[#This Row],[Holiday]]="N",Table16[[#This Row],[Demand]],NA())</f>
        <v>108628.34</v>
      </c>
      <c r="J1416" s="6">
        <v>18.100000000000001</v>
      </c>
      <c r="K1416" s="6"/>
    </row>
    <row r="1417" spans="2:11" x14ac:dyDescent="0.3">
      <c r="B1417" s="30">
        <v>43420</v>
      </c>
      <c r="C1417" s="6" t="str">
        <f>VLOOKUP(B:B, _holidays!A:C, 2, FALSE)</f>
        <v>Y</v>
      </c>
      <c r="D1417" s="6" t="str">
        <f>VLOOKUP(B:B, _holidays!A:C, 3, FALSE)</f>
        <v>N</v>
      </c>
      <c r="E1417" s="10">
        <v>107405.925</v>
      </c>
      <c r="F1417" s="6">
        <f>IF(Table16[[#This Row],[School Day]]="Y",Table16[[#This Row],[Demand]],NA())</f>
        <v>107405.925</v>
      </c>
      <c r="G1417" s="6" t="e">
        <f>IF(Table16[[#This Row],[School Day]]="N",Table16[[#This Row],[Demand]],NA())</f>
        <v>#N/A</v>
      </c>
      <c r="H1417" s="6" t="e">
        <f>IF(Table16[[#This Row],[Holiday]]="Y",Table16[[#This Row],[Demand]],NA())</f>
        <v>#N/A</v>
      </c>
      <c r="I1417" s="6">
        <f>IF(Table16[[#This Row],[Holiday]]="N",Table16[[#This Row],[Demand]],NA())</f>
        <v>107405.925</v>
      </c>
      <c r="J1417" s="6">
        <v>19</v>
      </c>
      <c r="K1417" s="6"/>
    </row>
    <row r="1418" spans="2:11" x14ac:dyDescent="0.3">
      <c r="B1418" s="30">
        <v>43421</v>
      </c>
      <c r="C1418" s="6" t="str">
        <f>VLOOKUP(B:B, _holidays!A:C, 2, FALSE)</f>
        <v>Y</v>
      </c>
      <c r="D1418" s="6" t="str">
        <f>VLOOKUP(B:B, _holidays!A:C, 3, FALSE)</f>
        <v>N</v>
      </c>
      <c r="E1418" s="10">
        <v>90498.92</v>
      </c>
      <c r="F1418" s="6">
        <f>IF(Table16[[#This Row],[School Day]]="Y",Table16[[#This Row],[Demand]],NA())</f>
        <v>90498.92</v>
      </c>
      <c r="G1418" s="6" t="e">
        <f>IF(Table16[[#This Row],[School Day]]="N",Table16[[#This Row],[Demand]],NA())</f>
        <v>#N/A</v>
      </c>
      <c r="H1418" s="6" t="e">
        <f>IF(Table16[[#This Row],[Holiday]]="Y",Table16[[#This Row],[Demand]],NA())</f>
        <v>#N/A</v>
      </c>
      <c r="I1418" s="6">
        <f>IF(Table16[[#This Row],[Holiday]]="N",Table16[[#This Row],[Demand]],NA())</f>
        <v>90498.92</v>
      </c>
      <c r="J1418" s="6">
        <v>18.100000000000001</v>
      </c>
      <c r="K1418" s="6"/>
    </row>
    <row r="1419" spans="2:11" x14ac:dyDescent="0.3">
      <c r="B1419" s="30">
        <v>43422</v>
      </c>
      <c r="C1419" s="6" t="str">
        <f>VLOOKUP(B:B, _holidays!A:C, 2, FALSE)</f>
        <v>Y</v>
      </c>
      <c r="D1419" s="6" t="str">
        <f>VLOOKUP(B:B, _holidays!A:C, 3, FALSE)</f>
        <v>N</v>
      </c>
      <c r="E1419" s="10">
        <v>92043.13</v>
      </c>
      <c r="F1419" s="6">
        <f>IF(Table16[[#This Row],[School Day]]="Y",Table16[[#This Row],[Demand]],NA())</f>
        <v>92043.13</v>
      </c>
      <c r="G1419" s="6" t="e">
        <f>IF(Table16[[#This Row],[School Day]]="N",Table16[[#This Row],[Demand]],NA())</f>
        <v>#N/A</v>
      </c>
      <c r="H1419" s="6" t="e">
        <f>IF(Table16[[#This Row],[Holiday]]="Y",Table16[[#This Row],[Demand]],NA())</f>
        <v>#N/A</v>
      </c>
      <c r="I1419" s="6">
        <f>IF(Table16[[#This Row],[Holiday]]="N",Table16[[#This Row],[Demand]],NA())</f>
        <v>92043.13</v>
      </c>
      <c r="J1419" s="6">
        <v>26.6</v>
      </c>
      <c r="K1419" s="6"/>
    </row>
    <row r="1420" spans="2:11" x14ac:dyDescent="0.3">
      <c r="B1420" s="30">
        <v>43423</v>
      </c>
      <c r="C1420" s="6" t="str">
        <f>VLOOKUP(B:B, _holidays!A:C, 2, FALSE)</f>
        <v>Y</v>
      </c>
      <c r="D1420" s="6" t="str">
        <f>VLOOKUP(B:B, _holidays!A:C, 3, FALSE)</f>
        <v>N</v>
      </c>
      <c r="E1420" s="10">
        <v>113978.535</v>
      </c>
      <c r="F1420" s="6">
        <f>IF(Table16[[#This Row],[School Day]]="Y",Table16[[#This Row],[Demand]],NA())</f>
        <v>113978.535</v>
      </c>
      <c r="G1420" s="6" t="e">
        <f>IF(Table16[[#This Row],[School Day]]="N",Table16[[#This Row],[Demand]],NA())</f>
        <v>#N/A</v>
      </c>
      <c r="H1420" s="6" t="e">
        <f>IF(Table16[[#This Row],[Holiday]]="Y",Table16[[#This Row],[Demand]],NA())</f>
        <v>#N/A</v>
      </c>
      <c r="I1420" s="6">
        <f>IF(Table16[[#This Row],[Holiday]]="N",Table16[[#This Row],[Demand]],NA())</f>
        <v>113978.535</v>
      </c>
      <c r="J1420" s="6">
        <v>30.9</v>
      </c>
      <c r="K1420" s="6"/>
    </row>
    <row r="1421" spans="2:11" x14ac:dyDescent="0.3">
      <c r="B1421" s="30">
        <v>43424</v>
      </c>
      <c r="C1421" s="6" t="str">
        <f>VLOOKUP(B:B, _holidays!A:C, 2, FALSE)</f>
        <v>Y</v>
      </c>
      <c r="D1421" s="6" t="str">
        <f>VLOOKUP(B:B, _holidays!A:C, 3, FALSE)</f>
        <v>N</v>
      </c>
      <c r="E1421" s="10">
        <v>118330.625</v>
      </c>
      <c r="F1421" s="6">
        <f>IF(Table16[[#This Row],[School Day]]="Y",Table16[[#This Row],[Demand]],NA())</f>
        <v>118330.625</v>
      </c>
      <c r="G1421" s="6" t="e">
        <f>IF(Table16[[#This Row],[School Day]]="N",Table16[[#This Row],[Demand]],NA())</f>
        <v>#N/A</v>
      </c>
      <c r="H1421" s="6" t="e">
        <f>IF(Table16[[#This Row],[Holiday]]="Y",Table16[[#This Row],[Demand]],NA())</f>
        <v>#N/A</v>
      </c>
      <c r="I1421" s="6">
        <f>IF(Table16[[#This Row],[Holiday]]="N",Table16[[#This Row],[Demand]],NA())</f>
        <v>118330.625</v>
      </c>
      <c r="J1421" s="6">
        <v>27.6</v>
      </c>
      <c r="K1421" s="6"/>
    </row>
    <row r="1422" spans="2:11" x14ac:dyDescent="0.3">
      <c r="B1422" s="30">
        <v>43425</v>
      </c>
      <c r="C1422" s="6" t="str">
        <f>VLOOKUP(B:B, _holidays!A:C, 2, FALSE)</f>
        <v>Y</v>
      </c>
      <c r="D1422" s="6" t="str">
        <f>VLOOKUP(B:B, _holidays!A:C, 3, FALSE)</f>
        <v>N</v>
      </c>
      <c r="E1422" s="10">
        <v>106618.19500000001</v>
      </c>
      <c r="F1422" s="6">
        <f>IF(Table16[[#This Row],[School Day]]="Y",Table16[[#This Row],[Demand]],NA())</f>
        <v>106618.19500000001</v>
      </c>
      <c r="G1422" s="6" t="e">
        <f>IF(Table16[[#This Row],[School Day]]="N",Table16[[#This Row],[Demand]],NA())</f>
        <v>#N/A</v>
      </c>
      <c r="H1422" s="6" t="e">
        <f>IF(Table16[[#This Row],[Holiday]]="Y",Table16[[#This Row],[Demand]],NA())</f>
        <v>#N/A</v>
      </c>
      <c r="I1422" s="6">
        <f>IF(Table16[[#This Row],[Holiday]]="N",Table16[[#This Row],[Demand]],NA())</f>
        <v>106618.19500000001</v>
      </c>
      <c r="J1422" s="6">
        <v>23.2</v>
      </c>
      <c r="K1422" s="6"/>
    </row>
    <row r="1423" spans="2:11" x14ac:dyDescent="0.3">
      <c r="B1423" s="30">
        <v>43426</v>
      </c>
      <c r="C1423" s="6" t="str">
        <f>VLOOKUP(B:B, _holidays!A:C, 2, FALSE)</f>
        <v>Y</v>
      </c>
      <c r="D1423" s="6" t="str">
        <f>VLOOKUP(B:B, _holidays!A:C, 3, FALSE)</f>
        <v>N</v>
      </c>
      <c r="E1423" s="10">
        <v>107278.83</v>
      </c>
      <c r="F1423" s="6">
        <f>IF(Table16[[#This Row],[School Day]]="Y",Table16[[#This Row],[Demand]],NA())</f>
        <v>107278.83</v>
      </c>
      <c r="G1423" s="6" t="e">
        <f>IF(Table16[[#This Row],[School Day]]="N",Table16[[#This Row],[Demand]],NA())</f>
        <v>#N/A</v>
      </c>
      <c r="H1423" s="6" t="e">
        <f>IF(Table16[[#This Row],[Holiday]]="Y",Table16[[#This Row],[Demand]],NA())</f>
        <v>#N/A</v>
      </c>
      <c r="I1423" s="6">
        <f>IF(Table16[[#This Row],[Holiday]]="N",Table16[[#This Row],[Demand]],NA())</f>
        <v>107278.83</v>
      </c>
      <c r="J1423" s="6">
        <v>16.399999999999999</v>
      </c>
      <c r="K1423" s="6"/>
    </row>
    <row r="1424" spans="2:11" x14ac:dyDescent="0.3">
      <c r="B1424" s="30">
        <v>43427</v>
      </c>
      <c r="C1424" s="6" t="str">
        <f>VLOOKUP(B:B, _holidays!A:C, 2, FALSE)</f>
        <v>Y</v>
      </c>
      <c r="D1424" s="6" t="str">
        <f>VLOOKUP(B:B, _holidays!A:C, 3, FALSE)</f>
        <v>N</v>
      </c>
      <c r="E1424" s="10">
        <v>113582.6</v>
      </c>
      <c r="F1424" s="6">
        <f>IF(Table16[[#This Row],[School Day]]="Y",Table16[[#This Row],[Demand]],NA())</f>
        <v>113582.6</v>
      </c>
      <c r="G1424" s="6" t="e">
        <f>IF(Table16[[#This Row],[School Day]]="N",Table16[[#This Row],[Demand]],NA())</f>
        <v>#N/A</v>
      </c>
      <c r="H1424" s="6" t="e">
        <f>IF(Table16[[#This Row],[Holiday]]="Y",Table16[[#This Row],[Demand]],NA())</f>
        <v>#N/A</v>
      </c>
      <c r="I1424" s="6">
        <f>IF(Table16[[#This Row],[Holiday]]="N",Table16[[#This Row],[Demand]],NA())</f>
        <v>113582.6</v>
      </c>
      <c r="J1424" s="6">
        <v>14.5</v>
      </c>
      <c r="K1424" s="6"/>
    </row>
    <row r="1425" spans="2:11" x14ac:dyDescent="0.3">
      <c r="B1425" s="30">
        <v>43428</v>
      </c>
      <c r="C1425" s="6" t="str">
        <f>VLOOKUP(B:B, _holidays!A:C, 2, FALSE)</f>
        <v>Y</v>
      </c>
      <c r="D1425" s="6" t="str">
        <f>VLOOKUP(B:B, _holidays!A:C, 3, FALSE)</f>
        <v>N</v>
      </c>
      <c r="E1425" s="10">
        <v>101352.12</v>
      </c>
      <c r="F1425" s="6">
        <f>IF(Table16[[#This Row],[School Day]]="Y",Table16[[#This Row],[Demand]],NA())</f>
        <v>101352.12</v>
      </c>
      <c r="G1425" s="6" t="e">
        <f>IF(Table16[[#This Row],[School Day]]="N",Table16[[#This Row],[Demand]],NA())</f>
        <v>#N/A</v>
      </c>
      <c r="H1425" s="6" t="e">
        <f>IF(Table16[[#This Row],[Holiday]]="Y",Table16[[#This Row],[Demand]],NA())</f>
        <v>#N/A</v>
      </c>
      <c r="I1425" s="6">
        <f>IF(Table16[[#This Row],[Holiday]]="N",Table16[[#This Row],[Demand]],NA())</f>
        <v>101352.12</v>
      </c>
      <c r="J1425" s="6">
        <v>16.899999999999999</v>
      </c>
      <c r="K1425" s="6"/>
    </row>
    <row r="1426" spans="2:11" x14ac:dyDescent="0.3">
      <c r="B1426" s="30">
        <v>43429</v>
      </c>
      <c r="C1426" s="6" t="str">
        <f>VLOOKUP(B:B, _holidays!A:C, 2, FALSE)</f>
        <v>Y</v>
      </c>
      <c r="D1426" s="6" t="str">
        <f>VLOOKUP(B:B, _holidays!A:C, 3, FALSE)</f>
        <v>N</v>
      </c>
      <c r="E1426" s="10">
        <v>96240.41</v>
      </c>
      <c r="F1426" s="6">
        <f>IF(Table16[[#This Row],[School Day]]="Y",Table16[[#This Row],[Demand]],NA())</f>
        <v>96240.41</v>
      </c>
      <c r="G1426" s="6" t="e">
        <f>IF(Table16[[#This Row],[School Day]]="N",Table16[[#This Row],[Demand]],NA())</f>
        <v>#N/A</v>
      </c>
      <c r="H1426" s="6" t="e">
        <f>IF(Table16[[#This Row],[Holiday]]="Y",Table16[[#This Row],[Demand]],NA())</f>
        <v>#N/A</v>
      </c>
      <c r="I1426" s="6">
        <f>IF(Table16[[#This Row],[Holiday]]="N",Table16[[#This Row],[Demand]],NA())</f>
        <v>96240.41</v>
      </c>
      <c r="J1426" s="6">
        <v>18.8</v>
      </c>
      <c r="K1426" s="6"/>
    </row>
    <row r="1427" spans="2:11" x14ac:dyDescent="0.3">
      <c r="B1427" s="30">
        <v>43430</v>
      </c>
      <c r="C1427" s="6" t="str">
        <f>VLOOKUP(B:B, _holidays!A:C, 2, FALSE)</f>
        <v>Y</v>
      </c>
      <c r="D1427" s="6" t="str">
        <f>VLOOKUP(B:B, _holidays!A:C, 3, FALSE)</f>
        <v>N</v>
      </c>
      <c r="E1427" s="10">
        <v>110547.605</v>
      </c>
      <c r="F1427" s="6">
        <f>IF(Table16[[#This Row],[School Day]]="Y",Table16[[#This Row],[Demand]],NA())</f>
        <v>110547.605</v>
      </c>
      <c r="G1427" s="6" t="e">
        <f>IF(Table16[[#This Row],[School Day]]="N",Table16[[#This Row],[Demand]],NA())</f>
        <v>#N/A</v>
      </c>
      <c r="H1427" s="6" t="e">
        <f>IF(Table16[[#This Row],[Holiday]]="Y",Table16[[#This Row],[Demand]],NA())</f>
        <v>#N/A</v>
      </c>
      <c r="I1427" s="6">
        <f>IF(Table16[[#This Row],[Holiday]]="N",Table16[[#This Row],[Demand]],NA())</f>
        <v>110547.605</v>
      </c>
      <c r="J1427" s="6">
        <v>18.600000000000001</v>
      </c>
      <c r="K1427" s="6"/>
    </row>
    <row r="1428" spans="2:11" x14ac:dyDescent="0.3">
      <c r="B1428" s="30">
        <v>43431</v>
      </c>
      <c r="C1428" s="6" t="str">
        <f>VLOOKUP(B:B, _holidays!A:C, 2, FALSE)</f>
        <v>Y</v>
      </c>
      <c r="D1428" s="6" t="str">
        <f>VLOOKUP(B:B, _holidays!A:C, 3, FALSE)</f>
        <v>N</v>
      </c>
      <c r="E1428" s="10">
        <v>109706.42</v>
      </c>
      <c r="F1428" s="6">
        <f>IF(Table16[[#This Row],[School Day]]="Y",Table16[[#This Row],[Demand]],NA())</f>
        <v>109706.42</v>
      </c>
      <c r="G1428" s="6" t="e">
        <f>IF(Table16[[#This Row],[School Day]]="N",Table16[[#This Row],[Demand]],NA())</f>
        <v>#N/A</v>
      </c>
      <c r="H1428" s="6" t="e">
        <f>IF(Table16[[#This Row],[Holiday]]="Y",Table16[[#This Row],[Demand]],NA())</f>
        <v>#N/A</v>
      </c>
      <c r="I1428" s="6">
        <f>IF(Table16[[#This Row],[Holiday]]="N",Table16[[#This Row],[Demand]],NA())</f>
        <v>109706.42</v>
      </c>
      <c r="J1428" s="6">
        <v>20</v>
      </c>
      <c r="K1428" s="6"/>
    </row>
    <row r="1429" spans="2:11" x14ac:dyDescent="0.3">
      <c r="B1429" s="30">
        <v>43432</v>
      </c>
      <c r="C1429" s="6" t="str">
        <f>VLOOKUP(B:B, _holidays!A:C, 2, FALSE)</f>
        <v>Y</v>
      </c>
      <c r="D1429" s="6" t="str">
        <f>VLOOKUP(B:B, _holidays!A:C, 3, FALSE)</f>
        <v>N</v>
      </c>
      <c r="E1429" s="10">
        <v>106684.825</v>
      </c>
      <c r="F1429" s="6">
        <f>IF(Table16[[#This Row],[School Day]]="Y",Table16[[#This Row],[Demand]],NA())</f>
        <v>106684.825</v>
      </c>
      <c r="G1429" s="6" t="e">
        <f>IF(Table16[[#This Row],[School Day]]="N",Table16[[#This Row],[Demand]],NA())</f>
        <v>#N/A</v>
      </c>
      <c r="H1429" s="6" t="e">
        <f>IF(Table16[[#This Row],[Holiday]]="Y",Table16[[#This Row],[Demand]],NA())</f>
        <v>#N/A</v>
      </c>
      <c r="I1429" s="6">
        <f>IF(Table16[[#This Row],[Holiday]]="N",Table16[[#This Row],[Demand]],NA())</f>
        <v>106684.825</v>
      </c>
      <c r="J1429" s="6">
        <v>20.8</v>
      </c>
      <c r="K1429" s="6"/>
    </row>
    <row r="1430" spans="2:11" x14ac:dyDescent="0.3">
      <c r="B1430" s="30">
        <v>43433</v>
      </c>
      <c r="C1430" s="6" t="str">
        <f>VLOOKUP(B:B, _holidays!A:C, 2, FALSE)</f>
        <v>Y</v>
      </c>
      <c r="D1430" s="6" t="str">
        <f>VLOOKUP(B:B, _holidays!A:C, 3, FALSE)</f>
        <v>N</v>
      </c>
      <c r="E1430" s="10">
        <v>112586.74</v>
      </c>
      <c r="F1430" s="6">
        <f>IF(Table16[[#This Row],[School Day]]="Y",Table16[[#This Row],[Demand]],NA())</f>
        <v>112586.74</v>
      </c>
      <c r="G1430" s="6" t="e">
        <f>IF(Table16[[#This Row],[School Day]]="N",Table16[[#This Row],[Demand]],NA())</f>
        <v>#N/A</v>
      </c>
      <c r="H1430" s="6" t="e">
        <f>IF(Table16[[#This Row],[Holiday]]="Y",Table16[[#This Row],[Demand]],NA())</f>
        <v>#N/A</v>
      </c>
      <c r="I1430" s="6">
        <f>IF(Table16[[#This Row],[Holiday]]="N",Table16[[#This Row],[Demand]],NA())</f>
        <v>112586.74</v>
      </c>
      <c r="J1430" s="6">
        <v>18.7</v>
      </c>
      <c r="K1430" s="6"/>
    </row>
    <row r="1431" spans="2:11" x14ac:dyDescent="0.3">
      <c r="B1431" s="30">
        <v>43434</v>
      </c>
      <c r="C1431" s="6" t="str">
        <f>VLOOKUP(B:B, _holidays!A:C, 2, FALSE)</f>
        <v>Y</v>
      </c>
      <c r="D1431" s="6" t="str">
        <f>VLOOKUP(B:B, _holidays!A:C, 3, FALSE)</f>
        <v>N</v>
      </c>
      <c r="E1431" s="10">
        <v>110031.82</v>
      </c>
      <c r="F1431" s="6">
        <f>IF(Table16[[#This Row],[School Day]]="Y",Table16[[#This Row],[Demand]],NA())</f>
        <v>110031.82</v>
      </c>
      <c r="G1431" s="6" t="e">
        <f>IF(Table16[[#This Row],[School Day]]="N",Table16[[#This Row],[Demand]],NA())</f>
        <v>#N/A</v>
      </c>
      <c r="H1431" s="6" t="e">
        <f>IF(Table16[[#This Row],[Holiday]]="Y",Table16[[#This Row],[Demand]],NA())</f>
        <v>#N/A</v>
      </c>
      <c r="I1431" s="6">
        <f>IF(Table16[[#This Row],[Holiday]]="N",Table16[[#This Row],[Demand]],NA())</f>
        <v>110031.82</v>
      </c>
      <c r="J1431" s="6">
        <v>20.8</v>
      </c>
      <c r="K1431" s="6"/>
    </row>
    <row r="1432" spans="2:11" x14ac:dyDescent="0.3">
      <c r="B1432" s="30">
        <v>43435</v>
      </c>
      <c r="C1432" s="6" t="str">
        <f>VLOOKUP(B:B, _holidays!A:C, 2, FALSE)</f>
        <v>Y</v>
      </c>
      <c r="D1432" s="6" t="str">
        <f>VLOOKUP(B:B, _holidays!A:C, 3, FALSE)</f>
        <v>N</v>
      </c>
      <c r="E1432" s="10">
        <v>100725.24</v>
      </c>
      <c r="F1432" s="6">
        <f>IF(Table16[[#This Row],[School Day]]="Y",Table16[[#This Row],[Demand]],NA())</f>
        <v>100725.24</v>
      </c>
      <c r="G1432" s="6" t="e">
        <f>IF(Table16[[#This Row],[School Day]]="N",Table16[[#This Row],[Demand]],NA())</f>
        <v>#N/A</v>
      </c>
      <c r="H1432" s="6" t="e">
        <f>IF(Table16[[#This Row],[Holiday]]="Y",Table16[[#This Row],[Demand]],NA())</f>
        <v>#N/A</v>
      </c>
      <c r="I1432" s="6">
        <f>IF(Table16[[#This Row],[Holiday]]="N",Table16[[#This Row],[Demand]],NA())</f>
        <v>100725.24</v>
      </c>
      <c r="J1432" s="6">
        <v>31.7</v>
      </c>
      <c r="K1432" s="6"/>
    </row>
    <row r="1433" spans="2:11" x14ac:dyDescent="0.3">
      <c r="B1433" s="30">
        <v>43436</v>
      </c>
      <c r="C1433" s="6" t="str">
        <f>VLOOKUP(B:B, _holidays!A:C, 2, FALSE)</f>
        <v>Y</v>
      </c>
      <c r="D1433" s="6" t="str">
        <f>VLOOKUP(B:B, _holidays!A:C, 3, FALSE)</f>
        <v>N</v>
      </c>
      <c r="E1433" s="10">
        <v>88903.065000000002</v>
      </c>
      <c r="F1433" s="6">
        <f>IF(Table16[[#This Row],[School Day]]="Y",Table16[[#This Row],[Demand]],NA())</f>
        <v>88903.065000000002</v>
      </c>
      <c r="G1433" s="6" t="e">
        <f>IF(Table16[[#This Row],[School Day]]="N",Table16[[#This Row],[Demand]],NA())</f>
        <v>#N/A</v>
      </c>
      <c r="H1433" s="6" t="e">
        <f>IF(Table16[[#This Row],[Holiday]]="Y",Table16[[#This Row],[Demand]],NA())</f>
        <v>#N/A</v>
      </c>
      <c r="I1433" s="6">
        <f>IF(Table16[[#This Row],[Holiday]]="N",Table16[[#This Row],[Demand]],NA())</f>
        <v>88903.065000000002</v>
      </c>
      <c r="J1433" s="6">
        <v>19.5</v>
      </c>
      <c r="K1433" s="6"/>
    </row>
    <row r="1434" spans="2:11" x14ac:dyDescent="0.3">
      <c r="B1434" s="30">
        <v>43437</v>
      </c>
      <c r="C1434" s="6" t="str">
        <f>VLOOKUP(B:B, _holidays!A:C, 2, FALSE)</f>
        <v>Y</v>
      </c>
      <c r="D1434" s="6" t="str">
        <f>VLOOKUP(B:B, _holidays!A:C, 3, FALSE)</f>
        <v>N</v>
      </c>
      <c r="E1434" s="10">
        <v>107666.30499999999</v>
      </c>
      <c r="F1434" s="6">
        <f>IF(Table16[[#This Row],[School Day]]="Y",Table16[[#This Row],[Demand]],NA())</f>
        <v>107666.30499999999</v>
      </c>
      <c r="G1434" s="6" t="e">
        <f>IF(Table16[[#This Row],[School Day]]="N",Table16[[#This Row],[Demand]],NA())</f>
        <v>#N/A</v>
      </c>
      <c r="H1434" s="6" t="e">
        <f>IF(Table16[[#This Row],[Holiday]]="Y",Table16[[#This Row],[Demand]],NA())</f>
        <v>#N/A</v>
      </c>
      <c r="I1434" s="6">
        <f>IF(Table16[[#This Row],[Holiday]]="N",Table16[[#This Row],[Demand]],NA())</f>
        <v>107666.30499999999</v>
      </c>
      <c r="J1434" s="6">
        <v>23.6</v>
      </c>
      <c r="K1434" s="6"/>
    </row>
    <row r="1435" spans="2:11" x14ac:dyDescent="0.3">
      <c r="B1435" s="30">
        <v>43438</v>
      </c>
      <c r="C1435" s="6" t="str">
        <f>VLOOKUP(B:B, _holidays!A:C, 2, FALSE)</f>
        <v>Y</v>
      </c>
      <c r="D1435" s="6" t="str">
        <f>VLOOKUP(B:B, _holidays!A:C, 3, FALSE)</f>
        <v>N</v>
      </c>
      <c r="E1435" s="10">
        <v>111718.075</v>
      </c>
      <c r="F1435" s="6">
        <f>IF(Table16[[#This Row],[School Day]]="Y",Table16[[#This Row],[Demand]],NA())</f>
        <v>111718.075</v>
      </c>
      <c r="G1435" s="6" t="e">
        <f>IF(Table16[[#This Row],[School Day]]="N",Table16[[#This Row],[Demand]],NA())</f>
        <v>#N/A</v>
      </c>
      <c r="H1435" s="6" t="e">
        <f>IF(Table16[[#This Row],[Holiday]]="Y",Table16[[#This Row],[Demand]],NA())</f>
        <v>#N/A</v>
      </c>
      <c r="I1435" s="6">
        <f>IF(Table16[[#This Row],[Holiday]]="N",Table16[[#This Row],[Demand]],NA())</f>
        <v>111718.075</v>
      </c>
      <c r="J1435" s="6">
        <v>20.5</v>
      </c>
      <c r="K1435" s="6"/>
    </row>
    <row r="1436" spans="2:11" x14ac:dyDescent="0.3">
      <c r="B1436" s="30">
        <v>43439</v>
      </c>
      <c r="C1436" s="6" t="str">
        <f>VLOOKUP(B:B, _holidays!A:C, 2, FALSE)</f>
        <v>Y</v>
      </c>
      <c r="D1436" s="6" t="str">
        <f>VLOOKUP(B:B, _holidays!A:C, 3, FALSE)</f>
        <v>N</v>
      </c>
      <c r="E1436" s="10">
        <v>114225.12</v>
      </c>
      <c r="F1436" s="6">
        <f>IF(Table16[[#This Row],[School Day]]="Y",Table16[[#This Row],[Demand]],NA())</f>
        <v>114225.12</v>
      </c>
      <c r="G1436" s="6" t="e">
        <f>IF(Table16[[#This Row],[School Day]]="N",Table16[[#This Row],[Demand]],NA())</f>
        <v>#N/A</v>
      </c>
      <c r="H1436" s="6" t="e">
        <f>IF(Table16[[#This Row],[Holiday]]="Y",Table16[[#This Row],[Demand]],NA())</f>
        <v>#N/A</v>
      </c>
      <c r="I1436" s="6">
        <f>IF(Table16[[#This Row],[Holiday]]="N",Table16[[#This Row],[Demand]],NA())</f>
        <v>114225.12</v>
      </c>
      <c r="J1436" s="6">
        <v>25.2</v>
      </c>
      <c r="K1436" s="6"/>
    </row>
    <row r="1437" spans="2:11" x14ac:dyDescent="0.3">
      <c r="B1437" s="30">
        <v>43440</v>
      </c>
      <c r="C1437" s="6" t="str">
        <f>VLOOKUP(B:B, _holidays!A:C, 2, FALSE)</f>
        <v>Y</v>
      </c>
      <c r="D1437" s="6" t="str">
        <f>VLOOKUP(B:B, _holidays!A:C, 3, FALSE)</f>
        <v>N</v>
      </c>
      <c r="E1437" s="10">
        <v>135452.26</v>
      </c>
      <c r="F1437" s="6">
        <f>IF(Table16[[#This Row],[School Day]]="Y",Table16[[#This Row],[Demand]],NA())</f>
        <v>135452.26</v>
      </c>
      <c r="G1437" s="6" t="e">
        <f>IF(Table16[[#This Row],[School Day]]="N",Table16[[#This Row],[Demand]],NA())</f>
        <v>#N/A</v>
      </c>
      <c r="H1437" s="6" t="e">
        <f>IF(Table16[[#This Row],[Holiday]]="Y",Table16[[#This Row],[Demand]],NA())</f>
        <v>#N/A</v>
      </c>
      <c r="I1437" s="6">
        <f>IF(Table16[[#This Row],[Holiday]]="N",Table16[[#This Row],[Demand]],NA())</f>
        <v>135452.26</v>
      </c>
      <c r="J1437" s="6">
        <v>35.5</v>
      </c>
      <c r="K1437" s="6"/>
    </row>
    <row r="1438" spans="2:11" x14ac:dyDescent="0.3">
      <c r="B1438" s="30">
        <v>43441</v>
      </c>
      <c r="C1438" s="6" t="str">
        <f>VLOOKUP(B:B, _holidays!A:C, 2, FALSE)</f>
        <v>Y</v>
      </c>
      <c r="D1438" s="6" t="str">
        <f>VLOOKUP(B:B, _holidays!A:C, 3, FALSE)</f>
        <v>N</v>
      </c>
      <c r="E1438" s="10">
        <v>156648.405</v>
      </c>
      <c r="F1438" s="6">
        <f>IF(Table16[[#This Row],[School Day]]="Y",Table16[[#This Row],[Demand]],NA())</f>
        <v>156648.405</v>
      </c>
      <c r="G1438" s="6" t="e">
        <f>IF(Table16[[#This Row],[School Day]]="N",Table16[[#This Row],[Demand]],NA())</f>
        <v>#N/A</v>
      </c>
      <c r="H1438" s="6" t="e">
        <f>IF(Table16[[#This Row],[Holiday]]="Y",Table16[[#This Row],[Demand]],NA())</f>
        <v>#N/A</v>
      </c>
      <c r="I1438" s="6">
        <f>IF(Table16[[#This Row],[Holiday]]="N",Table16[[#This Row],[Demand]],NA())</f>
        <v>156648.405</v>
      </c>
      <c r="J1438" s="6">
        <v>38</v>
      </c>
      <c r="K1438" s="6"/>
    </row>
    <row r="1439" spans="2:11" x14ac:dyDescent="0.3">
      <c r="B1439" s="30">
        <v>43442</v>
      </c>
      <c r="C1439" s="6" t="str">
        <f>VLOOKUP(B:B, _holidays!A:C, 2, FALSE)</f>
        <v>Y</v>
      </c>
      <c r="D1439" s="6" t="str">
        <f>VLOOKUP(B:B, _holidays!A:C, 3, FALSE)</f>
        <v>N</v>
      </c>
      <c r="E1439" s="10">
        <v>121237.47</v>
      </c>
      <c r="F1439" s="6">
        <f>IF(Table16[[#This Row],[School Day]]="Y",Table16[[#This Row],[Demand]],NA())</f>
        <v>121237.47</v>
      </c>
      <c r="G1439" s="6" t="e">
        <f>IF(Table16[[#This Row],[School Day]]="N",Table16[[#This Row],[Demand]],NA())</f>
        <v>#N/A</v>
      </c>
      <c r="H1439" s="6" t="e">
        <f>IF(Table16[[#This Row],[Holiday]]="Y",Table16[[#This Row],[Demand]],NA())</f>
        <v>#N/A</v>
      </c>
      <c r="I1439" s="6">
        <f>IF(Table16[[#This Row],[Holiday]]="N",Table16[[#This Row],[Demand]],NA())</f>
        <v>121237.47</v>
      </c>
      <c r="J1439" s="6">
        <v>30.3</v>
      </c>
      <c r="K1439" s="6"/>
    </row>
    <row r="1440" spans="2:11" x14ac:dyDescent="0.3">
      <c r="B1440" s="30">
        <v>43443</v>
      </c>
      <c r="C1440" s="6" t="str">
        <f>VLOOKUP(B:B, _holidays!A:C, 2, FALSE)</f>
        <v>Y</v>
      </c>
      <c r="D1440" s="6" t="str">
        <f>VLOOKUP(B:B, _holidays!A:C, 3, FALSE)</f>
        <v>N</v>
      </c>
      <c r="E1440" s="10">
        <v>102161.11500000001</v>
      </c>
      <c r="F1440" s="6">
        <f>IF(Table16[[#This Row],[School Day]]="Y",Table16[[#This Row],[Demand]],NA())</f>
        <v>102161.11500000001</v>
      </c>
      <c r="G1440" s="6" t="e">
        <f>IF(Table16[[#This Row],[School Day]]="N",Table16[[#This Row],[Demand]],NA())</f>
        <v>#N/A</v>
      </c>
      <c r="H1440" s="6" t="e">
        <f>IF(Table16[[#This Row],[Holiday]]="Y",Table16[[#This Row],[Demand]],NA())</f>
        <v>#N/A</v>
      </c>
      <c r="I1440" s="6">
        <f>IF(Table16[[#This Row],[Holiday]]="N",Table16[[#This Row],[Demand]],NA())</f>
        <v>102161.11500000001</v>
      </c>
      <c r="J1440" s="6">
        <v>20.100000000000001</v>
      </c>
      <c r="K1440" s="6"/>
    </row>
    <row r="1441" spans="2:11" x14ac:dyDescent="0.3">
      <c r="B1441" s="30">
        <v>43444</v>
      </c>
      <c r="C1441" s="6" t="str">
        <f>VLOOKUP(B:B, _holidays!A:C, 2, FALSE)</f>
        <v>Y</v>
      </c>
      <c r="D1441" s="6" t="str">
        <f>VLOOKUP(B:B, _holidays!A:C, 3, FALSE)</f>
        <v>N</v>
      </c>
      <c r="E1441" s="10">
        <v>110803.765</v>
      </c>
      <c r="F1441" s="6">
        <f>IF(Table16[[#This Row],[School Day]]="Y",Table16[[#This Row],[Demand]],NA())</f>
        <v>110803.765</v>
      </c>
      <c r="G1441" s="6" t="e">
        <f>IF(Table16[[#This Row],[School Day]]="N",Table16[[#This Row],[Demand]],NA())</f>
        <v>#N/A</v>
      </c>
      <c r="H1441" s="6" t="e">
        <f>IF(Table16[[#This Row],[Holiday]]="Y",Table16[[#This Row],[Demand]],NA())</f>
        <v>#N/A</v>
      </c>
      <c r="I1441" s="6">
        <f>IF(Table16[[#This Row],[Holiday]]="N",Table16[[#This Row],[Demand]],NA())</f>
        <v>110803.765</v>
      </c>
      <c r="J1441" s="6">
        <v>20.6</v>
      </c>
      <c r="K1441" s="6"/>
    </row>
    <row r="1442" spans="2:11" x14ac:dyDescent="0.3">
      <c r="B1442" s="30">
        <v>43445</v>
      </c>
      <c r="C1442" s="6" t="str">
        <f>VLOOKUP(B:B, _holidays!A:C, 2, FALSE)</f>
        <v>Y</v>
      </c>
      <c r="D1442" s="6" t="str">
        <f>VLOOKUP(B:B, _holidays!A:C, 3, FALSE)</f>
        <v>N</v>
      </c>
      <c r="E1442" s="10">
        <v>114413.785</v>
      </c>
      <c r="F1442" s="6">
        <f>IF(Table16[[#This Row],[School Day]]="Y",Table16[[#This Row],[Demand]],NA())</f>
        <v>114413.785</v>
      </c>
      <c r="G1442" s="6" t="e">
        <f>IF(Table16[[#This Row],[School Day]]="N",Table16[[#This Row],[Demand]],NA())</f>
        <v>#N/A</v>
      </c>
      <c r="H1442" s="6" t="e">
        <f>IF(Table16[[#This Row],[Holiday]]="Y",Table16[[#This Row],[Demand]],NA())</f>
        <v>#N/A</v>
      </c>
      <c r="I1442" s="6">
        <f>IF(Table16[[#This Row],[Holiday]]="N",Table16[[#This Row],[Demand]],NA())</f>
        <v>114413.785</v>
      </c>
      <c r="J1442" s="6">
        <v>23.6</v>
      </c>
      <c r="K1442" s="6"/>
    </row>
    <row r="1443" spans="2:11" x14ac:dyDescent="0.3">
      <c r="B1443" s="30">
        <v>43446</v>
      </c>
      <c r="C1443" s="6" t="str">
        <f>VLOOKUP(B:B, _holidays!A:C, 2, FALSE)</f>
        <v>Y</v>
      </c>
      <c r="D1443" s="6" t="str">
        <f>VLOOKUP(B:B, _holidays!A:C, 3, FALSE)</f>
        <v>N</v>
      </c>
      <c r="E1443" s="10">
        <v>129715.465</v>
      </c>
      <c r="F1443" s="6">
        <f>IF(Table16[[#This Row],[School Day]]="Y",Table16[[#This Row],[Demand]],NA())</f>
        <v>129715.465</v>
      </c>
      <c r="G1443" s="6" t="e">
        <f>IF(Table16[[#This Row],[School Day]]="N",Table16[[#This Row],[Demand]],NA())</f>
        <v>#N/A</v>
      </c>
      <c r="H1443" s="6" t="e">
        <f>IF(Table16[[#This Row],[Holiday]]="Y",Table16[[#This Row],[Demand]],NA())</f>
        <v>#N/A</v>
      </c>
      <c r="I1443" s="6">
        <f>IF(Table16[[#This Row],[Holiday]]="N",Table16[[#This Row],[Demand]],NA())</f>
        <v>129715.465</v>
      </c>
      <c r="J1443" s="6">
        <v>33.6</v>
      </c>
      <c r="K1443" s="6"/>
    </row>
    <row r="1444" spans="2:11" x14ac:dyDescent="0.3">
      <c r="B1444" s="30">
        <v>43447</v>
      </c>
      <c r="C1444" s="6" t="str">
        <f>VLOOKUP(B:B, _holidays!A:C, 2, FALSE)</f>
        <v>Y</v>
      </c>
      <c r="D1444" s="6" t="str">
        <f>VLOOKUP(B:B, _holidays!A:C, 3, FALSE)</f>
        <v>N</v>
      </c>
      <c r="E1444" s="10">
        <v>114986.33</v>
      </c>
      <c r="F1444" s="6">
        <f>IF(Table16[[#This Row],[School Day]]="Y",Table16[[#This Row],[Demand]],NA())</f>
        <v>114986.33</v>
      </c>
      <c r="G1444" s="6" t="e">
        <f>IF(Table16[[#This Row],[School Day]]="N",Table16[[#This Row],[Demand]],NA())</f>
        <v>#N/A</v>
      </c>
      <c r="H1444" s="6" t="e">
        <f>IF(Table16[[#This Row],[Holiday]]="Y",Table16[[#This Row],[Demand]],NA())</f>
        <v>#N/A</v>
      </c>
      <c r="I1444" s="6">
        <f>IF(Table16[[#This Row],[Holiday]]="N",Table16[[#This Row],[Demand]],NA())</f>
        <v>114986.33</v>
      </c>
      <c r="J1444" s="6">
        <v>21.1</v>
      </c>
      <c r="K1444" s="6"/>
    </row>
    <row r="1445" spans="2:11" x14ac:dyDescent="0.3">
      <c r="B1445" s="30">
        <v>43448</v>
      </c>
      <c r="C1445" s="6" t="str">
        <f>VLOOKUP(B:B, _holidays!A:C, 2, FALSE)</f>
        <v>Y</v>
      </c>
      <c r="D1445" s="6" t="str">
        <f>VLOOKUP(B:B, _holidays!A:C, 3, FALSE)</f>
        <v>N</v>
      </c>
      <c r="E1445" s="10">
        <v>110025.465</v>
      </c>
      <c r="F1445" s="6">
        <f>IF(Table16[[#This Row],[School Day]]="Y",Table16[[#This Row],[Demand]],NA())</f>
        <v>110025.465</v>
      </c>
      <c r="G1445" s="6" t="e">
        <f>IF(Table16[[#This Row],[School Day]]="N",Table16[[#This Row],[Demand]],NA())</f>
        <v>#N/A</v>
      </c>
      <c r="H1445" s="6" t="e">
        <f>IF(Table16[[#This Row],[Holiday]]="Y",Table16[[#This Row],[Demand]],NA())</f>
        <v>#N/A</v>
      </c>
      <c r="I1445" s="6">
        <f>IF(Table16[[#This Row],[Holiday]]="N",Table16[[#This Row],[Demand]],NA())</f>
        <v>110025.465</v>
      </c>
      <c r="J1445" s="6">
        <v>22.7</v>
      </c>
      <c r="K1445" s="6"/>
    </row>
    <row r="1446" spans="2:11" x14ac:dyDescent="0.3">
      <c r="B1446" s="30">
        <v>43449</v>
      </c>
      <c r="C1446" s="6" t="str">
        <f>VLOOKUP(B:B, _holidays!A:C, 2, FALSE)</f>
        <v>Y</v>
      </c>
      <c r="D1446" s="6" t="str">
        <f>VLOOKUP(B:B, _holidays!A:C, 3, FALSE)</f>
        <v>N</v>
      </c>
      <c r="E1446" s="10">
        <v>102577.145</v>
      </c>
      <c r="F1446" s="6">
        <f>IF(Table16[[#This Row],[School Day]]="Y",Table16[[#This Row],[Demand]],NA())</f>
        <v>102577.145</v>
      </c>
      <c r="G1446" s="6" t="e">
        <f>IF(Table16[[#This Row],[School Day]]="N",Table16[[#This Row],[Demand]],NA())</f>
        <v>#N/A</v>
      </c>
      <c r="H1446" s="6" t="e">
        <f>IF(Table16[[#This Row],[Holiday]]="Y",Table16[[#This Row],[Demand]],NA())</f>
        <v>#N/A</v>
      </c>
      <c r="I1446" s="6">
        <f>IF(Table16[[#This Row],[Holiday]]="N",Table16[[#This Row],[Demand]],NA())</f>
        <v>102577.145</v>
      </c>
      <c r="J1446" s="6">
        <v>24.8</v>
      </c>
      <c r="K1446" s="6"/>
    </row>
    <row r="1447" spans="2:11" x14ac:dyDescent="0.3">
      <c r="B1447" s="30">
        <v>43450</v>
      </c>
      <c r="C1447" s="6" t="str">
        <f>VLOOKUP(B:B, _holidays!A:C, 2, FALSE)</f>
        <v>Y</v>
      </c>
      <c r="D1447" s="6" t="str">
        <f>VLOOKUP(B:B, _holidays!A:C, 3, FALSE)</f>
        <v>N</v>
      </c>
      <c r="E1447" s="10">
        <v>99110.774999999994</v>
      </c>
      <c r="F1447" s="6">
        <f>IF(Table16[[#This Row],[School Day]]="Y",Table16[[#This Row],[Demand]],NA())</f>
        <v>99110.774999999994</v>
      </c>
      <c r="G1447" s="6" t="e">
        <f>IF(Table16[[#This Row],[School Day]]="N",Table16[[#This Row],[Demand]],NA())</f>
        <v>#N/A</v>
      </c>
      <c r="H1447" s="6" t="e">
        <f>IF(Table16[[#This Row],[Holiday]]="Y",Table16[[#This Row],[Demand]],NA())</f>
        <v>#N/A</v>
      </c>
      <c r="I1447" s="6">
        <f>IF(Table16[[#This Row],[Holiday]]="N",Table16[[#This Row],[Demand]],NA())</f>
        <v>99110.774999999994</v>
      </c>
      <c r="J1447" s="6">
        <v>23.5</v>
      </c>
      <c r="K1447" s="6"/>
    </row>
    <row r="1448" spans="2:11" x14ac:dyDescent="0.3">
      <c r="B1448" s="30">
        <v>43451</v>
      </c>
      <c r="C1448" s="6" t="str">
        <f>VLOOKUP(B:B, _holidays!A:C, 2, FALSE)</f>
        <v>Y</v>
      </c>
      <c r="D1448" s="6" t="str">
        <f>VLOOKUP(B:B, _holidays!A:C, 3, FALSE)</f>
        <v>N</v>
      </c>
      <c r="E1448" s="10">
        <v>112804.4</v>
      </c>
      <c r="F1448" s="6">
        <f>IF(Table16[[#This Row],[School Day]]="Y",Table16[[#This Row],[Demand]],NA())</f>
        <v>112804.4</v>
      </c>
      <c r="G1448" s="6" t="e">
        <f>IF(Table16[[#This Row],[School Day]]="N",Table16[[#This Row],[Demand]],NA())</f>
        <v>#N/A</v>
      </c>
      <c r="H1448" s="6" t="e">
        <f>IF(Table16[[#This Row],[Holiday]]="Y",Table16[[#This Row],[Demand]],NA())</f>
        <v>#N/A</v>
      </c>
      <c r="I1448" s="6">
        <f>IF(Table16[[#This Row],[Holiday]]="N",Table16[[#This Row],[Demand]],NA())</f>
        <v>112804.4</v>
      </c>
      <c r="J1448" s="6">
        <v>21.8</v>
      </c>
      <c r="K1448" s="6"/>
    </row>
    <row r="1449" spans="2:11" x14ac:dyDescent="0.3">
      <c r="B1449" s="30">
        <v>43452</v>
      </c>
      <c r="C1449" s="6" t="str">
        <f>VLOOKUP(B:B, _holidays!A:C, 2, FALSE)</f>
        <v>Y</v>
      </c>
      <c r="D1449" s="6" t="str">
        <f>VLOOKUP(B:B, _holidays!A:C, 3, FALSE)</f>
        <v>N</v>
      </c>
      <c r="E1449" s="10">
        <v>113485.105</v>
      </c>
      <c r="F1449" s="6">
        <f>IF(Table16[[#This Row],[School Day]]="Y",Table16[[#This Row],[Demand]],NA())</f>
        <v>113485.105</v>
      </c>
      <c r="G1449" s="6" t="e">
        <f>IF(Table16[[#This Row],[School Day]]="N",Table16[[#This Row],[Demand]],NA())</f>
        <v>#N/A</v>
      </c>
      <c r="H1449" s="6" t="e">
        <f>IF(Table16[[#This Row],[Holiday]]="Y",Table16[[#This Row],[Demand]],NA())</f>
        <v>#N/A</v>
      </c>
      <c r="I1449" s="6">
        <f>IF(Table16[[#This Row],[Holiday]]="N",Table16[[#This Row],[Demand]],NA())</f>
        <v>113485.105</v>
      </c>
      <c r="J1449" s="6">
        <v>20.8</v>
      </c>
      <c r="K1449" s="6"/>
    </row>
    <row r="1450" spans="2:11" x14ac:dyDescent="0.3">
      <c r="B1450" s="30">
        <v>43453</v>
      </c>
      <c r="C1450" s="6" t="str">
        <f>VLOOKUP(B:B, _holidays!A:C, 2, FALSE)</f>
        <v>Y</v>
      </c>
      <c r="D1450" s="6" t="str">
        <f>VLOOKUP(B:B, _holidays!A:C, 3, FALSE)</f>
        <v>N</v>
      </c>
      <c r="E1450" s="10">
        <v>119907.245</v>
      </c>
      <c r="F1450" s="6">
        <f>IF(Table16[[#This Row],[School Day]]="Y",Table16[[#This Row],[Demand]],NA())</f>
        <v>119907.245</v>
      </c>
      <c r="G1450" s="6" t="e">
        <f>IF(Table16[[#This Row],[School Day]]="N",Table16[[#This Row],[Demand]],NA())</f>
        <v>#N/A</v>
      </c>
      <c r="H1450" s="6" t="e">
        <f>IF(Table16[[#This Row],[Holiday]]="Y",Table16[[#This Row],[Demand]],NA())</f>
        <v>#N/A</v>
      </c>
      <c r="I1450" s="6">
        <f>IF(Table16[[#This Row],[Holiday]]="N",Table16[[#This Row],[Demand]],NA())</f>
        <v>119907.245</v>
      </c>
      <c r="J1450" s="6">
        <v>26.9</v>
      </c>
      <c r="K1450" s="6"/>
    </row>
    <row r="1451" spans="2:11" x14ac:dyDescent="0.3">
      <c r="B1451" s="30">
        <v>43454</v>
      </c>
      <c r="C1451" s="6" t="str">
        <f>VLOOKUP(B:B, _holidays!A:C, 2, FALSE)</f>
        <v>Y</v>
      </c>
      <c r="D1451" s="6" t="str">
        <f>VLOOKUP(B:B, _holidays!A:C, 3, FALSE)</f>
        <v>N</v>
      </c>
      <c r="E1451" s="10">
        <v>111880.52499999999</v>
      </c>
      <c r="F1451" s="6">
        <f>IF(Table16[[#This Row],[School Day]]="Y",Table16[[#This Row],[Demand]],NA())</f>
        <v>111880.52499999999</v>
      </c>
      <c r="G1451" s="6" t="e">
        <f>IF(Table16[[#This Row],[School Day]]="N",Table16[[#This Row],[Demand]],NA())</f>
        <v>#N/A</v>
      </c>
      <c r="H1451" s="6" t="e">
        <f>IF(Table16[[#This Row],[Holiday]]="Y",Table16[[#This Row],[Demand]],NA())</f>
        <v>#N/A</v>
      </c>
      <c r="I1451" s="6">
        <f>IF(Table16[[#This Row],[Holiday]]="N",Table16[[#This Row],[Demand]],NA())</f>
        <v>111880.52499999999</v>
      </c>
      <c r="J1451" s="6">
        <v>21.2</v>
      </c>
      <c r="K1451" s="6"/>
    </row>
    <row r="1452" spans="2:11" x14ac:dyDescent="0.3">
      <c r="B1452" s="30">
        <v>43455</v>
      </c>
      <c r="C1452" s="6" t="str">
        <f>VLOOKUP(B:B, _holidays!A:C, 2, FALSE)</f>
        <v>N</v>
      </c>
      <c r="D1452" s="6" t="str">
        <f>VLOOKUP(B:B, _holidays!A:C, 3, FALSE)</f>
        <v>N</v>
      </c>
      <c r="E1452" s="10">
        <v>102075.925</v>
      </c>
      <c r="F1452" s="6" t="e">
        <f>IF(Table16[[#This Row],[School Day]]="Y",Table16[[#This Row],[Demand]],NA())</f>
        <v>#N/A</v>
      </c>
      <c r="G1452" s="6">
        <f>IF(Table16[[#This Row],[School Day]]="N",Table16[[#This Row],[Demand]],NA())</f>
        <v>102075.925</v>
      </c>
      <c r="H1452" s="6" t="e">
        <f>IF(Table16[[#This Row],[Holiday]]="Y",Table16[[#This Row],[Demand]],NA())</f>
        <v>#N/A</v>
      </c>
      <c r="I1452" s="6">
        <f>IF(Table16[[#This Row],[Holiday]]="N",Table16[[#This Row],[Demand]],NA())</f>
        <v>102075.925</v>
      </c>
      <c r="J1452" s="6">
        <v>20.9</v>
      </c>
      <c r="K1452" s="6"/>
    </row>
    <row r="1453" spans="2:11" x14ac:dyDescent="0.3">
      <c r="B1453" s="30">
        <v>43456</v>
      </c>
      <c r="C1453" s="6" t="str">
        <f>VLOOKUP(B:B, _holidays!A:C, 2, FALSE)</f>
        <v>N</v>
      </c>
      <c r="D1453" s="6" t="str">
        <f>VLOOKUP(B:B, _holidays!A:C, 3, FALSE)</f>
        <v>N</v>
      </c>
      <c r="E1453" s="10">
        <v>92725.74</v>
      </c>
      <c r="F1453" s="6" t="e">
        <f>IF(Table16[[#This Row],[School Day]]="Y",Table16[[#This Row],[Demand]],NA())</f>
        <v>#N/A</v>
      </c>
      <c r="G1453" s="6">
        <f>IF(Table16[[#This Row],[School Day]]="N",Table16[[#This Row],[Demand]],NA())</f>
        <v>92725.74</v>
      </c>
      <c r="H1453" s="6" t="e">
        <f>IF(Table16[[#This Row],[Holiday]]="Y",Table16[[#This Row],[Demand]],NA())</f>
        <v>#N/A</v>
      </c>
      <c r="I1453" s="6">
        <f>IF(Table16[[#This Row],[Holiday]]="N",Table16[[#This Row],[Demand]],NA())</f>
        <v>92725.74</v>
      </c>
      <c r="J1453" s="6">
        <v>19.100000000000001</v>
      </c>
      <c r="K1453" s="6"/>
    </row>
    <row r="1454" spans="2:11" x14ac:dyDescent="0.3">
      <c r="B1454" s="30">
        <v>43457</v>
      </c>
      <c r="C1454" s="6" t="str">
        <f>VLOOKUP(B:B, _holidays!A:C, 2, FALSE)</f>
        <v>N</v>
      </c>
      <c r="D1454" s="6" t="str">
        <f>VLOOKUP(B:B, _holidays!A:C, 3, FALSE)</f>
        <v>N</v>
      </c>
      <c r="E1454" s="10">
        <v>94938.395000000004</v>
      </c>
      <c r="F1454" s="6" t="e">
        <f>IF(Table16[[#This Row],[School Day]]="Y",Table16[[#This Row],[Demand]],NA())</f>
        <v>#N/A</v>
      </c>
      <c r="G1454" s="6">
        <f>IF(Table16[[#This Row],[School Day]]="N",Table16[[#This Row],[Demand]],NA())</f>
        <v>94938.395000000004</v>
      </c>
      <c r="H1454" s="6" t="e">
        <f>IF(Table16[[#This Row],[Holiday]]="Y",Table16[[#This Row],[Demand]],NA())</f>
        <v>#N/A</v>
      </c>
      <c r="I1454" s="6">
        <f>IF(Table16[[#This Row],[Holiday]]="N",Table16[[#This Row],[Demand]],NA())</f>
        <v>94938.395000000004</v>
      </c>
      <c r="J1454" s="6">
        <v>26.9</v>
      </c>
      <c r="K1454" s="6"/>
    </row>
    <row r="1455" spans="2:11" x14ac:dyDescent="0.3">
      <c r="B1455" s="30">
        <v>43458</v>
      </c>
      <c r="C1455" s="6" t="str">
        <f>VLOOKUP(B:B, _holidays!A:C, 2, FALSE)</f>
        <v>N</v>
      </c>
      <c r="D1455" s="6" t="str">
        <f>VLOOKUP(B:B, _holidays!A:C, 3, FALSE)</f>
        <v>N</v>
      </c>
      <c r="E1455" s="10">
        <v>112358.815</v>
      </c>
      <c r="F1455" s="6" t="e">
        <f>IF(Table16[[#This Row],[School Day]]="Y",Table16[[#This Row],[Demand]],NA())</f>
        <v>#N/A</v>
      </c>
      <c r="G1455" s="6">
        <f>IF(Table16[[#This Row],[School Day]]="N",Table16[[#This Row],[Demand]],NA())</f>
        <v>112358.815</v>
      </c>
      <c r="H1455" s="6" t="e">
        <f>IF(Table16[[#This Row],[Holiday]]="Y",Table16[[#This Row],[Demand]],NA())</f>
        <v>#N/A</v>
      </c>
      <c r="I1455" s="6">
        <f>IF(Table16[[#This Row],[Holiday]]="N",Table16[[#This Row],[Demand]],NA())</f>
        <v>112358.815</v>
      </c>
      <c r="J1455" s="6">
        <v>34.200000000000003</v>
      </c>
      <c r="K1455" s="6"/>
    </row>
    <row r="1456" spans="2:11" x14ac:dyDescent="0.3">
      <c r="B1456" s="30">
        <v>43459</v>
      </c>
      <c r="C1456" s="6" t="str">
        <f>VLOOKUP(B:B, _holidays!A:C, 2, FALSE)</f>
        <v>N</v>
      </c>
      <c r="D1456" s="6" t="str">
        <f>VLOOKUP(B:B, _holidays!A:C, 3, FALSE)</f>
        <v>Y</v>
      </c>
      <c r="E1456" s="10">
        <v>98191.654999999999</v>
      </c>
      <c r="F1456" s="6" t="e">
        <f>IF(Table16[[#This Row],[School Day]]="Y",Table16[[#This Row],[Demand]],NA())</f>
        <v>#N/A</v>
      </c>
      <c r="G1456" s="6">
        <f>IF(Table16[[#This Row],[School Day]]="N",Table16[[#This Row],[Demand]],NA())</f>
        <v>98191.654999999999</v>
      </c>
      <c r="H1456" s="6">
        <f>IF(Table16[[#This Row],[Holiday]]="Y",Table16[[#This Row],[Demand]],NA())</f>
        <v>98191.654999999999</v>
      </c>
      <c r="I1456" s="6" t="e">
        <f>IF(Table16[[#This Row],[Holiday]]="N",Table16[[#This Row],[Demand]],NA())</f>
        <v>#N/A</v>
      </c>
      <c r="J1456" s="6">
        <v>23.9</v>
      </c>
      <c r="K1456" s="6"/>
    </row>
    <row r="1457" spans="2:11" x14ac:dyDescent="0.3">
      <c r="B1457" s="30">
        <v>43460</v>
      </c>
      <c r="C1457" s="6" t="str">
        <f>VLOOKUP(B:B, _holidays!A:C, 2, FALSE)</f>
        <v>N</v>
      </c>
      <c r="D1457" s="6" t="str">
        <f>VLOOKUP(B:B, _holidays!A:C, 3, FALSE)</f>
        <v>Y</v>
      </c>
      <c r="E1457" s="10">
        <v>100017.19500000001</v>
      </c>
      <c r="F1457" s="6" t="e">
        <f>IF(Table16[[#This Row],[School Day]]="Y",Table16[[#This Row],[Demand]],NA())</f>
        <v>#N/A</v>
      </c>
      <c r="G1457" s="6">
        <f>IF(Table16[[#This Row],[School Day]]="N",Table16[[#This Row],[Demand]],NA())</f>
        <v>100017.19500000001</v>
      </c>
      <c r="H1457" s="6">
        <f>IF(Table16[[#This Row],[Holiday]]="Y",Table16[[#This Row],[Demand]],NA())</f>
        <v>100017.19500000001</v>
      </c>
      <c r="I1457" s="6" t="e">
        <f>IF(Table16[[#This Row],[Holiday]]="N",Table16[[#This Row],[Demand]],NA())</f>
        <v>#N/A</v>
      </c>
      <c r="J1457" s="6">
        <v>23.8</v>
      </c>
      <c r="K1457" s="6"/>
    </row>
    <row r="1458" spans="2:11" x14ac:dyDescent="0.3">
      <c r="B1458" s="30">
        <v>43461</v>
      </c>
      <c r="C1458" s="6" t="str">
        <f>VLOOKUP(B:B, _holidays!A:C, 2, FALSE)</f>
        <v>N</v>
      </c>
      <c r="D1458" s="6" t="str">
        <f>VLOOKUP(B:B, _holidays!A:C, 3, FALSE)</f>
        <v>N</v>
      </c>
      <c r="E1458" s="10">
        <v>129749.14</v>
      </c>
      <c r="F1458" s="6" t="e">
        <f>IF(Table16[[#This Row],[School Day]]="Y",Table16[[#This Row],[Demand]],NA())</f>
        <v>#N/A</v>
      </c>
      <c r="G1458" s="6">
        <f>IF(Table16[[#This Row],[School Day]]="N",Table16[[#This Row],[Demand]],NA())</f>
        <v>129749.14</v>
      </c>
      <c r="H1458" s="6" t="e">
        <f>IF(Table16[[#This Row],[Holiday]]="Y",Table16[[#This Row],[Demand]],NA())</f>
        <v>#N/A</v>
      </c>
      <c r="I1458" s="6">
        <f>IF(Table16[[#This Row],[Holiday]]="N",Table16[[#This Row],[Demand]],NA())</f>
        <v>129749.14</v>
      </c>
      <c r="J1458" s="6">
        <v>37.4</v>
      </c>
      <c r="K1458" s="6"/>
    </row>
    <row r="1459" spans="2:11" x14ac:dyDescent="0.3">
      <c r="B1459" s="30">
        <v>43462</v>
      </c>
      <c r="C1459" s="6" t="str">
        <f>VLOOKUP(B:B, _holidays!A:C, 2, FALSE)</f>
        <v>N</v>
      </c>
      <c r="D1459" s="6" t="str">
        <f>VLOOKUP(B:B, _holidays!A:C, 3, FALSE)</f>
        <v>N</v>
      </c>
      <c r="E1459" s="10">
        <v>133831.375</v>
      </c>
      <c r="F1459" s="6" t="e">
        <f>IF(Table16[[#This Row],[School Day]]="Y",Table16[[#This Row],[Demand]],NA())</f>
        <v>#N/A</v>
      </c>
      <c r="G1459" s="6">
        <f>IF(Table16[[#This Row],[School Day]]="N",Table16[[#This Row],[Demand]],NA())</f>
        <v>133831.375</v>
      </c>
      <c r="H1459" s="6" t="e">
        <f>IF(Table16[[#This Row],[Holiday]]="Y",Table16[[#This Row],[Demand]],NA())</f>
        <v>#N/A</v>
      </c>
      <c r="I1459" s="6">
        <f>IF(Table16[[#This Row],[Holiday]]="N",Table16[[#This Row],[Demand]],NA())</f>
        <v>133831.375</v>
      </c>
      <c r="J1459" s="6">
        <v>36.4</v>
      </c>
      <c r="K1459" s="6"/>
    </row>
    <row r="1460" spans="2:11" x14ac:dyDescent="0.3">
      <c r="B1460" s="30">
        <v>43463</v>
      </c>
      <c r="C1460" s="6" t="str">
        <f>VLOOKUP(B:B, _holidays!A:C, 2, FALSE)</f>
        <v>N</v>
      </c>
      <c r="D1460" s="6" t="str">
        <f>VLOOKUP(B:B, _holidays!A:C, 3, FALSE)</f>
        <v>N</v>
      </c>
      <c r="E1460" s="10">
        <v>108290.11</v>
      </c>
      <c r="F1460" s="6" t="e">
        <f>IF(Table16[[#This Row],[School Day]]="Y",Table16[[#This Row],[Demand]],NA())</f>
        <v>#N/A</v>
      </c>
      <c r="G1460" s="6">
        <f>IF(Table16[[#This Row],[School Day]]="N",Table16[[#This Row],[Demand]],NA())</f>
        <v>108290.11</v>
      </c>
      <c r="H1460" s="6" t="e">
        <f>IF(Table16[[#This Row],[Holiday]]="Y",Table16[[#This Row],[Demand]],NA())</f>
        <v>#N/A</v>
      </c>
      <c r="I1460" s="6">
        <f>IF(Table16[[#This Row],[Holiday]]="N",Table16[[#This Row],[Demand]],NA())</f>
        <v>108290.11</v>
      </c>
      <c r="J1460" s="6">
        <v>23.9</v>
      </c>
      <c r="K1460" s="6"/>
    </row>
    <row r="1461" spans="2:11" x14ac:dyDescent="0.3">
      <c r="B1461" s="30">
        <v>43464</v>
      </c>
      <c r="C1461" s="6" t="str">
        <f>VLOOKUP(B:B, _holidays!A:C, 2, FALSE)</f>
        <v>N</v>
      </c>
      <c r="D1461" s="6" t="str">
        <f>VLOOKUP(B:B, _holidays!A:C, 3, FALSE)</f>
        <v>N</v>
      </c>
      <c r="E1461" s="10">
        <v>99613.865000000005</v>
      </c>
      <c r="F1461" s="6" t="e">
        <f>IF(Table16[[#This Row],[School Day]]="Y",Table16[[#This Row],[Demand]],NA())</f>
        <v>#N/A</v>
      </c>
      <c r="G1461" s="6">
        <f>IF(Table16[[#This Row],[School Day]]="N",Table16[[#This Row],[Demand]],NA())</f>
        <v>99613.865000000005</v>
      </c>
      <c r="H1461" s="6" t="e">
        <f>IF(Table16[[#This Row],[Holiday]]="Y",Table16[[#This Row],[Demand]],NA())</f>
        <v>#N/A</v>
      </c>
      <c r="I1461" s="6">
        <f>IF(Table16[[#This Row],[Holiday]]="N",Table16[[#This Row],[Demand]],NA())</f>
        <v>99613.865000000005</v>
      </c>
      <c r="J1461" s="6">
        <v>22.7</v>
      </c>
      <c r="K1461" s="6"/>
    </row>
    <row r="1462" spans="2:11" x14ac:dyDescent="0.3">
      <c r="B1462" s="30">
        <v>43465</v>
      </c>
      <c r="C1462" s="6" t="str">
        <f>VLOOKUP(B:B, _holidays!A:C, 2, FALSE)</f>
        <v>N</v>
      </c>
      <c r="D1462" s="6" t="str">
        <f>VLOOKUP(B:B, _holidays!A:C, 3, FALSE)</f>
        <v>N</v>
      </c>
      <c r="E1462" s="10">
        <v>103381.91499999999</v>
      </c>
      <c r="F1462" s="6" t="e">
        <f>IF(Table16[[#This Row],[School Day]]="Y",Table16[[#This Row],[Demand]],NA())</f>
        <v>#N/A</v>
      </c>
      <c r="G1462" s="6">
        <f>IF(Table16[[#This Row],[School Day]]="N",Table16[[#This Row],[Demand]],NA())</f>
        <v>103381.91499999999</v>
      </c>
      <c r="H1462" s="6" t="e">
        <f>IF(Table16[[#This Row],[Holiday]]="Y",Table16[[#This Row],[Demand]],NA())</f>
        <v>#N/A</v>
      </c>
      <c r="I1462" s="6">
        <f>IF(Table16[[#This Row],[Holiday]]="N",Table16[[#This Row],[Demand]],NA())</f>
        <v>103381.91499999999</v>
      </c>
      <c r="J1462" s="6">
        <v>23.5</v>
      </c>
      <c r="K1462" s="6"/>
    </row>
    <row r="1463" spans="2:11" x14ac:dyDescent="0.3">
      <c r="B1463" s="30">
        <v>43466</v>
      </c>
      <c r="C1463" s="6" t="str">
        <f>VLOOKUP(B:B, _holidays!A:C, 2, FALSE)</f>
        <v>N</v>
      </c>
      <c r="D1463" s="6" t="str">
        <f>VLOOKUP(B:B, _holidays!A:C, 3, FALSE)</f>
        <v>Y</v>
      </c>
      <c r="E1463" s="10">
        <v>98933.06</v>
      </c>
      <c r="F1463" s="6" t="e">
        <f>IF(Table16[[#This Row],[School Day]]="Y",Table16[[#This Row],[Demand]],NA())</f>
        <v>#N/A</v>
      </c>
      <c r="G1463" s="6">
        <f>IF(Table16[[#This Row],[School Day]]="N",Table16[[#This Row],[Demand]],NA())</f>
        <v>98933.06</v>
      </c>
      <c r="H1463" s="6">
        <f>IF(Table16[[#This Row],[Holiday]]="Y",Table16[[#This Row],[Demand]],NA())</f>
        <v>98933.06</v>
      </c>
      <c r="I1463" s="6" t="e">
        <f>IF(Table16[[#This Row],[Holiday]]="N",Table16[[#This Row],[Demand]],NA())</f>
        <v>#N/A</v>
      </c>
      <c r="J1463" s="6">
        <v>26.2</v>
      </c>
      <c r="K1463" s="6"/>
    </row>
    <row r="1464" spans="2:11" x14ac:dyDescent="0.3">
      <c r="B1464" s="30">
        <v>43467</v>
      </c>
      <c r="C1464" s="6" t="str">
        <f>VLOOKUP(B:B, _holidays!A:C, 2, FALSE)</f>
        <v>N</v>
      </c>
      <c r="D1464" s="6" t="str">
        <f>VLOOKUP(B:B, _holidays!A:C, 3, FALSE)</f>
        <v>N</v>
      </c>
      <c r="E1464" s="10">
        <v>106470.675</v>
      </c>
      <c r="F1464" s="6" t="e">
        <f>IF(Table16[[#This Row],[School Day]]="Y",Table16[[#This Row],[Demand]],NA())</f>
        <v>#N/A</v>
      </c>
      <c r="G1464" s="6">
        <f>IF(Table16[[#This Row],[School Day]]="N",Table16[[#This Row],[Demand]],NA())</f>
        <v>106470.675</v>
      </c>
      <c r="H1464" s="6" t="e">
        <f>IF(Table16[[#This Row],[Holiday]]="Y",Table16[[#This Row],[Demand]],NA())</f>
        <v>#N/A</v>
      </c>
      <c r="I1464" s="6">
        <f>IF(Table16[[#This Row],[Holiday]]="N",Table16[[#This Row],[Demand]],NA())</f>
        <v>106470.675</v>
      </c>
      <c r="J1464" s="6">
        <v>22.2</v>
      </c>
      <c r="K1464" s="6"/>
    </row>
    <row r="1465" spans="2:11" x14ac:dyDescent="0.3">
      <c r="B1465" s="30">
        <v>43468</v>
      </c>
      <c r="C1465" s="6" t="str">
        <f>VLOOKUP(B:B, _holidays!A:C, 2, FALSE)</f>
        <v>N</v>
      </c>
      <c r="D1465" s="6" t="str">
        <f>VLOOKUP(B:B, _holidays!A:C, 3, FALSE)</f>
        <v>N</v>
      </c>
      <c r="E1465" s="10">
        <v>118789.605</v>
      </c>
      <c r="F1465" s="6" t="e">
        <f>IF(Table16[[#This Row],[School Day]]="Y",Table16[[#This Row],[Demand]],NA())</f>
        <v>#N/A</v>
      </c>
      <c r="G1465" s="6">
        <f>IF(Table16[[#This Row],[School Day]]="N",Table16[[#This Row],[Demand]],NA())</f>
        <v>118789.605</v>
      </c>
      <c r="H1465" s="6" t="e">
        <f>IF(Table16[[#This Row],[Holiday]]="Y",Table16[[#This Row],[Demand]],NA())</f>
        <v>#N/A</v>
      </c>
      <c r="I1465" s="6">
        <f>IF(Table16[[#This Row],[Holiday]]="N",Table16[[#This Row],[Demand]],NA())</f>
        <v>118789.605</v>
      </c>
      <c r="J1465" s="6">
        <v>29.5</v>
      </c>
      <c r="K1465" s="6"/>
    </row>
    <row r="1466" spans="2:11" x14ac:dyDescent="0.3">
      <c r="B1466" s="30">
        <v>43469</v>
      </c>
      <c r="C1466" s="6" t="str">
        <f>VLOOKUP(B:B, _holidays!A:C, 2, FALSE)</f>
        <v>N</v>
      </c>
      <c r="D1466" s="6" t="str">
        <f>VLOOKUP(B:B, _holidays!A:C, 3, FALSE)</f>
        <v>N</v>
      </c>
      <c r="E1466" s="10">
        <v>133288.46</v>
      </c>
      <c r="F1466" s="6" t="e">
        <f>IF(Table16[[#This Row],[School Day]]="Y",Table16[[#This Row],[Demand]],NA())</f>
        <v>#N/A</v>
      </c>
      <c r="G1466" s="6">
        <f>IF(Table16[[#This Row],[School Day]]="N",Table16[[#This Row],[Demand]],NA())</f>
        <v>133288.46</v>
      </c>
      <c r="H1466" s="6" t="e">
        <f>IF(Table16[[#This Row],[Holiday]]="Y",Table16[[#This Row],[Demand]],NA())</f>
        <v>#N/A</v>
      </c>
      <c r="I1466" s="6">
        <f>IF(Table16[[#This Row],[Holiday]]="N",Table16[[#This Row],[Demand]],NA())</f>
        <v>133288.46</v>
      </c>
      <c r="J1466" s="6">
        <v>42.6</v>
      </c>
      <c r="K1466" s="6"/>
    </row>
    <row r="1467" spans="2:11" x14ac:dyDescent="0.3">
      <c r="B1467" s="30">
        <v>43470</v>
      </c>
      <c r="C1467" s="6" t="str">
        <f>VLOOKUP(B:B, _holidays!A:C, 2, FALSE)</f>
        <v>N</v>
      </c>
      <c r="D1467" s="6" t="str">
        <f>VLOOKUP(B:B, _holidays!A:C, 3, FALSE)</f>
        <v>N</v>
      </c>
      <c r="E1467" s="10">
        <v>97262.79</v>
      </c>
      <c r="F1467" s="6" t="e">
        <f>IF(Table16[[#This Row],[School Day]]="Y",Table16[[#This Row],[Demand]],NA())</f>
        <v>#N/A</v>
      </c>
      <c r="G1467" s="6">
        <f>IF(Table16[[#This Row],[School Day]]="N",Table16[[#This Row],[Demand]],NA())</f>
        <v>97262.79</v>
      </c>
      <c r="H1467" s="6" t="e">
        <f>IF(Table16[[#This Row],[Holiday]]="Y",Table16[[#This Row],[Demand]],NA())</f>
        <v>#N/A</v>
      </c>
      <c r="I1467" s="6">
        <f>IF(Table16[[#This Row],[Holiday]]="N",Table16[[#This Row],[Demand]],NA())</f>
        <v>97262.79</v>
      </c>
      <c r="J1467" s="6">
        <v>21.2</v>
      </c>
      <c r="K1467" s="6"/>
    </row>
    <row r="1468" spans="2:11" x14ac:dyDescent="0.3">
      <c r="B1468" s="30">
        <v>43471</v>
      </c>
      <c r="C1468" s="6" t="str">
        <f>VLOOKUP(B:B, _holidays!A:C, 2, FALSE)</f>
        <v>N</v>
      </c>
      <c r="D1468" s="6" t="str">
        <f>VLOOKUP(B:B, _holidays!A:C, 3, FALSE)</f>
        <v>N</v>
      </c>
      <c r="E1468" s="10">
        <v>93606.214999999997</v>
      </c>
      <c r="F1468" s="6" t="e">
        <f>IF(Table16[[#This Row],[School Day]]="Y",Table16[[#This Row],[Demand]],NA())</f>
        <v>#N/A</v>
      </c>
      <c r="G1468" s="6">
        <f>IF(Table16[[#This Row],[School Day]]="N",Table16[[#This Row],[Demand]],NA())</f>
        <v>93606.214999999997</v>
      </c>
      <c r="H1468" s="6" t="e">
        <f>IF(Table16[[#This Row],[Holiday]]="Y",Table16[[#This Row],[Demand]],NA())</f>
        <v>#N/A</v>
      </c>
      <c r="I1468" s="6">
        <f>IF(Table16[[#This Row],[Holiday]]="N",Table16[[#This Row],[Demand]],NA())</f>
        <v>93606.214999999997</v>
      </c>
      <c r="J1468" s="6">
        <v>22.1</v>
      </c>
      <c r="K1468" s="6"/>
    </row>
    <row r="1469" spans="2:11" x14ac:dyDescent="0.3">
      <c r="B1469" s="30">
        <v>43472</v>
      </c>
      <c r="C1469" s="6" t="str">
        <f>VLOOKUP(B:B, _holidays!A:C, 2, FALSE)</f>
        <v>N</v>
      </c>
      <c r="D1469" s="6" t="str">
        <f>VLOOKUP(B:B, _holidays!A:C, 3, FALSE)</f>
        <v>N</v>
      </c>
      <c r="E1469" s="10">
        <v>109874.9</v>
      </c>
      <c r="F1469" s="6" t="e">
        <f>IF(Table16[[#This Row],[School Day]]="Y",Table16[[#This Row],[Demand]],NA())</f>
        <v>#N/A</v>
      </c>
      <c r="G1469" s="6">
        <f>IF(Table16[[#This Row],[School Day]]="N",Table16[[#This Row],[Demand]],NA())</f>
        <v>109874.9</v>
      </c>
      <c r="H1469" s="6" t="e">
        <f>IF(Table16[[#This Row],[Holiday]]="Y",Table16[[#This Row],[Demand]],NA())</f>
        <v>#N/A</v>
      </c>
      <c r="I1469" s="6">
        <f>IF(Table16[[#This Row],[Holiday]]="N",Table16[[#This Row],[Demand]],NA())</f>
        <v>109874.9</v>
      </c>
      <c r="J1469" s="6">
        <v>23.1</v>
      </c>
      <c r="K1469" s="6"/>
    </row>
    <row r="1470" spans="2:11" x14ac:dyDescent="0.3">
      <c r="B1470" s="30">
        <v>43473</v>
      </c>
      <c r="C1470" s="6" t="str">
        <f>VLOOKUP(B:B, _holidays!A:C, 2, FALSE)</f>
        <v>N</v>
      </c>
      <c r="D1470" s="6" t="str">
        <f>VLOOKUP(B:B, _holidays!A:C, 3, FALSE)</f>
        <v>N</v>
      </c>
      <c r="E1470" s="10">
        <v>113446.1</v>
      </c>
      <c r="F1470" s="6" t="e">
        <f>IF(Table16[[#This Row],[School Day]]="Y",Table16[[#This Row],[Demand]],NA())</f>
        <v>#N/A</v>
      </c>
      <c r="G1470" s="6">
        <f>IF(Table16[[#This Row],[School Day]]="N",Table16[[#This Row],[Demand]],NA())</f>
        <v>113446.1</v>
      </c>
      <c r="H1470" s="6" t="e">
        <f>IF(Table16[[#This Row],[Holiday]]="Y",Table16[[#This Row],[Demand]],NA())</f>
        <v>#N/A</v>
      </c>
      <c r="I1470" s="6">
        <f>IF(Table16[[#This Row],[Holiday]]="N",Table16[[#This Row],[Demand]],NA())</f>
        <v>113446.1</v>
      </c>
      <c r="J1470" s="6">
        <v>24.1</v>
      </c>
      <c r="K1470" s="6"/>
    </row>
    <row r="1471" spans="2:11" x14ac:dyDescent="0.3">
      <c r="B1471" s="30">
        <v>43474</v>
      </c>
      <c r="C1471" s="6" t="str">
        <f>VLOOKUP(B:B, _holidays!A:C, 2, FALSE)</f>
        <v>N</v>
      </c>
      <c r="D1471" s="6" t="str">
        <f>VLOOKUP(B:B, _holidays!A:C, 3, FALSE)</f>
        <v>N</v>
      </c>
      <c r="E1471" s="10">
        <v>105483.435</v>
      </c>
      <c r="F1471" s="6" t="e">
        <f>IF(Table16[[#This Row],[School Day]]="Y",Table16[[#This Row],[Demand]],NA())</f>
        <v>#N/A</v>
      </c>
      <c r="G1471" s="6">
        <f>IF(Table16[[#This Row],[School Day]]="N",Table16[[#This Row],[Demand]],NA())</f>
        <v>105483.435</v>
      </c>
      <c r="H1471" s="6" t="e">
        <f>IF(Table16[[#This Row],[Holiday]]="Y",Table16[[#This Row],[Demand]],NA())</f>
        <v>#N/A</v>
      </c>
      <c r="I1471" s="6">
        <f>IF(Table16[[#This Row],[Holiday]]="N",Table16[[#This Row],[Demand]],NA())</f>
        <v>105483.435</v>
      </c>
      <c r="J1471" s="6">
        <v>20.5</v>
      </c>
      <c r="K1471" s="6"/>
    </row>
    <row r="1472" spans="2:11" x14ac:dyDescent="0.3">
      <c r="B1472" s="30">
        <v>43475</v>
      </c>
      <c r="C1472" s="6" t="str">
        <f>VLOOKUP(B:B, _holidays!A:C, 2, FALSE)</f>
        <v>N</v>
      </c>
      <c r="D1472" s="6" t="str">
        <f>VLOOKUP(B:B, _holidays!A:C, 3, FALSE)</f>
        <v>N</v>
      </c>
      <c r="E1472" s="10">
        <v>108078.69500000001</v>
      </c>
      <c r="F1472" s="6" t="e">
        <f>IF(Table16[[#This Row],[School Day]]="Y",Table16[[#This Row],[Demand]],NA())</f>
        <v>#N/A</v>
      </c>
      <c r="G1472" s="6">
        <f>IF(Table16[[#This Row],[School Day]]="N",Table16[[#This Row],[Demand]],NA())</f>
        <v>108078.69500000001</v>
      </c>
      <c r="H1472" s="6" t="e">
        <f>IF(Table16[[#This Row],[Holiday]]="Y",Table16[[#This Row],[Demand]],NA())</f>
        <v>#N/A</v>
      </c>
      <c r="I1472" s="6">
        <f>IF(Table16[[#This Row],[Holiday]]="N",Table16[[#This Row],[Demand]],NA())</f>
        <v>108078.69500000001</v>
      </c>
      <c r="J1472" s="6">
        <v>21.4</v>
      </c>
      <c r="K1472" s="6"/>
    </row>
    <row r="1473" spans="2:11" x14ac:dyDescent="0.3">
      <c r="B1473" s="30">
        <v>43476</v>
      </c>
      <c r="C1473" s="6" t="str">
        <f>VLOOKUP(B:B, _holidays!A:C, 2, FALSE)</f>
        <v>N</v>
      </c>
      <c r="D1473" s="6" t="str">
        <f>VLOOKUP(B:B, _holidays!A:C, 3, FALSE)</f>
        <v>N</v>
      </c>
      <c r="E1473" s="10">
        <v>119728.63499999999</v>
      </c>
      <c r="F1473" s="6" t="e">
        <f>IF(Table16[[#This Row],[School Day]]="Y",Table16[[#This Row],[Demand]],NA())</f>
        <v>#N/A</v>
      </c>
      <c r="G1473" s="6">
        <f>IF(Table16[[#This Row],[School Day]]="N",Table16[[#This Row],[Demand]],NA())</f>
        <v>119728.63499999999</v>
      </c>
      <c r="H1473" s="6" t="e">
        <f>IF(Table16[[#This Row],[Holiday]]="Y",Table16[[#This Row],[Demand]],NA())</f>
        <v>#N/A</v>
      </c>
      <c r="I1473" s="6">
        <f>IF(Table16[[#This Row],[Holiday]]="N",Table16[[#This Row],[Demand]],NA())</f>
        <v>119728.63499999999</v>
      </c>
      <c r="J1473" s="6">
        <v>30.4</v>
      </c>
      <c r="K1473" s="6"/>
    </row>
    <row r="1474" spans="2:11" x14ac:dyDescent="0.3">
      <c r="B1474" s="30">
        <v>43477</v>
      </c>
      <c r="C1474" s="6" t="str">
        <f>VLOOKUP(B:B, _holidays!A:C, 2, FALSE)</f>
        <v>N</v>
      </c>
      <c r="D1474" s="6" t="str">
        <f>VLOOKUP(B:B, _holidays!A:C, 3, FALSE)</f>
        <v>N</v>
      </c>
      <c r="E1474" s="10">
        <v>108628.96</v>
      </c>
      <c r="F1474" s="6" t="e">
        <f>IF(Table16[[#This Row],[School Day]]="Y",Table16[[#This Row],[Demand]],NA())</f>
        <v>#N/A</v>
      </c>
      <c r="G1474" s="6">
        <f>IF(Table16[[#This Row],[School Day]]="N",Table16[[#This Row],[Demand]],NA())</f>
        <v>108628.96</v>
      </c>
      <c r="H1474" s="6" t="e">
        <f>IF(Table16[[#This Row],[Holiday]]="Y",Table16[[#This Row],[Demand]],NA())</f>
        <v>#N/A</v>
      </c>
      <c r="I1474" s="6">
        <f>IF(Table16[[#This Row],[Holiday]]="N",Table16[[#This Row],[Demand]],NA())</f>
        <v>108628.96</v>
      </c>
      <c r="J1474" s="6">
        <v>24.7</v>
      </c>
      <c r="K1474" s="6"/>
    </row>
    <row r="1475" spans="2:11" x14ac:dyDescent="0.3">
      <c r="B1475" s="30">
        <v>43478</v>
      </c>
      <c r="C1475" s="6" t="str">
        <f>VLOOKUP(B:B, _holidays!A:C, 2, FALSE)</f>
        <v>N</v>
      </c>
      <c r="D1475" s="6" t="str">
        <f>VLOOKUP(B:B, _holidays!A:C, 3, FALSE)</f>
        <v>N</v>
      </c>
      <c r="E1475" s="10">
        <v>101853.24</v>
      </c>
      <c r="F1475" s="6" t="e">
        <f>IF(Table16[[#This Row],[School Day]]="Y",Table16[[#This Row],[Demand]],NA())</f>
        <v>#N/A</v>
      </c>
      <c r="G1475" s="6">
        <f>IF(Table16[[#This Row],[School Day]]="N",Table16[[#This Row],[Demand]],NA())</f>
        <v>101853.24</v>
      </c>
      <c r="H1475" s="6" t="e">
        <f>IF(Table16[[#This Row],[Holiday]]="Y",Table16[[#This Row],[Demand]],NA())</f>
        <v>#N/A</v>
      </c>
      <c r="I1475" s="6">
        <f>IF(Table16[[#This Row],[Holiday]]="N",Table16[[#This Row],[Demand]],NA())</f>
        <v>101853.24</v>
      </c>
      <c r="J1475" s="6">
        <v>30.5</v>
      </c>
      <c r="K1475" s="6"/>
    </row>
    <row r="1476" spans="2:11" x14ac:dyDescent="0.3">
      <c r="B1476" s="30">
        <v>43479</v>
      </c>
      <c r="C1476" s="6" t="str">
        <f>VLOOKUP(B:B, _holidays!A:C, 2, FALSE)</f>
        <v>N</v>
      </c>
      <c r="D1476" s="6" t="str">
        <f>VLOOKUP(B:B, _holidays!A:C, 3, FALSE)</f>
        <v>N</v>
      </c>
      <c r="E1476" s="10">
        <v>147070.535</v>
      </c>
      <c r="F1476" s="6" t="e">
        <f>IF(Table16[[#This Row],[School Day]]="Y",Table16[[#This Row],[Demand]],NA())</f>
        <v>#N/A</v>
      </c>
      <c r="G1476" s="6">
        <f>IF(Table16[[#This Row],[School Day]]="N",Table16[[#This Row],[Demand]],NA())</f>
        <v>147070.535</v>
      </c>
      <c r="H1476" s="6" t="e">
        <f>IF(Table16[[#This Row],[Holiday]]="Y",Table16[[#This Row],[Demand]],NA())</f>
        <v>#N/A</v>
      </c>
      <c r="I1476" s="6">
        <f>IF(Table16[[#This Row],[Holiday]]="N",Table16[[#This Row],[Demand]],NA())</f>
        <v>147070.535</v>
      </c>
      <c r="J1476" s="6">
        <v>32.299999999999997</v>
      </c>
      <c r="K1476" s="6"/>
    </row>
    <row r="1477" spans="2:11" x14ac:dyDescent="0.3">
      <c r="B1477" s="30">
        <v>43480</v>
      </c>
      <c r="C1477" s="6" t="str">
        <f>VLOOKUP(B:B, _holidays!A:C, 2, FALSE)</f>
        <v>N</v>
      </c>
      <c r="D1477" s="6" t="str">
        <f>VLOOKUP(B:B, _holidays!A:C, 3, FALSE)</f>
        <v>N</v>
      </c>
      <c r="E1477" s="10">
        <v>152496.245</v>
      </c>
      <c r="F1477" s="6" t="e">
        <f>IF(Table16[[#This Row],[School Day]]="Y",Table16[[#This Row],[Demand]],NA())</f>
        <v>#N/A</v>
      </c>
      <c r="G1477" s="6">
        <f>IF(Table16[[#This Row],[School Day]]="N",Table16[[#This Row],[Demand]],NA())</f>
        <v>152496.245</v>
      </c>
      <c r="H1477" s="6" t="e">
        <f>IF(Table16[[#This Row],[Holiday]]="Y",Table16[[#This Row],[Demand]],NA())</f>
        <v>#N/A</v>
      </c>
      <c r="I1477" s="6">
        <f>IF(Table16[[#This Row],[Holiday]]="N",Table16[[#This Row],[Demand]],NA())</f>
        <v>152496.245</v>
      </c>
      <c r="J1477" s="6">
        <v>30.4</v>
      </c>
      <c r="K1477" s="6"/>
    </row>
    <row r="1478" spans="2:11" x14ac:dyDescent="0.3">
      <c r="B1478" s="30">
        <v>43481</v>
      </c>
      <c r="C1478" s="6" t="str">
        <f>VLOOKUP(B:B, _holidays!A:C, 2, FALSE)</f>
        <v>N</v>
      </c>
      <c r="D1478" s="6" t="str">
        <f>VLOOKUP(B:B, _holidays!A:C, 3, FALSE)</f>
        <v>N</v>
      </c>
      <c r="E1478" s="10">
        <v>136971.755</v>
      </c>
      <c r="F1478" s="6" t="e">
        <f>IF(Table16[[#This Row],[School Day]]="Y",Table16[[#This Row],[Demand]],NA())</f>
        <v>#N/A</v>
      </c>
      <c r="G1478" s="6">
        <f>IF(Table16[[#This Row],[School Day]]="N",Table16[[#This Row],[Demand]],NA())</f>
        <v>136971.755</v>
      </c>
      <c r="H1478" s="6" t="e">
        <f>IF(Table16[[#This Row],[Holiday]]="Y",Table16[[#This Row],[Demand]],NA())</f>
        <v>#N/A</v>
      </c>
      <c r="I1478" s="6">
        <f>IF(Table16[[#This Row],[Holiday]]="N",Table16[[#This Row],[Demand]],NA())</f>
        <v>136971.755</v>
      </c>
      <c r="J1478" s="6">
        <v>26.7</v>
      </c>
      <c r="K1478" s="6"/>
    </row>
    <row r="1479" spans="2:11" x14ac:dyDescent="0.3">
      <c r="B1479" s="30">
        <v>43482</v>
      </c>
      <c r="C1479" s="6" t="str">
        <f>VLOOKUP(B:B, _holidays!A:C, 2, FALSE)</f>
        <v>N</v>
      </c>
      <c r="D1479" s="6" t="str">
        <f>VLOOKUP(B:B, _holidays!A:C, 3, FALSE)</f>
        <v>N</v>
      </c>
      <c r="E1479" s="10">
        <v>145211.49</v>
      </c>
      <c r="F1479" s="6" t="e">
        <f>IF(Table16[[#This Row],[School Day]]="Y",Table16[[#This Row],[Demand]],NA())</f>
        <v>#N/A</v>
      </c>
      <c r="G1479" s="6">
        <f>IF(Table16[[#This Row],[School Day]]="N",Table16[[#This Row],[Demand]],NA())</f>
        <v>145211.49</v>
      </c>
      <c r="H1479" s="6" t="e">
        <f>IF(Table16[[#This Row],[Holiday]]="Y",Table16[[#This Row],[Demand]],NA())</f>
        <v>#N/A</v>
      </c>
      <c r="I1479" s="6">
        <f>IF(Table16[[#This Row],[Holiday]]="N",Table16[[#This Row],[Demand]],NA())</f>
        <v>145211.49</v>
      </c>
      <c r="J1479" s="6">
        <v>32.5</v>
      </c>
      <c r="K1479" s="6"/>
    </row>
    <row r="1480" spans="2:11" x14ac:dyDescent="0.3">
      <c r="B1480" s="30">
        <v>43483</v>
      </c>
      <c r="C1480" s="6" t="str">
        <f>VLOOKUP(B:B, _holidays!A:C, 2, FALSE)</f>
        <v>N</v>
      </c>
      <c r="D1480" s="6" t="str">
        <f>VLOOKUP(B:B, _holidays!A:C, 3, FALSE)</f>
        <v>N</v>
      </c>
      <c r="E1480" s="10">
        <v>134898.21</v>
      </c>
      <c r="F1480" s="6" t="e">
        <f>IF(Table16[[#This Row],[School Day]]="Y",Table16[[#This Row],[Demand]],NA())</f>
        <v>#N/A</v>
      </c>
      <c r="G1480" s="6">
        <f>IF(Table16[[#This Row],[School Day]]="N",Table16[[#This Row],[Demand]],NA())</f>
        <v>134898.21</v>
      </c>
      <c r="H1480" s="6" t="e">
        <f>IF(Table16[[#This Row],[Holiday]]="Y",Table16[[#This Row],[Demand]],NA())</f>
        <v>#N/A</v>
      </c>
      <c r="I1480" s="6">
        <f>IF(Table16[[#This Row],[Holiday]]="N",Table16[[#This Row],[Demand]],NA())</f>
        <v>134898.21</v>
      </c>
      <c r="J1480" s="6">
        <v>28.7</v>
      </c>
      <c r="K1480" s="6"/>
    </row>
    <row r="1481" spans="2:11" x14ac:dyDescent="0.3">
      <c r="B1481" s="30">
        <v>43484</v>
      </c>
      <c r="C1481" s="6" t="str">
        <f>VLOOKUP(B:B, _holidays!A:C, 2, FALSE)</f>
        <v>N</v>
      </c>
      <c r="D1481" s="6" t="str">
        <f>VLOOKUP(B:B, _holidays!A:C, 3, FALSE)</f>
        <v>N</v>
      </c>
      <c r="E1481" s="10">
        <v>101692.45</v>
      </c>
      <c r="F1481" s="6" t="e">
        <f>IF(Table16[[#This Row],[School Day]]="Y",Table16[[#This Row],[Demand]],NA())</f>
        <v>#N/A</v>
      </c>
      <c r="G1481" s="6">
        <f>IF(Table16[[#This Row],[School Day]]="N",Table16[[#This Row],[Demand]],NA())</f>
        <v>101692.45</v>
      </c>
      <c r="H1481" s="6" t="e">
        <f>IF(Table16[[#This Row],[Holiday]]="Y",Table16[[#This Row],[Demand]],NA())</f>
        <v>#N/A</v>
      </c>
      <c r="I1481" s="6">
        <f>IF(Table16[[#This Row],[Holiday]]="N",Table16[[#This Row],[Demand]],NA())</f>
        <v>101692.45</v>
      </c>
      <c r="J1481" s="6">
        <v>23.5</v>
      </c>
      <c r="K1481" s="6"/>
    </row>
    <row r="1482" spans="2:11" x14ac:dyDescent="0.3">
      <c r="B1482" s="30">
        <v>43485</v>
      </c>
      <c r="C1482" s="6" t="str">
        <f>VLOOKUP(B:B, _holidays!A:C, 2, FALSE)</f>
        <v>N</v>
      </c>
      <c r="D1482" s="6" t="str">
        <f>VLOOKUP(B:B, _holidays!A:C, 3, FALSE)</f>
        <v>N</v>
      </c>
      <c r="E1482" s="10">
        <v>102283.13</v>
      </c>
      <c r="F1482" s="6" t="e">
        <f>IF(Table16[[#This Row],[School Day]]="Y",Table16[[#This Row],[Demand]],NA())</f>
        <v>#N/A</v>
      </c>
      <c r="G1482" s="6">
        <f>IF(Table16[[#This Row],[School Day]]="N",Table16[[#This Row],[Demand]],NA())</f>
        <v>102283.13</v>
      </c>
      <c r="H1482" s="6" t="e">
        <f>IF(Table16[[#This Row],[Holiday]]="Y",Table16[[#This Row],[Demand]],NA())</f>
        <v>#N/A</v>
      </c>
      <c r="I1482" s="6">
        <f>IF(Table16[[#This Row],[Holiday]]="N",Table16[[#This Row],[Demand]],NA())</f>
        <v>102283.13</v>
      </c>
      <c r="J1482" s="6">
        <v>22.9</v>
      </c>
      <c r="K1482" s="6"/>
    </row>
    <row r="1483" spans="2:11" x14ac:dyDescent="0.3">
      <c r="B1483" s="30">
        <v>43486</v>
      </c>
      <c r="C1483" s="6" t="str">
        <f>VLOOKUP(B:B, _holidays!A:C, 2, FALSE)</f>
        <v>N</v>
      </c>
      <c r="D1483" s="6" t="str">
        <f>VLOOKUP(B:B, _holidays!A:C, 3, FALSE)</f>
        <v>N</v>
      </c>
      <c r="E1483" s="10">
        <v>130517.97</v>
      </c>
      <c r="F1483" s="6" t="e">
        <f>IF(Table16[[#This Row],[School Day]]="Y",Table16[[#This Row],[Demand]],NA())</f>
        <v>#N/A</v>
      </c>
      <c r="G1483" s="6">
        <f>IF(Table16[[#This Row],[School Day]]="N",Table16[[#This Row],[Demand]],NA())</f>
        <v>130517.97</v>
      </c>
      <c r="H1483" s="6" t="e">
        <f>IF(Table16[[#This Row],[Holiday]]="Y",Table16[[#This Row],[Demand]],NA())</f>
        <v>#N/A</v>
      </c>
      <c r="I1483" s="6">
        <f>IF(Table16[[#This Row],[Holiday]]="N",Table16[[#This Row],[Demand]],NA())</f>
        <v>130517.97</v>
      </c>
      <c r="J1483" s="6">
        <v>25.1</v>
      </c>
      <c r="K1483" s="6"/>
    </row>
    <row r="1484" spans="2:11" x14ac:dyDescent="0.3">
      <c r="B1484" s="30">
        <v>43487</v>
      </c>
      <c r="C1484" s="6" t="str">
        <f>VLOOKUP(B:B, _holidays!A:C, 2, FALSE)</f>
        <v>N</v>
      </c>
      <c r="D1484" s="6" t="str">
        <f>VLOOKUP(B:B, _holidays!A:C, 3, FALSE)</f>
        <v>N</v>
      </c>
      <c r="E1484" s="10">
        <v>141444.78</v>
      </c>
      <c r="F1484" s="6" t="e">
        <f>IF(Table16[[#This Row],[School Day]]="Y",Table16[[#This Row],[Demand]],NA())</f>
        <v>#N/A</v>
      </c>
      <c r="G1484" s="6">
        <f>IF(Table16[[#This Row],[School Day]]="N",Table16[[#This Row],[Demand]],NA())</f>
        <v>141444.78</v>
      </c>
      <c r="H1484" s="6" t="e">
        <f>IF(Table16[[#This Row],[Holiday]]="Y",Table16[[#This Row],[Demand]],NA())</f>
        <v>#N/A</v>
      </c>
      <c r="I1484" s="6">
        <f>IF(Table16[[#This Row],[Holiday]]="N",Table16[[#This Row],[Demand]],NA())</f>
        <v>141444.78</v>
      </c>
      <c r="J1484" s="6">
        <v>26.8</v>
      </c>
      <c r="K1484" s="6"/>
    </row>
    <row r="1485" spans="2:11" x14ac:dyDescent="0.3">
      <c r="B1485" s="30">
        <v>43488</v>
      </c>
      <c r="C1485" s="6" t="str">
        <f>VLOOKUP(B:B, _holidays!A:C, 2, FALSE)</f>
        <v>N</v>
      </c>
      <c r="D1485" s="6" t="str">
        <f>VLOOKUP(B:B, _holidays!A:C, 3, FALSE)</f>
        <v>N</v>
      </c>
      <c r="E1485" s="10">
        <v>125501.15</v>
      </c>
      <c r="F1485" s="6" t="e">
        <f>IF(Table16[[#This Row],[School Day]]="Y",Table16[[#This Row],[Demand]],NA())</f>
        <v>#N/A</v>
      </c>
      <c r="G1485" s="6">
        <f>IF(Table16[[#This Row],[School Day]]="N",Table16[[#This Row],[Demand]],NA())</f>
        <v>125501.15</v>
      </c>
      <c r="H1485" s="6" t="e">
        <f>IF(Table16[[#This Row],[Holiday]]="Y",Table16[[#This Row],[Demand]],NA())</f>
        <v>#N/A</v>
      </c>
      <c r="I1485" s="6">
        <f>IF(Table16[[#This Row],[Holiday]]="N",Table16[[#This Row],[Demand]],NA())</f>
        <v>125501.15</v>
      </c>
      <c r="J1485" s="6">
        <v>23.9</v>
      </c>
      <c r="K1485" s="6"/>
    </row>
    <row r="1486" spans="2:11" x14ac:dyDescent="0.3">
      <c r="B1486" s="30">
        <v>43489</v>
      </c>
      <c r="C1486" s="6" t="str">
        <f>VLOOKUP(B:B, _holidays!A:C, 2, FALSE)</f>
        <v>N</v>
      </c>
      <c r="D1486" s="6" t="str">
        <f>VLOOKUP(B:B, _holidays!A:C, 3, FALSE)</f>
        <v>N</v>
      </c>
      <c r="E1486" s="10">
        <v>155891.345</v>
      </c>
      <c r="F1486" s="6" t="e">
        <f>IF(Table16[[#This Row],[School Day]]="Y",Table16[[#This Row],[Demand]],NA())</f>
        <v>#N/A</v>
      </c>
      <c r="G1486" s="6">
        <f>IF(Table16[[#This Row],[School Day]]="N",Table16[[#This Row],[Demand]],NA())</f>
        <v>155891.345</v>
      </c>
      <c r="H1486" s="6" t="e">
        <f>IF(Table16[[#This Row],[Holiday]]="Y",Table16[[#This Row],[Demand]],NA())</f>
        <v>#N/A</v>
      </c>
      <c r="I1486" s="6">
        <f>IF(Table16[[#This Row],[Holiday]]="N",Table16[[#This Row],[Demand]],NA())</f>
        <v>155891.345</v>
      </c>
      <c r="J1486" s="6">
        <v>40.799999999999997</v>
      </c>
      <c r="K1486" s="6"/>
    </row>
    <row r="1487" spans="2:11" x14ac:dyDescent="0.3">
      <c r="B1487" s="30">
        <v>43490</v>
      </c>
      <c r="C1487" s="6" t="str">
        <f>VLOOKUP(B:B, _holidays!A:C, 2, FALSE)</f>
        <v>N</v>
      </c>
      <c r="D1487" s="6" t="str">
        <f>VLOOKUP(B:B, _holidays!A:C, 3, FALSE)</f>
        <v>N</v>
      </c>
      <c r="E1487" s="10">
        <v>168894.845</v>
      </c>
      <c r="F1487" s="6" t="e">
        <f>IF(Table16[[#This Row],[School Day]]="Y",Table16[[#This Row],[Demand]],NA())</f>
        <v>#N/A</v>
      </c>
      <c r="G1487" s="6">
        <f>IF(Table16[[#This Row],[School Day]]="N",Table16[[#This Row],[Demand]],NA())</f>
        <v>168894.845</v>
      </c>
      <c r="H1487" s="6" t="e">
        <f>IF(Table16[[#This Row],[Holiday]]="Y",Table16[[#This Row],[Demand]],NA())</f>
        <v>#N/A</v>
      </c>
      <c r="I1487" s="6">
        <f>IF(Table16[[#This Row],[Holiday]]="N",Table16[[#This Row],[Demand]],NA())</f>
        <v>168894.845</v>
      </c>
      <c r="J1487" s="6">
        <v>42.8</v>
      </c>
      <c r="K1487" s="6"/>
    </row>
    <row r="1488" spans="2:11" x14ac:dyDescent="0.3">
      <c r="B1488" s="30">
        <v>43491</v>
      </c>
      <c r="C1488" s="6" t="str">
        <f>VLOOKUP(B:B, _holidays!A:C, 2, FALSE)</f>
        <v>N</v>
      </c>
      <c r="D1488" s="6" t="str">
        <f>VLOOKUP(B:B, _holidays!A:C, 3, FALSE)</f>
        <v>Y</v>
      </c>
      <c r="E1488" s="10">
        <v>114818.66499999999</v>
      </c>
      <c r="F1488" s="6" t="e">
        <f>IF(Table16[[#This Row],[School Day]]="Y",Table16[[#This Row],[Demand]],NA())</f>
        <v>#N/A</v>
      </c>
      <c r="G1488" s="6">
        <f>IF(Table16[[#This Row],[School Day]]="N",Table16[[#This Row],[Demand]],NA())</f>
        <v>114818.66499999999</v>
      </c>
      <c r="H1488" s="6">
        <f>IF(Table16[[#This Row],[Holiday]]="Y",Table16[[#This Row],[Demand]],NA())</f>
        <v>114818.66499999999</v>
      </c>
      <c r="I1488" s="6" t="e">
        <f>IF(Table16[[#This Row],[Holiday]]="N",Table16[[#This Row],[Demand]],NA())</f>
        <v>#N/A</v>
      </c>
      <c r="J1488" s="6">
        <v>26.1</v>
      </c>
      <c r="K1488" s="6"/>
    </row>
    <row r="1489" spans="2:11" x14ac:dyDescent="0.3">
      <c r="B1489" s="30">
        <v>43492</v>
      </c>
      <c r="C1489" s="6" t="str">
        <f>VLOOKUP(B:B, _holidays!A:C, 2, FALSE)</f>
        <v>N</v>
      </c>
      <c r="D1489" s="6" t="str">
        <f>VLOOKUP(B:B, _holidays!A:C, 3, FALSE)</f>
        <v>N</v>
      </c>
      <c r="E1489" s="10">
        <v>99801.574999999997</v>
      </c>
      <c r="F1489" s="6" t="e">
        <f>IF(Table16[[#This Row],[School Day]]="Y",Table16[[#This Row],[Demand]],NA())</f>
        <v>#N/A</v>
      </c>
      <c r="G1489" s="6">
        <f>IF(Table16[[#This Row],[School Day]]="N",Table16[[#This Row],[Demand]],NA())</f>
        <v>99801.574999999997</v>
      </c>
      <c r="H1489" s="6" t="e">
        <f>IF(Table16[[#This Row],[Holiday]]="Y",Table16[[#This Row],[Demand]],NA())</f>
        <v>#N/A</v>
      </c>
      <c r="I1489" s="6">
        <f>IF(Table16[[#This Row],[Holiday]]="N",Table16[[#This Row],[Demand]],NA())</f>
        <v>99801.574999999997</v>
      </c>
      <c r="J1489" s="6">
        <v>27.8</v>
      </c>
      <c r="K1489" s="6"/>
    </row>
    <row r="1490" spans="2:11" x14ac:dyDescent="0.3">
      <c r="B1490" s="30">
        <v>43493</v>
      </c>
      <c r="C1490" s="6" t="str">
        <f>VLOOKUP(B:B, _holidays!A:C, 2, FALSE)</f>
        <v>N</v>
      </c>
      <c r="D1490" s="6" t="str">
        <f>VLOOKUP(B:B, _holidays!A:C, 3, FALSE)</f>
        <v>Y</v>
      </c>
      <c r="E1490" s="10">
        <v>112374.63</v>
      </c>
      <c r="F1490" s="6" t="e">
        <f>IF(Table16[[#This Row],[School Day]]="Y",Table16[[#This Row],[Demand]],NA())</f>
        <v>#N/A</v>
      </c>
      <c r="G1490" s="6">
        <f>IF(Table16[[#This Row],[School Day]]="N",Table16[[#This Row],[Demand]],NA())</f>
        <v>112374.63</v>
      </c>
      <c r="H1490" s="6">
        <f>IF(Table16[[#This Row],[Holiday]]="Y",Table16[[#This Row],[Demand]],NA())</f>
        <v>112374.63</v>
      </c>
      <c r="I1490" s="6" t="e">
        <f>IF(Table16[[#This Row],[Holiday]]="N",Table16[[#This Row],[Demand]],NA())</f>
        <v>#N/A</v>
      </c>
      <c r="J1490" s="6">
        <v>34.5</v>
      </c>
      <c r="K1490" s="6"/>
    </row>
    <row r="1491" spans="2:11" x14ac:dyDescent="0.3">
      <c r="B1491" s="30">
        <v>43494</v>
      </c>
      <c r="C1491" s="6" t="str">
        <f>VLOOKUP(B:B, _holidays!A:C, 2, FALSE)</f>
        <v>N</v>
      </c>
      <c r="D1491" s="6" t="str">
        <f>VLOOKUP(B:B, _holidays!A:C, 3, FALSE)</f>
        <v>N</v>
      </c>
      <c r="E1491" s="10">
        <v>138455.45499999999</v>
      </c>
      <c r="F1491" s="6" t="e">
        <f>IF(Table16[[#This Row],[School Day]]="Y",Table16[[#This Row],[Demand]],NA())</f>
        <v>#N/A</v>
      </c>
      <c r="G1491" s="6">
        <f>IF(Table16[[#This Row],[School Day]]="N",Table16[[#This Row],[Demand]],NA())</f>
        <v>138455.45499999999</v>
      </c>
      <c r="H1491" s="6" t="e">
        <f>IF(Table16[[#This Row],[Holiday]]="Y",Table16[[#This Row],[Demand]],NA())</f>
        <v>#N/A</v>
      </c>
      <c r="I1491" s="6">
        <f>IF(Table16[[#This Row],[Holiday]]="N",Table16[[#This Row],[Demand]],NA())</f>
        <v>138455.45499999999</v>
      </c>
      <c r="J1491" s="6">
        <v>36.799999999999997</v>
      </c>
      <c r="K1491" s="6"/>
    </row>
    <row r="1492" spans="2:11" x14ac:dyDescent="0.3">
      <c r="B1492" s="30">
        <v>43495</v>
      </c>
      <c r="C1492" s="6" t="str">
        <f>VLOOKUP(B:B, _holidays!A:C, 2, FALSE)</f>
        <v>N</v>
      </c>
      <c r="D1492" s="6" t="str">
        <f>VLOOKUP(B:B, _holidays!A:C, 3, FALSE)</f>
        <v>N</v>
      </c>
      <c r="E1492" s="10">
        <v>142113.375</v>
      </c>
      <c r="F1492" s="6" t="e">
        <f>IF(Table16[[#This Row],[School Day]]="Y",Table16[[#This Row],[Demand]],NA())</f>
        <v>#N/A</v>
      </c>
      <c r="G1492" s="6">
        <f>IF(Table16[[#This Row],[School Day]]="N",Table16[[#This Row],[Demand]],NA())</f>
        <v>142113.375</v>
      </c>
      <c r="H1492" s="6" t="e">
        <f>IF(Table16[[#This Row],[Holiday]]="Y",Table16[[#This Row],[Demand]],NA())</f>
        <v>#N/A</v>
      </c>
      <c r="I1492" s="6">
        <f>IF(Table16[[#This Row],[Holiday]]="N",Table16[[#This Row],[Demand]],NA())</f>
        <v>142113.375</v>
      </c>
      <c r="J1492" s="6">
        <v>38.1</v>
      </c>
      <c r="K1492" s="6"/>
    </row>
    <row r="1493" spans="2:11" x14ac:dyDescent="0.3">
      <c r="B1493" s="30">
        <v>43496</v>
      </c>
      <c r="C1493" s="6" t="str">
        <f>VLOOKUP(B:B, _holidays!A:C, 2, FALSE)</f>
        <v>Y</v>
      </c>
      <c r="D1493" s="6" t="str">
        <f>VLOOKUP(B:B, _holidays!A:C, 3, FALSE)</f>
        <v>N</v>
      </c>
      <c r="E1493" s="10">
        <v>110277.21</v>
      </c>
      <c r="F1493" s="6">
        <f>IF(Table16[[#This Row],[School Day]]="Y",Table16[[#This Row],[Demand]],NA())</f>
        <v>110277.21</v>
      </c>
      <c r="G1493" s="6" t="e">
        <f>IF(Table16[[#This Row],[School Day]]="N",Table16[[#This Row],[Demand]],NA())</f>
        <v>#N/A</v>
      </c>
      <c r="H1493" s="6" t="e">
        <f>IF(Table16[[#This Row],[Holiday]]="Y",Table16[[#This Row],[Demand]],NA())</f>
        <v>#N/A</v>
      </c>
      <c r="I1493" s="6">
        <f>IF(Table16[[#This Row],[Holiday]]="N",Table16[[#This Row],[Demand]],NA())</f>
        <v>110277.21</v>
      </c>
      <c r="J1493" s="6">
        <v>21.5</v>
      </c>
      <c r="K1493" s="6"/>
    </row>
    <row r="1494" spans="2:11" x14ac:dyDescent="0.3">
      <c r="B1494" s="30">
        <v>43497</v>
      </c>
      <c r="C1494" s="6" t="str">
        <f>VLOOKUP(B:B, _holidays!A:C, 2, FALSE)</f>
        <v>Y</v>
      </c>
      <c r="D1494" s="6" t="str">
        <f>VLOOKUP(B:B, _holidays!A:C, 3, FALSE)</f>
        <v>N</v>
      </c>
      <c r="E1494" s="10">
        <v>104422.79</v>
      </c>
      <c r="F1494" s="6">
        <f>IF(Table16[[#This Row],[School Day]]="Y",Table16[[#This Row],[Demand]],NA())</f>
        <v>104422.79</v>
      </c>
      <c r="G1494" s="6" t="e">
        <f>IF(Table16[[#This Row],[School Day]]="N",Table16[[#This Row],[Demand]],NA())</f>
        <v>#N/A</v>
      </c>
      <c r="H1494" s="6" t="e">
        <f>IF(Table16[[#This Row],[Holiday]]="Y",Table16[[#This Row],[Demand]],NA())</f>
        <v>#N/A</v>
      </c>
      <c r="I1494" s="6">
        <f>IF(Table16[[#This Row],[Holiday]]="N",Table16[[#This Row],[Demand]],NA())</f>
        <v>104422.79</v>
      </c>
      <c r="J1494" s="6">
        <v>24.2</v>
      </c>
      <c r="K1494" s="6"/>
    </row>
    <row r="1495" spans="2:11" x14ac:dyDescent="0.3">
      <c r="B1495" s="30">
        <v>43498</v>
      </c>
      <c r="C1495" s="6" t="str">
        <f>VLOOKUP(B:B, _holidays!A:C, 2, FALSE)</f>
        <v>Y</v>
      </c>
      <c r="D1495" s="6" t="str">
        <f>VLOOKUP(B:B, _holidays!A:C, 3, FALSE)</f>
        <v>N</v>
      </c>
      <c r="E1495" s="10">
        <v>124749.065</v>
      </c>
      <c r="F1495" s="6">
        <f>IF(Table16[[#This Row],[School Day]]="Y",Table16[[#This Row],[Demand]],NA())</f>
        <v>124749.065</v>
      </c>
      <c r="G1495" s="6" t="e">
        <f>IF(Table16[[#This Row],[School Day]]="N",Table16[[#This Row],[Demand]],NA())</f>
        <v>#N/A</v>
      </c>
      <c r="H1495" s="6" t="e">
        <f>IF(Table16[[#This Row],[Holiday]]="Y",Table16[[#This Row],[Demand]],NA())</f>
        <v>#N/A</v>
      </c>
      <c r="I1495" s="6">
        <f>IF(Table16[[#This Row],[Holiday]]="N",Table16[[#This Row],[Demand]],NA())</f>
        <v>124749.065</v>
      </c>
      <c r="J1495" s="6">
        <v>34.4</v>
      </c>
      <c r="K1495" s="6"/>
    </row>
    <row r="1496" spans="2:11" x14ac:dyDescent="0.3">
      <c r="B1496" s="30">
        <v>43499</v>
      </c>
      <c r="C1496" s="6" t="str">
        <f>VLOOKUP(B:B, _holidays!A:C, 2, FALSE)</f>
        <v>Y</v>
      </c>
      <c r="D1496" s="6" t="str">
        <f>VLOOKUP(B:B, _holidays!A:C, 3, FALSE)</f>
        <v>N</v>
      </c>
      <c r="E1496" s="10">
        <v>133287.58499999999</v>
      </c>
      <c r="F1496" s="6">
        <f>IF(Table16[[#This Row],[School Day]]="Y",Table16[[#This Row],[Demand]],NA())</f>
        <v>133287.58499999999</v>
      </c>
      <c r="G1496" s="6" t="e">
        <f>IF(Table16[[#This Row],[School Day]]="N",Table16[[#This Row],[Demand]],NA())</f>
        <v>#N/A</v>
      </c>
      <c r="H1496" s="6" t="e">
        <f>IF(Table16[[#This Row],[Holiday]]="Y",Table16[[#This Row],[Demand]],NA())</f>
        <v>#N/A</v>
      </c>
      <c r="I1496" s="6">
        <f>IF(Table16[[#This Row],[Holiday]]="N",Table16[[#This Row],[Demand]],NA())</f>
        <v>133287.58499999999</v>
      </c>
      <c r="J1496" s="6">
        <v>38.200000000000003</v>
      </c>
      <c r="K1496" s="6"/>
    </row>
    <row r="1497" spans="2:11" x14ac:dyDescent="0.3">
      <c r="B1497" s="30">
        <v>43500</v>
      </c>
      <c r="C1497" s="6" t="str">
        <f>VLOOKUP(B:B, _holidays!A:C, 2, FALSE)</f>
        <v>Y</v>
      </c>
      <c r="D1497" s="6" t="str">
        <f>VLOOKUP(B:B, _holidays!A:C, 3, FALSE)</f>
        <v>N</v>
      </c>
      <c r="E1497" s="10">
        <v>119168.96000000001</v>
      </c>
      <c r="F1497" s="6">
        <f>IF(Table16[[#This Row],[School Day]]="Y",Table16[[#This Row],[Demand]],NA())</f>
        <v>119168.96000000001</v>
      </c>
      <c r="G1497" s="6" t="e">
        <f>IF(Table16[[#This Row],[School Day]]="N",Table16[[#This Row],[Demand]],NA())</f>
        <v>#N/A</v>
      </c>
      <c r="H1497" s="6" t="e">
        <f>IF(Table16[[#This Row],[Holiday]]="Y",Table16[[#This Row],[Demand]],NA())</f>
        <v>#N/A</v>
      </c>
      <c r="I1497" s="6">
        <f>IF(Table16[[#This Row],[Holiday]]="N",Table16[[#This Row],[Demand]],NA())</f>
        <v>119168.96000000001</v>
      </c>
      <c r="J1497" s="6">
        <v>22.7</v>
      </c>
      <c r="K1497" s="6"/>
    </row>
    <row r="1498" spans="2:11" x14ac:dyDescent="0.3">
      <c r="B1498" s="30">
        <v>43501</v>
      </c>
      <c r="C1498" s="6" t="str">
        <f>VLOOKUP(B:B, _holidays!A:C, 2, FALSE)</f>
        <v>Y</v>
      </c>
      <c r="D1498" s="6" t="str">
        <f>VLOOKUP(B:B, _holidays!A:C, 3, FALSE)</f>
        <v>N</v>
      </c>
      <c r="E1498" s="10">
        <v>119702.045</v>
      </c>
      <c r="F1498" s="6">
        <f>IF(Table16[[#This Row],[School Day]]="Y",Table16[[#This Row],[Demand]],NA())</f>
        <v>119702.045</v>
      </c>
      <c r="G1498" s="6" t="e">
        <f>IF(Table16[[#This Row],[School Day]]="N",Table16[[#This Row],[Demand]],NA())</f>
        <v>#N/A</v>
      </c>
      <c r="H1498" s="6" t="e">
        <f>IF(Table16[[#This Row],[Holiday]]="Y",Table16[[#This Row],[Demand]],NA())</f>
        <v>#N/A</v>
      </c>
      <c r="I1498" s="6">
        <f>IF(Table16[[#This Row],[Holiday]]="N",Table16[[#This Row],[Demand]],NA())</f>
        <v>119702.045</v>
      </c>
      <c r="J1498" s="6">
        <v>26.9</v>
      </c>
      <c r="K1498" s="6"/>
    </row>
    <row r="1499" spans="2:11" x14ac:dyDescent="0.3">
      <c r="B1499" s="30">
        <v>43502</v>
      </c>
      <c r="C1499" s="6" t="str">
        <f>VLOOKUP(B:B, _holidays!A:C, 2, FALSE)</f>
        <v>Y</v>
      </c>
      <c r="D1499" s="6" t="str">
        <f>VLOOKUP(B:B, _holidays!A:C, 3, FALSE)</f>
        <v>N</v>
      </c>
      <c r="E1499" s="10">
        <v>140497.815</v>
      </c>
      <c r="F1499" s="6">
        <f>IF(Table16[[#This Row],[School Day]]="Y",Table16[[#This Row],[Demand]],NA())</f>
        <v>140497.815</v>
      </c>
      <c r="G1499" s="6" t="e">
        <f>IF(Table16[[#This Row],[School Day]]="N",Table16[[#This Row],[Demand]],NA())</f>
        <v>#N/A</v>
      </c>
      <c r="H1499" s="6" t="e">
        <f>IF(Table16[[#This Row],[Holiday]]="Y",Table16[[#This Row],[Demand]],NA())</f>
        <v>#N/A</v>
      </c>
      <c r="I1499" s="6">
        <f>IF(Table16[[#This Row],[Holiday]]="N",Table16[[#This Row],[Demand]],NA())</f>
        <v>140497.815</v>
      </c>
      <c r="J1499" s="6">
        <v>34.700000000000003</v>
      </c>
      <c r="K1499" s="6"/>
    </row>
    <row r="1500" spans="2:11" x14ac:dyDescent="0.3">
      <c r="B1500" s="30">
        <v>43503</v>
      </c>
      <c r="C1500" s="6" t="str">
        <f>VLOOKUP(B:B, _holidays!A:C, 2, FALSE)</f>
        <v>Y</v>
      </c>
      <c r="D1500" s="6" t="str">
        <f>VLOOKUP(B:B, _holidays!A:C, 3, FALSE)</f>
        <v>N</v>
      </c>
      <c r="E1500" s="10">
        <v>141593.54500000001</v>
      </c>
      <c r="F1500" s="6">
        <f>IF(Table16[[#This Row],[School Day]]="Y",Table16[[#This Row],[Demand]],NA())</f>
        <v>141593.54500000001</v>
      </c>
      <c r="G1500" s="6" t="e">
        <f>IF(Table16[[#This Row],[School Day]]="N",Table16[[#This Row],[Demand]],NA())</f>
        <v>#N/A</v>
      </c>
      <c r="H1500" s="6" t="e">
        <f>IF(Table16[[#This Row],[Holiday]]="Y",Table16[[#This Row],[Demand]],NA())</f>
        <v>#N/A</v>
      </c>
      <c r="I1500" s="6">
        <f>IF(Table16[[#This Row],[Holiday]]="N",Table16[[#This Row],[Demand]],NA())</f>
        <v>141593.54500000001</v>
      </c>
      <c r="J1500" s="6">
        <v>28.3</v>
      </c>
      <c r="K1500" s="6"/>
    </row>
    <row r="1501" spans="2:11" x14ac:dyDescent="0.3">
      <c r="B1501" s="30">
        <v>43504</v>
      </c>
      <c r="C1501" s="6" t="str">
        <f>VLOOKUP(B:B, _holidays!A:C, 2, FALSE)</f>
        <v>Y</v>
      </c>
      <c r="D1501" s="6" t="str">
        <f>VLOOKUP(B:B, _holidays!A:C, 3, FALSE)</f>
        <v>N</v>
      </c>
      <c r="E1501" s="10">
        <v>117327.495</v>
      </c>
      <c r="F1501" s="6">
        <f>IF(Table16[[#This Row],[School Day]]="Y",Table16[[#This Row],[Demand]],NA())</f>
        <v>117327.495</v>
      </c>
      <c r="G1501" s="6" t="e">
        <f>IF(Table16[[#This Row],[School Day]]="N",Table16[[#This Row],[Demand]],NA())</f>
        <v>#N/A</v>
      </c>
      <c r="H1501" s="6" t="e">
        <f>IF(Table16[[#This Row],[Holiday]]="Y",Table16[[#This Row],[Demand]],NA())</f>
        <v>#N/A</v>
      </c>
      <c r="I1501" s="6">
        <f>IF(Table16[[#This Row],[Holiday]]="N",Table16[[#This Row],[Demand]],NA())</f>
        <v>117327.495</v>
      </c>
      <c r="J1501" s="6">
        <v>23.1</v>
      </c>
      <c r="K1501" s="6"/>
    </row>
    <row r="1502" spans="2:11" x14ac:dyDescent="0.3">
      <c r="B1502" s="30">
        <v>43505</v>
      </c>
      <c r="C1502" s="6" t="str">
        <f>VLOOKUP(B:B, _holidays!A:C, 2, FALSE)</f>
        <v>Y</v>
      </c>
      <c r="D1502" s="6" t="str">
        <f>VLOOKUP(B:B, _holidays!A:C, 3, FALSE)</f>
        <v>N</v>
      </c>
      <c r="E1502" s="10">
        <v>95668.77</v>
      </c>
      <c r="F1502" s="6">
        <f>IF(Table16[[#This Row],[School Day]]="Y",Table16[[#This Row],[Demand]],NA())</f>
        <v>95668.77</v>
      </c>
      <c r="G1502" s="6" t="e">
        <f>IF(Table16[[#This Row],[School Day]]="N",Table16[[#This Row],[Demand]],NA())</f>
        <v>#N/A</v>
      </c>
      <c r="H1502" s="6" t="e">
        <f>IF(Table16[[#This Row],[Holiday]]="Y",Table16[[#This Row],[Demand]],NA())</f>
        <v>#N/A</v>
      </c>
      <c r="I1502" s="6">
        <f>IF(Table16[[#This Row],[Holiday]]="N",Table16[[#This Row],[Demand]],NA())</f>
        <v>95668.77</v>
      </c>
      <c r="J1502" s="6">
        <v>19.7</v>
      </c>
      <c r="K1502" s="6"/>
    </row>
    <row r="1503" spans="2:11" x14ac:dyDescent="0.3">
      <c r="B1503" s="30">
        <v>43506</v>
      </c>
      <c r="C1503" s="6" t="str">
        <f>VLOOKUP(B:B, _holidays!A:C, 2, FALSE)</f>
        <v>Y</v>
      </c>
      <c r="D1503" s="6" t="str">
        <f>VLOOKUP(B:B, _holidays!A:C, 3, FALSE)</f>
        <v>N</v>
      </c>
      <c r="E1503" s="10">
        <v>94786.72</v>
      </c>
      <c r="F1503" s="6">
        <f>IF(Table16[[#This Row],[School Day]]="Y",Table16[[#This Row],[Demand]],NA())</f>
        <v>94786.72</v>
      </c>
      <c r="G1503" s="6" t="e">
        <f>IF(Table16[[#This Row],[School Day]]="N",Table16[[#This Row],[Demand]],NA())</f>
        <v>#N/A</v>
      </c>
      <c r="H1503" s="6" t="e">
        <f>IF(Table16[[#This Row],[Holiday]]="Y",Table16[[#This Row],[Demand]],NA())</f>
        <v>#N/A</v>
      </c>
      <c r="I1503" s="6">
        <f>IF(Table16[[#This Row],[Holiday]]="N",Table16[[#This Row],[Demand]],NA())</f>
        <v>94786.72</v>
      </c>
      <c r="J1503" s="6">
        <v>23.3</v>
      </c>
      <c r="K1503" s="6"/>
    </row>
    <row r="1504" spans="2:11" x14ac:dyDescent="0.3">
      <c r="B1504" s="30">
        <v>43507</v>
      </c>
      <c r="C1504" s="6" t="str">
        <f>VLOOKUP(B:B, _holidays!A:C, 2, FALSE)</f>
        <v>Y</v>
      </c>
      <c r="D1504" s="6" t="str">
        <f>VLOOKUP(B:B, _holidays!A:C, 3, FALSE)</f>
        <v>N</v>
      </c>
      <c r="E1504" s="10">
        <v>114085.645</v>
      </c>
      <c r="F1504" s="6">
        <f>IF(Table16[[#This Row],[School Day]]="Y",Table16[[#This Row],[Demand]],NA())</f>
        <v>114085.645</v>
      </c>
      <c r="G1504" s="6" t="e">
        <f>IF(Table16[[#This Row],[School Day]]="N",Table16[[#This Row],[Demand]],NA())</f>
        <v>#N/A</v>
      </c>
      <c r="H1504" s="6" t="e">
        <f>IF(Table16[[#This Row],[Holiday]]="Y",Table16[[#This Row],[Demand]],NA())</f>
        <v>#N/A</v>
      </c>
      <c r="I1504" s="6">
        <f>IF(Table16[[#This Row],[Holiday]]="N",Table16[[#This Row],[Demand]],NA())</f>
        <v>114085.645</v>
      </c>
      <c r="J1504" s="6">
        <v>27.5</v>
      </c>
      <c r="K1504" s="6"/>
    </row>
    <row r="1505" spans="2:11" x14ac:dyDescent="0.3">
      <c r="B1505" s="30">
        <v>43508</v>
      </c>
      <c r="C1505" s="6" t="str">
        <f>VLOOKUP(B:B, _holidays!A:C, 2, FALSE)</f>
        <v>Y</v>
      </c>
      <c r="D1505" s="6" t="str">
        <f>VLOOKUP(B:B, _holidays!A:C, 3, FALSE)</f>
        <v>N</v>
      </c>
      <c r="E1505" s="10">
        <v>107697.205</v>
      </c>
      <c r="F1505" s="6">
        <f>IF(Table16[[#This Row],[School Day]]="Y",Table16[[#This Row],[Demand]],NA())</f>
        <v>107697.205</v>
      </c>
      <c r="G1505" s="6" t="e">
        <f>IF(Table16[[#This Row],[School Day]]="N",Table16[[#This Row],[Demand]],NA())</f>
        <v>#N/A</v>
      </c>
      <c r="H1505" s="6" t="e">
        <f>IF(Table16[[#This Row],[Holiday]]="Y",Table16[[#This Row],[Demand]],NA())</f>
        <v>#N/A</v>
      </c>
      <c r="I1505" s="6">
        <f>IF(Table16[[#This Row],[Holiday]]="N",Table16[[#This Row],[Demand]],NA())</f>
        <v>107697.205</v>
      </c>
      <c r="J1505" s="6">
        <v>21.5</v>
      </c>
      <c r="K1505" s="6"/>
    </row>
    <row r="1506" spans="2:11" x14ac:dyDescent="0.3">
      <c r="B1506" s="30">
        <v>43509</v>
      </c>
      <c r="C1506" s="6" t="str">
        <f>VLOOKUP(B:B, _holidays!A:C, 2, FALSE)</f>
        <v>Y</v>
      </c>
      <c r="D1506" s="6" t="str">
        <f>VLOOKUP(B:B, _holidays!A:C, 3, FALSE)</f>
        <v>N</v>
      </c>
      <c r="E1506" s="10">
        <v>106692.845</v>
      </c>
      <c r="F1506" s="6">
        <f>IF(Table16[[#This Row],[School Day]]="Y",Table16[[#This Row],[Demand]],NA())</f>
        <v>106692.845</v>
      </c>
      <c r="G1506" s="6" t="e">
        <f>IF(Table16[[#This Row],[School Day]]="N",Table16[[#This Row],[Demand]],NA())</f>
        <v>#N/A</v>
      </c>
      <c r="H1506" s="6" t="e">
        <f>IF(Table16[[#This Row],[Holiday]]="Y",Table16[[#This Row],[Demand]],NA())</f>
        <v>#N/A</v>
      </c>
      <c r="I1506" s="6">
        <f>IF(Table16[[#This Row],[Holiday]]="N",Table16[[#This Row],[Demand]],NA())</f>
        <v>106692.845</v>
      </c>
      <c r="J1506" s="6">
        <v>19.2</v>
      </c>
      <c r="K1506" s="6"/>
    </row>
    <row r="1507" spans="2:11" x14ac:dyDescent="0.3">
      <c r="B1507" s="30">
        <v>43510</v>
      </c>
      <c r="C1507" s="6" t="str">
        <f>VLOOKUP(B:B, _holidays!A:C, 2, FALSE)</f>
        <v>Y</v>
      </c>
      <c r="D1507" s="6" t="str">
        <f>VLOOKUP(B:B, _holidays!A:C, 3, FALSE)</f>
        <v>N</v>
      </c>
      <c r="E1507" s="10">
        <v>107655.08</v>
      </c>
      <c r="F1507" s="6">
        <f>IF(Table16[[#This Row],[School Day]]="Y",Table16[[#This Row],[Demand]],NA())</f>
        <v>107655.08</v>
      </c>
      <c r="G1507" s="6" t="e">
        <f>IF(Table16[[#This Row],[School Day]]="N",Table16[[#This Row],[Demand]],NA())</f>
        <v>#N/A</v>
      </c>
      <c r="H1507" s="6" t="e">
        <f>IF(Table16[[#This Row],[Holiday]]="Y",Table16[[#This Row],[Demand]],NA())</f>
        <v>#N/A</v>
      </c>
      <c r="I1507" s="6">
        <f>IF(Table16[[#This Row],[Holiday]]="N",Table16[[#This Row],[Demand]],NA())</f>
        <v>107655.08</v>
      </c>
      <c r="J1507" s="6">
        <v>23.2</v>
      </c>
      <c r="K1507" s="6"/>
    </row>
    <row r="1508" spans="2:11" x14ac:dyDescent="0.3">
      <c r="B1508" s="30">
        <v>43511</v>
      </c>
      <c r="C1508" s="6" t="str">
        <f>VLOOKUP(B:B, _holidays!A:C, 2, FALSE)</f>
        <v>Y</v>
      </c>
      <c r="D1508" s="6" t="str">
        <f>VLOOKUP(B:B, _holidays!A:C, 3, FALSE)</f>
        <v>N</v>
      </c>
      <c r="E1508" s="10">
        <v>113910.46</v>
      </c>
      <c r="F1508" s="6">
        <f>IF(Table16[[#This Row],[School Day]]="Y",Table16[[#This Row],[Demand]],NA())</f>
        <v>113910.46</v>
      </c>
      <c r="G1508" s="6" t="e">
        <f>IF(Table16[[#This Row],[School Day]]="N",Table16[[#This Row],[Demand]],NA())</f>
        <v>#N/A</v>
      </c>
      <c r="H1508" s="6" t="e">
        <f>IF(Table16[[#This Row],[Holiday]]="Y",Table16[[#This Row],[Demand]],NA())</f>
        <v>#N/A</v>
      </c>
      <c r="I1508" s="6">
        <f>IF(Table16[[#This Row],[Holiday]]="N",Table16[[#This Row],[Demand]],NA())</f>
        <v>113910.46</v>
      </c>
      <c r="J1508" s="6">
        <v>22.8</v>
      </c>
      <c r="K1508" s="6"/>
    </row>
    <row r="1509" spans="2:11" x14ac:dyDescent="0.3">
      <c r="B1509" s="30">
        <v>43512</v>
      </c>
      <c r="C1509" s="6" t="str">
        <f>VLOOKUP(B:B, _holidays!A:C, 2, FALSE)</f>
        <v>Y</v>
      </c>
      <c r="D1509" s="6" t="str">
        <f>VLOOKUP(B:B, _holidays!A:C, 3, FALSE)</f>
        <v>N</v>
      </c>
      <c r="E1509" s="10">
        <v>106467.235</v>
      </c>
      <c r="F1509" s="6">
        <f>IF(Table16[[#This Row],[School Day]]="Y",Table16[[#This Row],[Demand]],NA())</f>
        <v>106467.235</v>
      </c>
      <c r="G1509" s="6" t="e">
        <f>IF(Table16[[#This Row],[School Day]]="N",Table16[[#This Row],[Demand]],NA())</f>
        <v>#N/A</v>
      </c>
      <c r="H1509" s="6" t="e">
        <f>IF(Table16[[#This Row],[Holiday]]="Y",Table16[[#This Row],[Demand]],NA())</f>
        <v>#N/A</v>
      </c>
      <c r="I1509" s="6">
        <f>IF(Table16[[#This Row],[Holiday]]="N",Table16[[#This Row],[Demand]],NA())</f>
        <v>106467.235</v>
      </c>
      <c r="J1509" s="6">
        <v>23.2</v>
      </c>
      <c r="K1509" s="6"/>
    </row>
    <row r="1510" spans="2:11" x14ac:dyDescent="0.3">
      <c r="B1510" s="30">
        <v>43513</v>
      </c>
      <c r="C1510" s="6" t="str">
        <f>VLOOKUP(B:B, _holidays!A:C, 2, FALSE)</f>
        <v>Y</v>
      </c>
      <c r="D1510" s="6" t="str">
        <f>VLOOKUP(B:B, _holidays!A:C, 3, FALSE)</f>
        <v>N</v>
      </c>
      <c r="E1510" s="10">
        <v>108470.925</v>
      </c>
      <c r="F1510" s="6">
        <f>IF(Table16[[#This Row],[School Day]]="Y",Table16[[#This Row],[Demand]],NA())</f>
        <v>108470.925</v>
      </c>
      <c r="G1510" s="6" t="e">
        <f>IF(Table16[[#This Row],[School Day]]="N",Table16[[#This Row],[Demand]],NA())</f>
        <v>#N/A</v>
      </c>
      <c r="H1510" s="6" t="e">
        <f>IF(Table16[[#This Row],[Holiday]]="Y",Table16[[#This Row],[Demand]],NA())</f>
        <v>#N/A</v>
      </c>
      <c r="I1510" s="6">
        <f>IF(Table16[[#This Row],[Holiday]]="N",Table16[[#This Row],[Demand]],NA())</f>
        <v>108470.925</v>
      </c>
      <c r="J1510" s="6">
        <v>29</v>
      </c>
      <c r="K1510" s="6"/>
    </row>
    <row r="1511" spans="2:11" x14ac:dyDescent="0.3">
      <c r="B1511" s="30">
        <v>43514</v>
      </c>
      <c r="C1511" s="6" t="str">
        <f>VLOOKUP(B:B, _holidays!A:C, 2, FALSE)</f>
        <v>Y</v>
      </c>
      <c r="D1511" s="6" t="str">
        <f>VLOOKUP(B:B, _holidays!A:C, 3, FALSE)</f>
        <v>N</v>
      </c>
      <c r="E1511" s="10">
        <v>116995.065</v>
      </c>
      <c r="F1511" s="6">
        <f>IF(Table16[[#This Row],[School Day]]="Y",Table16[[#This Row],[Demand]],NA())</f>
        <v>116995.065</v>
      </c>
      <c r="G1511" s="6" t="e">
        <f>IF(Table16[[#This Row],[School Day]]="N",Table16[[#This Row],[Demand]],NA())</f>
        <v>#N/A</v>
      </c>
      <c r="H1511" s="6" t="e">
        <f>IF(Table16[[#This Row],[Holiday]]="Y",Table16[[#This Row],[Demand]],NA())</f>
        <v>#N/A</v>
      </c>
      <c r="I1511" s="6">
        <f>IF(Table16[[#This Row],[Holiday]]="N",Table16[[#This Row],[Demand]],NA())</f>
        <v>116995.065</v>
      </c>
      <c r="J1511" s="6">
        <v>23.6</v>
      </c>
      <c r="K1511" s="6"/>
    </row>
    <row r="1512" spans="2:11" x14ac:dyDescent="0.3">
      <c r="B1512" s="30">
        <v>43515</v>
      </c>
      <c r="C1512" s="6" t="str">
        <f>VLOOKUP(B:B, _holidays!A:C, 2, FALSE)</f>
        <v>Y</v>
      </c>
      <c r="D1512" s="6" t="str">
        <f>VLOOKUP(B:B, _holidays!A:C, 3, FALSE)</f>
        <v>N</v>
      </c>
      <c r="E1512" s="10">
        <v>110531.6</v>
      </c>
      <c r="F1512" s="6">
        <f>IF(Table16[[#This Row],[School Day]]="Y",Table16[[#This Row],[Demand]],NA())</f>
        <v>110531.6</v>
      </c>
      <c r="G1512" s="6" t="e">
        <f>IF(Table16[[#This Row],[School Day]]="N",Table16[[#This Row],[Demand]],NA())</f>
        <v>#N/A</v>
      </c>
      <c r="H1512" s="6" t="e">
        <f>IF(Table16[[#This Row],[Holiday]]="Y",Table16[[#This Row],[Demand]],NA())</f>
        <v>#N/A</v>
      </c>
      <c r="I1512" s="6">
        <f>IF(Table16[[#This Row],[Holiday]]="N",Table16[[#This Row],[Demand]],NA())</f>
        <v>110531.6</v>
      </c>
      <c r="J1512" s="6">
        <v>20.2</v>
      </c>
      <c r="K1512" s="6"/>
    </row>
    <row r="1513" spans="2:11" x14ac:dyDescent="0.3">
      <c r="B1513" s="30">
        <v>43516</v>
      </c>
      <c r="C1513" s="6" t="str">
        <f>VLOOKUP(B:B, _holidays!A:C, 2, FALSE)</f>
        <v>Y</v>
      </c>
      <c r="D1513" s="6" t="str">
        <f>VLOOKUP(B:B, _holidays!A:C, 3, FALSE)</f>
        <v>N</v>
      </c>
      <c r="E1513" s="10">
        <v>108972.30499999999</v>
      </c>
      <c r="F1513" s="6">
        <f>IF(Table16[[#This Row],[School Day]]="Y",Table16[[#This Row],[Demand]],NA())</f>
        <v>108972.30499999999</v>
      </c>
      <c r="G1513" s="6" t="e">
        <f>IF(Table16[[#This Row],[School Day]]="N",Table16[[#This Row],[Demand]],NA())</f>
        <v>#N/A</v>
      </c>
      <c r="H1513" s="6" t="e">
        <f>IF(Table16[[#This Row],[Holiday]]="Y",Table16[[#This Row],[Demand]],NA())</f>
        <v>#N/A</v>
      </c>
      <c r="I1513" s="6">
        <f>IF(Table16[[#This Row],[Holiday]]="N",Table16[[#This Row],[Demand]],NA())</f>
        <v>108972.30499999999</v>
      </c>
      <c r="J1513" s="6">
        <v>23.2</v>
      </c>
      <c r="K1513" s="6"/>
    </row>
    <row r="1514" spans="2:11" x14ac:dyDescent="0.3">
      <c r="B1514" s="30">
        <v>43517</v>
      </c>
      <c r="C1514" s="6" t="str">
        <f>VLOOKUP(B:B, _holidays!A:C, 2, FALSE)</f>
        <v>Y</v>
      </c>
      <c r="D1514" s="6" t="str">
        <f>VLOOKUP(B:B, _holidays!A:C, 3, FALSE)</f>
        <v>N</v>
      </c>
      <c r="E1514" s="10">
        <v>110235.33500000001</v>
      </c>
      <c r="F1514" s="6">
        <f>IF(Table16[[#This Row],[School Day]]="Y",Table16[[#This Row],[Demand]],NA())</f>
        <v>110235.33500000001</v>
      </c>
      <c r="G1514" s="6" t="e">
        <f>IF(Table16[[#This Row],[School Day]]="N",Table16[[#This Row],[Demand]],NA())</f>
        <v>#N/A</v>
      </c>
      <c r="H1514" s="6" t="e">
        <f>IF(Table16[[#This Row],[Holiday]]="Y",Table16[[#This Row],[Demand]],NA())</f>
        <v>#N/A</v>
      </c>
      <c r="I1514" s="6">
        <f>IF(Table16[[#This Row],[Holiday]]="N",Table16[[#This Row],[Demand]],NA())</f>
        <v>110235.33500000001</v>
      </c>
      <c r="J1514" s="6">
        <v>20.399999999999999</v>
      </c>
      <c r="K1514" s="6"/>
    </row>
    <row r="1515" spans="2:11" x14ac:dyDescent="0.3">
      <c r="B1515" s="30">
        <v>43518</v>
      </c>
      <c r="C1515" s="6" t="str">
        <f>VLOOKUP(B:B, _holidays!A:C, 2, FALSE)</f>
        <v>Y</v>
      </c>
      <c r="D1515" s="6" t="str">
        <f>VLOOKUP(B:B, _holidays!A:C, 3, FALSE)</f>
        <v>N</v>
      </c>
      <c r="E1515" s="10">
        <v>109901.75999999999</v>
      </c>
      <c r="F1515" s="6">
        <f>IF(Table16[[#This Row],[School Day]]="Y",Table16[[#This Row],[Demand]],NA())</f>
        <v>109901.75999999999</v>
      </c>
      <c r="G1515" s="6" t="e">
        <f>IF(Table16[[#This Row],[School Day]]="N",Table16[[#This Row],[Demand]],NA())</f>
        <v>#N/A</v>
      </c>
      <c r="H1515" s="6" t="e">
        <f>IF(Table16[[#This Row],[Holiday]]="Y",Table16[[#This Row],[Demand]],NA())</f>
        <v>#N/A</v>
      </c>
      <c r="I1515" s="6">
        <f>IF(Table16[[#This Row],[Holiday]]="N",Table16[[#This Row],[Demand]],NA())</f>
        <v>109901.75999999999</v>
      </c>
      <c r="J1515" s="6">
        <v>21.2</v>
      </c>
      <c r="K1515" s="6"/>
    </row>
    <row r="1516" spans="2:11" x14ac:dyDescent="0.3">
      <c r="B1516" s="30">
        <v>43519</v>
      </c>
      <c r="C1516" s="6" t="str">
        <f>VLOOKUP(B:B, _holidays!A:C, 2, FALSE)</f>
        <v>Y</v>
      </c>
      <c r="D1516" s="6" t="str">
        <f>VLOOKUP(B:B, _holidays!A:C, 3, FALSE)</f>
        <v>N</v>
      </c>
      <c r="E1516" s="10">
        <v>99890.25</v>
      </c>
      <c r="F1516" s="6">
        <f>IF(Table16[[#This Row],[School Day]]="Y",Table16[[#This Row],[Demand]],NA())</f>
        <v>99890.25</v>
      </c>
      <c r="G1516" s="6" t="e">
        <f>IF(Table16[[#This Row],[School Day]]="N",Table16[[#This Row],[Demand]],NA())</f>
        <v>#N/A</v>
      </c>
      <c r="H1516" s="6" t="e">
        <f>IF(Table16[[#This Row],[Holiday]]="Y",Table16[[#This Row],[Demand]],NA())</f>
        <v>#N/A</v>
      </c>
      <c r="I1516" s="6">
        <f>IF(Table16[[#This Row],[Holiday]]="N",Table16[[#This Row],[Demand]],NA())</f>
        <v>99890.25</v>
      </c>
      <c r="J1516" s="6">
        <v>25.8</v>
      </c>
      <c r="K1516" s="6"/>
    </row>
    <row r="1517" spans="2:11" x14ac:dyDescent="0.3">
      <c r="B1517" s="30">
        <v>43520</v>
      </c>
      <c r="C1517" s="6" t="str">
        <f>VLOOKUP(B:B, _holidays!A:C, 2, FALSE)</f>
        <v>Y</v>
      </c>
      <c r="D1517" s="6" t="str">
        <f>VLOOKUP(B:B, _holidays!A:C, 3, FALSE)</f>
        <v>N</v>
      </c>
      <c r="E1517" s="10">
        <v>106877.86500000001</v>
      </c>
      <c r="F1517" s="6">
        <f>IF(Table16[[#This Row],[School Day]]="Y",Table16[[#This Row],[Demand]],NA())</f>
        <v>106877.86500000001</v>
      </c>
      <c r="G1517" s="6" t="e">
        <f>IF(Table16[[#This Row],[School Day]]="N",Table16[[#This Row],[Demand]],NA())</f>
        <v>#N/A</v>
      </c>
      <c r="H1517" s="6" t="e">
        <f>IF(Table16[[#This Row],[Holiday]]="Y",Table16[[#This Row],[Demand]],NA())</f>
        <v>#N/A</v>
      </c>
      <c r="I1517" s="6">
        <f>IF(Table16[[#This Row],[Holiday]]="N",Table16[[#This Row],[Demand]],NA())</f>
        <v>106877.86500000001</v>
      </c>
      <c r="J1517" s="6">
        <v>32.9</v>
      </c>
      <c r="K1517" s="6"/>
    </row>
    <row r="1518" spans="2:11" x14ac:dyDescent="0.3">
      <c r="B1518" s="30">
        <v>43521</v>
      </c>
      <c r="C1518" s="6" t="str">
        <f>VLOOKUP(B:B, _holidays!A:C, 2, FALSE)</f>
        <v>Y</v>
      </c>
      <c r="D1518" s="6" t="str">
        <f>VLOOKUP(B:B, _holidays!A:C, 3, FALSE)</f>
        <v>N</v>
      </c>
      <c r="E1518" s="10">
        <v>133476.60500000001</v>
      </c>
      <c r="F1518" s="6">
        <f>IF(Table16[[#This Row],[School Day]]="Y",Table16[[#This Row],[Demand]],NA())</f>
        <v>133476.60500000001</v>
      </c>
      <c r="G1518" s="6" t="e">
        <f>IF(Table16[[#This Row],[School Day]]="N",Table16[[#This Row],[Demand]],NA())</f>
        <v>#N/A</v>
      </c>
      <c r="H1518" s="6" t="e">
        <f>IF(Table16[[#This Row],[Holiday]]="Y",Table16[[#This Row],[Demand]],NA())</f>
        <v>#N/A</v>
      </c>
      <c r="I1518" s="6">
        <f>IF(Table16[[#This Row],[Holiday]]="N",Table16[[#This Row],[Demand]],NA())</f>
        <v>133476.60500000001</v>
      </c>
      <c r="J1518" s="6">
        <v>34.200000000000003</v>
      </c>
      <c r="K1518" s="6"/>
    </row>
    <row r="1519" spans="2:11" x14ac:dyDescent="0.3">
      <c r="B1519" s="30">
        <v>43522</v>
      </c>
      <c r="C1519" s="6" t="str">
        <f>VLOOKUP(B:B, _holidays!A:C, 2, FALSE)</f>
        <v>Y</v>
      </c>
      <c r="D1519" s="6" t="str">
        <f>VLOOKUP(B:B, _holidays!A:C, 3, FALSE)</f>
        <v>N</v>
      </c>
      <c r="E1519" s="10">
        <v>123114.11500000001</v>
      </c>
      <c r="F1519" s="6">
        <f>IF(Table16[[#This Row],[School Day]]="Y",Table16[[#This Row],[Demand]],NA())</f>
        <v>123114.11500000001</v>
      </c>
      <c r="G1519" s="6" t="e">
        <f>IF(Table16[[#This Row],[School Day]]="N",Table16[[#This Row],[Demand]],NA())</f>
        <v>#N/A</v>
      </c>
      <c r="H1519" s="6" t="e">
        <f>IF(Table16[[#This Row],[Holiday]]="Y",Table16[[#This Row],[Demand]],NA())</f>
        <v>#N/A</v>
      </c>
      <c r="I1519" s="6">
        <f>IF(Table16[[#This Row],[Holiday]]="N",Table16[[#This Row],[Demand]],NA())</f>
        <v>123114.11500000001</v>
      </c>
      <c r="J1519" s="6">
        <v>22.3</v>
      </c>
      <c r="K1519" s="6"/>
    </row>
    <row r="1520" spans="2:11" x14ac:dyDescent="0.3">
      <c r="B1520" s="30">
        <v>43523</v>
      </c>
      <c r="C1520" s="6" t="str">
        <f>VLOOKUP(B:B, _holidays!A:C, 2, FALSE)</f>
        <v>Y</v>
      </c>
      <c r="D1520" s="6" t="str">
        <f>VLOOKUP(B:B, _holidays!A:C, 3, FALSE)</f>
        <v>N</v>
      </c>
      <c r="E1520" s="10">
        <v>125272.27</v>
      </c>
      <c r="F1520" s="6">
        <f>IF(Table16[[#This Row],[School Day]]="Y",Table16[[#This Row],[Demand]],NA())</f>
        <v>125272.27</v>
      </c>
      <c r="G1520" s="6" t="e">
        <f>IF(Table16[[#This Row],[School Day]]="N",Table16[[#This Row],[Demand]],NA())</f>
        <v>#N/A</v>
      </c>
      <c r="H1520" s="6" t="e">
        <f>IF(Table16[[#This Row],[Holiday]]="Y",Table16[[#This Row],[Demand]],NA())</f>
        <v>#N/A</v>
      </c>
      <c r="I1520" s="6">
        <f>IF(Table16[[#This Row],[Holiday]]="N",Table16[[#This Row],[Demand]],NA())</f>
        <v>125272.27</v>
      </c>
      <c r="J1520" s="6">
        <v>25.7</v>
      </c>
      <c r="K1520" s="6"/>
    </row>
    <row r="1521" spans="2:11" x14ac:dyDescent="0.3">
      <c r="B1521" s="30">
        <v>43524</v>
      </c>
      <c r="C1521" s="6" t="str">
        <f>VLOOKUP(B:B, _holidays!A:C, 2, FALSE)</f>
        <v>Y</v>
      </c>
      <c r="D1521" s="6" t="str">
        <f>VLOOKUP(B:B, _holidays!A:C, 3, FALSE)</f>
        <v>N</v>
      </c>
      <c r="E1521" s="10">
        <v>150472.255</v>
      </c>
      <c r="F1521" s="6">
        <f>IF(Table16[[#This Row],[School Day]]="Y",Table16[[#This Row],[Demand]],NA())</f>
        <v>150472.255</v>
      </c>
      <c r="G1521" s="6" t="e">
        <f>IF(Table16[[#This Row],[School Day]]="N",Table16[[#This Row],[Demand]],NA())</f>
        <v>#N/A</v>
      </c>
      <c r="H1521" s="6" t="e">
        <f>IF(Table16[[#This Row],[Holiday]]="Y",Table16[[#This Row],[Demand]],NA())</f>
        <v>#N/A</v>
      </c>
      <c r="I1521" s="6">
        <f>IF(Table16[[#This Row],[Holiday]]="N",Table16[[#This Row],[Demand]],NA())</f>
        <v>150472.255</v>
      </c>
      <c r="J1521" s="6">
        <v>36.799999999999997</v>
      </c>
      <c r="K1521" s="6"/>
    </row>
    <row r="1522" spans="2:11" x14ac:dyDescent="0.3">
      <c r="B1522" s="30">
        <v>43525</v>
      </c>
      <c r="C1522" s="6" t="str">
        <f>VLOOKUP(B:B, _holidays!A:C, 2, FALSE)</f>
        <v>Y</v>
      </c>
      <c r="D1522" s="6" t="str">
        <f>VLOOKUP(B:B, _holidays!A:C, 3, FALSE)</f>
        <v>N</v>
      </c>
      <c r="E1522" s="10">
        <v>163682.04</v>
      </c>
      <c r="F1522" s="6">
        <f>IF(Table16[[#This Row],[School Day]]="Y",Table16[[#This Row],[Demand]],NA())</f>
        <v>163682.04</v>
      </c>
      <c r="G1522" s="6" t="e">
        <f>IF(Table16[[#This Row],[School Day]]="N",Table16[[#This Row],[Demand]],NA())</f>
        <v>#N/A</v>
      </c>
      <c r="H1522" s="6" t="e">
        <f>IF(Table16[[#This Row],[Holiday]]="Y",Table16[[#This Row],[Demand]],NA())</f>
        <v>#N/A</v>
      </c>
      <c r="I1522" s="6">
        <f>IF(Table16[[#This Row],[Holiday]]="N",Table16[[#This Row],[Demand]],NA())</f>
        <v>163682.04</v>
      </c>
      <c r="J1522" s="6">
        <v>38.1</v>
      </c>
      <c r="K1522" s="6"/>
    </row>
    <row r="1523" spans="2:11" x14ac:dyDescent="0.3">
      <c r="B1523" s="30">
        <v>43526</v>
      </c>
      <c r="C1523" s="6" t="str">
        <f>VLOOKUP(B:B, _holidays!A:C, 2, FALSE)</f>
        <v>Y</v>
      </c>
      <c r="D1523" s="6" t="str">
        <f>VLOOKUP(B:B, _holidays!A:C, 3, FALSE)</f>
        <v>N</v>
      </c>
      <c r="E1523" s="10">
        <v>146265.11499999999</v>
      </c>
      <c r="F1523" s="6">
        <f>IF(Table16[[#This Row],[School Day]]="Y",Table16[[#This Row],[Demand]],NA())</f>
        <v>146265.11499999999</v>
      </c>
      <c r="G1523" s="6" t="e">
        <f>IF(Table16[[#This Row],[School Day]]="N",Table16[[#This Row],[Demand]],NA())</f>
        <v>#N/A</v>
      </c>
      <c r="H1523" s="6" t="e">
        <f>IF(Table16[[#This Row],[Holiday]]="Y",Table16[[#This Row],[Demand]],NA())</f>
        <v>#N/A</v>
      </c>
      <c r="I1523" s="6">
        <f>IF(Table16[[#This Row],[Holiday]]="N",Table16[[#This Row],[Demand]],NA())</f>
        <v>146265.11499999999</v>
      </c>
      <c r="J1523" s="6">
        <v>36.299999999999997</v>
      </c>
      <c r="K1523" s="6"/>
    </row>
    <row r="1524" spans="2:11" x14ac:dyDescent="0.3">
      <c r="B1524" s="30">
        <v>43527</v>
      </c>
      <c r="C1524" s="6" t="str">
        <f>VLOOKUP(B:B, _holidays!A:C, 2, FALSE)</f>
        <v>Y</v>
      </c>
      <c r="D1524" s="6" t="str">
        <f>VLOOKUP(B:B, _holidays!A:C, 3, FALSE)</f>
        <v>N</v>
      </c>
      <c r="E1524" s="10">
        <v>138597.69</v>
      </c>
      <c r="F1524" s="6">
        <f>IF(Table16[[#This Row],[School Day]]="Y",Table16[[#This Row],[Demand]],NA())</f>
        <v>138597.69</v>
      </c>
      <c r="G1524" s="6" t="e">
        <f>IF(Table16[[#This Row],[School Day]]="N",Table16[[#This Row],[Demand]],NA())</f>
        <v>#N/A</v>
      </c>
      <c r="H1524" s="6" t="e">
        <f>IF(Table16[[#This Row],[Holiday]]="Y",Table16[[#This Row],[Demand]],NA())</f>
        <v>#N/A</v>
      </c>
      <c r="I1524" s="6">
        <f>IF(Table16[[#This Row],[Holiday]]="N",Table16[[#This Row],[Demand]],NA())</f>
        <v>138597.69</v>
      </c>
      <c r="J1524" s="6">
        <v>36</v>
      </c>
      <c r="K1524" s="6"/>
    </row>
    <row r="1525" spans="2:11" x14ac:dyDescent="0.3">
      <c r="B1525" s="30">
        <v>43528</v>
      </c>
      <c r="C1525" s="6" t="str">
        <f>VLOOKUP(B:B, _holidays!A:C, 2, FALSE)</f>
        <v>Y</v>
      </c>
      <c r="D1525" s="6" t="str">
        <f>VLOOKUP(B:B, _holidays!A:C, 3, FALSE)</f>
        <v>N</v>
      </c>
      <c r="E1525" s="10">
        <v>136528.81</v>
      </c>
      <c r="F1525" s="6">
        <f>IF(Table16[[#This Row],[School Day]]="Y",Table16[[#This Row],[Demand]],NA())</f>
        <v>136528.81</v>
      </c>
      <c r="G1525" s="6" t="e">
        <f>IF(Table16[[#This Row],[School Day]]="N",Table16[[#This Row],[Demand]],NA())</f>
        <v>#N/A</v>
      </c>
      <c r="H1525" s="6" t="e">
        <f>IF(Table16[[#This Row],[Holiday]]="Y",Table16[[#This Row],[Demand]],NA())</f>
        <v>#N/A</v>
      </c>
      <c r="I1525" s="6">
        <f>IF(Table16[[#This Row],[Holiday]]="N",Table16[[#This Row],[Demand]],NA())</f>
        <v>136528.81</v>
      </c>
      <c r="J1525" s="6">
        <v>24.6</v>
      </c>
      <c r="K1525" s="6"/>
    </row>
    <row r="1526" spans="2:11" x14ac:dyDescent="0.3">
      <c r="B1526" s="30">
        <v>43529</v>
      </c>
      <c r="C1526" s="6" t="str">
        <f>VLOOKUP(B:B, _holidays!A:C, 2, FALSE)</f>
        <v>Y</v>
      </c>
      <c r="D1526" s="6" t="str">
        <f>VLOOKUP(B:B, _holidays!A:C, 3, FALSE)</f>
        <v>N</v>
      </c>
      <c r="E1526" s="10">
        <v>126073.53</v>
      </c>
      <c r="F1526" s="6">
        <f>IF(Table16[[#This Row],[School Day]]="Y",Table16[[#This Row],[Demand]],NA())</f>
        <v>126073.53</v>
      </c>
      <c r="G1526" s="6" t="e">
        <f>IF(Table16[[#This Row],[School Day]]="N",Table16[[#This Row],[Demand]],NA())</f>
        <v>#N/A</v>
      </c>
      <c r="H1526" s="6" t="e">
        <f>IF(Table16[[#This Row],[Holiday]]="Y",Table16[[#This Row],[Demand]],NA())</f>
        <v>#N/A</v>
      </c>
      <c r="I1526" s="6">
        <f>IF(Table16[[#This Row],[Holiday]]="N",Table16[[#This Row],[Demand]],NA())</f>
        <v>126073.53</v>
      </c>
      <c r="J1526" s="6">
        <v>24.3</v>
      </c>
      <c r="K1526" s="6"/>
    </row>
    <row r="1527" spans="2:11" x14ac:dyDescent="0.3">
      <c r="B1527" s="30">
        <v>43530</v>
      </c>
      <c r="C1527" s="6" t="str">
        <f>VLOOKUP(B:B, _holidays!A:C, 2, FALSE)</f>
        <v>Y</v>
      </c>
      <c r="D1527" s="6" t="str">
        <f>VLOOKUP(B:B, _holidays!A:C, 3, FALSE)</f>
        <v>N</v>
      </c>
      <c r="E1527" s="10">
        <v>108723.61500000001</v>
      </c>
      <c r="F1527" s="6">
        <f>IF(Table16[[#This Row],[School Day]]="Y",Table16[[#This Row],[Demand]],NA())</f>
        <v>108723.61500000001</v>
      </c>
      <c r="G1527" s="6" t="e">
        <f>IF(Table16[[#This Row],[School Day]]="N",Table16[[#This Row],[Demand]],NA())</f>
        <v>#N/A</v>
      </c>
      <c r="H1527" s="6" t="e">
        <f>IF(Table16[[#This Row],[Holiday]]="Y",Table16[[#This Row],[Demand]],NA())</f>
        <v>#N/A</v>
      </c>
      <c r="I1527" s="6">
        <f>IF(Table16[[#This Row],[Holiday]]="N",Table16[[#This Row],[Demand]],NA())</f>
        <v>108723.61500000001</v>
      </c>
      <c r="J1527" s="6">
        <v>17.2</v>
      </c>
      <c r="K1527" s="6"/>
    </row>
    <row r="1528" spans="2:11" x14ac:dyDescent="0.3">
      <c r="B1528" s="30">
        <v>43531</v>
      </c>
      <c r="C1528" s="6" t="str">
        <f>VLOOKUP(B:B, _holidays!A:C, 2, FALSE)</f>
        <v>Y</v>
      </c>
      <c r="D1528" s="6" t="str">
        <f>VLOOKUP(B:B, _holidays!A:C, 3, FALSE)</f>
        <v>N</v>
      </c>
      <c r="E1528" s="10">
        <v>114519.86500000001</v>
      </c>
      <c r="F1528" s="6">
        <f>IF(Table16[[#This Row],[School Day]]="Y",Table16[[#This Row],[Demand]],NA())</f>
        <v>114519.86500000001</v>
      </c>
      <c r="G1528" s="6" t="e">
        <f>IF(Table16[[#This Row],[School Day]]="N",Table16[[#This Row],[Demand]],NA())</f>
        <v>#N/A</v>
      </c>
      <c r="H1528" s="6" t="e">
        <f>IF(Table16[[#This Row],[Holiday]]="Y",Table16[[#This Row],[Demand]],NA())</f>
        <v>#N/A</v>
      </c>
      <c r="I1528" s="6">
        <f>IF(Table16[[#This Row],[Holiday]]="N",Table16[[#This Row],[Demand]],NA())</f>
        <v>114519.86500000001</v>
      </c>
      <c r="J1528" s="6">
        <v>22.1</v>
      </c>
      <c r="K1528" s="6"/>
    </row>
    <row r="1529" spans="2:11" x14ac:dyDescent="0.3">
      <c r="B1529" s="30">
        <v>43532</v>
      </c>
      <c r="C1529" s="6" t="str">
        <f>VLOOKUP(B:B, _holidays!A:C, 2, FALSE)</f>
        <v>Y</v>
      </c>
      <c r="D1529" s="6" t="str">
        <f>VLOOKUP(B:B, _holidays!A:C, 3, FALSE)</f>
        <v>N</v>
      </c>
      <c r="E1529" s="10">
        <v>117281.2</v>
      </c>
      <c r="F1529" s="6">
        <f>IF(Table16[[#This Row],[School Day]]="Y",Table16[[#This Row],[Demand]],NA())</f>
        <v>117281.2</v>
      </c>
      <c r="G1529" s="6" t="e">
        <f>IF(Table16[[#This Row],[School Day]]="N",Table16[[#This Row],[Demand]],NA())</f>
        <v>#N/A</v>
      </c>
      <c r="H1529" s="6" t="e">
        <f>IF(Table16[[#This Row],[Holiday]]="Y",Table16[[#This Row],[Demand]],NA())</f>
        <v>#N/A</v>
      </c>
      <c r="I1529" s="6">
        <f>IF(Table16[[#This Row],[Holiday]]="N",Table16[[#This Row],[Demand]],NA())</f>
        <v>117281.2</v>
      </c>
      <c r="J1529" s="6">
        <v>26.8</v>
      </c>
      <c r="K1529" s="6"/>
    </row>
    <row r="1530" spans="2:11" x14ac:dyDescent="0.3">
      <c r="B1530" s="30">
        <v>43533</v>
      </c>
      <c r="C1530" s="6" t="str">
        <f>VLOOKUP(B:B, _holidays!A:C, 2, FALSE)</f>
        <v>Y</v>
      </c>
      <c r="D1530" s="6" t="str">
        <f>VLOOKUP(B:B, _holidays!A:C, 3, FALSE)</f>
        <v>N</v>
      </c>
      <c r="E1530" s="10">
        <v>106854.935</v>
      </c>
      <c r="F1530" s="6">
        <f>IF(Table16[[#This Row],[School Day]]="Y",Table16[[#This Row],[Demand]],NA())</f>
        <v>106854.935</v>
      </c>
      <c r="G1530" s="6" t="e">
        <f>IF(Table16[[#This Row],[School Day]]="N",Table16[[#This Row],[Demand]],NA())</f>
        <v>#N/A</v>
      </c>
      <c r="H1530" s="6" t="e">
        <f>IF(Table16[[#This Row],[Holiday]]="Y",Table16[[#This Row],[Demand]],NA())</f>
        <v>#N/A</v>
      </c>
      <c r="I1530" s="6">
        <f>IF(Table16[[#This Row],[Holiday]]="N",Table16[[#This Row],[Demand]],NA())</f>
        <v>106854.935</v>
      </c>
      <c r="J1530" s="6">
        <v>24.7</v>
      </c>
      <c r="K1530" s="6"/>
    </row>
    <row r="1531" spans="2:11" x14ac:dyDescent="0.3">
      <c r="B1531" s="30">
        <v>43534</v>
      </c>
      <c r="C1531" s="6" t="str">
        <f>VLOOKUP(B:B, _holidays!A:C, 2, FALSE)</f>
        <v>Y</v>
      </c>
      <c r="D1531" s="6" t="str">
        <f>VLOOKUP(B:B, _holidays!A:C, 3, FALSE)</f>
        <v>N</v>
      </c>
      <c r="E1531" s="10">
        <v>101994.05499999999</v>
      </c>
      <c r="F1531" s="6">
        <f>IF(Table16[[#This Row],[School Day]]="Y",Table16[[#This Row],[Demand]],NA())</f>
        <v>101994.05499999999</v>
      </c>
      <c r="G1531" s="6" t="e">
        <f>IF(Table16[[#This Row],[School Day]]="N",Table16[[#This Row],[Demand]],NA())</f>
        <v>#N/A</v>
      </c>
      <c r="H1531" s="6" t="e">
        <f>IF(Table16[[#This Row],[Holiday]]="Y",Table16[[#This Row],[Demand]],NA())</f>
        <v>#N/A</v>
      </c>
      <c r="I1531" s="6">
        <f>IF(Table16[[#This Row],[Holiday]]="N",Table16[[#This Row],[Demand]],NA())</f>
        <v>101994.05499999999</v>
      </c>
      <c r="J1531" s="6">
        <v>23.7</v>
      </c>
      <c r="K1531" s="6"/>
    </row>
    <row r="1532" spans="2:11" x14ac:dyDescent="0.3">
      <c r="B1532" s="30">
        <v>43535</v>
      </c>
      <c r="C1532" s="6" t="str">
        <f>VLOOKUP(B:B, _holidays!A:C, 2, FALSE)</f>
        <v>Y</v>
      </c>
      <c r="D1532" s="6" t="str">
        <f>VLOOKUP(B:B, _holidays!A:C, 3, FALSE)</f>
        <v>Y</v>
      </c>
      <c r="E1532" s="10">
        <v>103219.08</v>
      </c>
      <c r="F1532" s="6">
        <f>IF(Table16[[#This Row],[School Day]]="Y",Table16[[#This Row],[Demand]],NA())</f>
        <v>103219.08</v>
      </c>
      <c r="G1532" s="6" t="e">
        <f>IF(Table16[[#This Row],[School Day]]="N",Table16[[#This Row],[Demand]],NA())</f>
        <v>#N/A</v>
      </c>
      <c r="H1532" s="6">
        <f>IF(Table16[[#This Row],[Holiday]]="Y",Table16[[#This Row],[Demand]],NA())</f>
        <v>103219.08</v>
      </c>
      <c r="I1532" s="6" t="e">
        <f>IF(Table16[[#This Row],[Holiday]]="N",Table16[[#This Row],[Demand]],NA())</f>
        <v>#N/A</v>
      </c>
      <c r="J1532" s="6">
        <v>21.8</v>
      </c>
      <c r="K1532" s="6"/>
    </row>
    <row r="1533" spans="2:11" x14ac:dyDescent="0.3">
      <c r="B1533" s="30">
        <v>43536</v>
      </c>
      <c r="C1533" s="6" t="str">
        <f>VLOOKUP(B:B, _holidays!A:C, 2, FALSE)</f>
        <v>Y</v>
      </c>
      <c r="D1533" s="6" t="str">
        <f>VLOOKUP(B:B, _holidays!A:C, 3, FALSE)</f>
        <v>N</v>
      </c>
      <c r="E1533" s="10">
        <v>110086.7</v>
      </c>
      <c r="F1533" s="6">
        <f>IF(Table16[[#This Row],[School Day]]="Y",Table16[[#This Row],[Demand]],NA())</f>
        <v>110086.7</v>
      </c>
      <c r="G1533" s="6" t="e">
        <f>IF(Table16[[#This Row],[School Day]]="N",Table16[[#This Row],[Demand]],NA())</f>
        <v>#N/A</v>
      </c>
      <c r="H1533" s="6" t="e">
        <f>IF(Table16[[#This Row],[Holiday]]="Y",Table16[[#This Row],[Demand]],NA())</f>
        <v>#N/A</v>
      </c>
      <c r="I1533" s="6">
        <f>IF(Table16[[#This Row],[Holiday]]="N",Table16[[#This Row],[Demand]],NA())</f>
        <v>110086.7</v>
      </c>
      <c r="J1533" s="6">
        <v>19.2</v>
      </c>
      <c r="K1533" s="6"/>
    </row>
    <row r="1534" spans="2:11" x14ac:dyDescent="0.3">
      <c r="B1534" s="30">
        <v>43537</v>
      </c>
      <c r="C1534" s="6" t="str">
        <f>VLOOKUP(B:B, _holidays!A:C, 2, FALSE)</f>
        <v>Y</v>
      </c>
      <c r="D1534" s="6" t="str">
        <f>VLOOKUP(B:B, _holidays!A:C, 3, FALSE)</f>
        <v>N</v>
      </c>
      <c r="E1534" s="10">
        <v>114740.52</v>
      </c>
      <c r="F1534" s="6">
        <f>IF(Table16[[#This Row],[School Day]]="Y",Table16[[#This Row],[Demand]],NA())</f>
        <v>114740.52</v>
      </c>
      <c r="G1534" s="6" t="e">
        <f>IF(Table16[[#This Row],[School Day]]="N",Table16[[#This Row],[Demand]],NA())</f>
        <v>#N/A</v>
      </c>
      <c r="H1534" s="6" t="e">
        <f>IF(Table16[[#This Row],[Holiday]]="Y",Table16[[#This Row],[Demand]],NA())</f>
        <v>#N/A</v>
      </c>
      <c r="I1534" s="6">
        <f>IF(Table16[[#This Row],[Holiday]]="N",Table16[[#This Row],[Demand]],NA())</f>
        <v>114740.52</v>
      </c>
      <c r="J1534" s="6">
        <v>18.600000000000001</v>
      </c>
      <c r="K1534" s="6"/>
    </row>
    <row r="1535" spans="2:11" x14ac:dyDescent="0.3">
      <c r="B1535" s="30">
        <v>43538</v>
      </c>
      <c r="C1535" s="6" t="str">
        <f>VLOOKUP(B:B, _holidays!A:C, 2, FALSE)</f>
        <v>Y</v>
      </c>
      <c r="D1535" s="6" t="str">
        <f>VLOOKUP(B:B, _holidays!A:C, 3, FALSE)</f>
        <v>N</v>
      </c>
      <c r="E1535" s="10">
        <v>112785.78</v>
      </c>
      <c r="F1535" s="6">
        <f>IF(Table16[[#This Row],[School Day]]="Y",Table16[[#This Row],[Demand]],NA())</f>
        <v>112785.78</v>
      </c>
      <c r="G1535" s="6" t="e">
        <f>IF(Table16[[#This Row],[School Day]]="N",Table16[[#This Row],[Demand]],NA())</f>
        <v>#N/A</v>
      </c>
      <c r="H1535" s="6" t="e">
        <f>IF(Table16[[#This Row],[Holiday]]="Y",Table16[[#This Row],[Demand]],NA())</f>
        <v>#N/A</v>
      </c>
      <c r="I1535" s="6">
        <f>IF(Table16[[#This Row],[Holiday]]="N",Table16[[#This Row],[Demand]],NA())</f>
        <v>112785.78</v>
      </c>
      <c r="J1535" s="6">
        <v>20.8</v>
      </c>
      <c r="K1535" s="6"/>
    </row>
    <row r="1536" spans="2:11" x14ac:dyDescent="0.3">
      <c r="B1536" s="30">
        <v>43539</v>
      </c>
      <c r="C1536" s="6" t="str">
        <f>VLOOKUP(B:B, _holidays!A:C, 2, FALSE)</f>
        <v>Y</v>
      </c>
      <c r="D1536" s="6" t="str">
        <f>VLOOKUP(B:B, _holidays!A:C, 3, FALSE)</f>
        <v>N</v>
      </c>
      <c r="E1536" s="10">
        <v>111179.125</v>
      </c>
      <c r="F1536" s="6">
        <f>IF(Table16[[#This Row],[School Day]]="Y",Table16[[#This Row],[Demand]],NA())</f>
        <v>111179.125</v>
      </c>
      <c r="G1536" s="6" t="e">
        <f>IF(Table16[[#This Row],[School Day]]="N",Table16[[#This Row],[Demand]],NA())</f>
        <v>#N/A</v>
      </c>
      <c r="H1536" s="6" t="e">
        <f>IF(Table16[[#This Row],[Holiday]]="Y",Table16[[#This Row],[Demand]],NA())</f>
        <v>#N/A</v>
      </c>
      <c r="I1536" s="6">
        <f>IF(Table16[[#This Row],[Holiday]]="N",Table16[[#This Row],[Demand]],NA())</f>
        <v>111179.125</v>
      </c>
      <c r="J1536" s="6">
        <v>22.2</v>
      </c>
      <c r="K1536" s="6"/>
    </row>
    <row r="1537" spans="2:11" x14ac:dyDescent="0.3">
      <c r="B1537" s="30">
        <v>43540</v>
      </c>
      <c r="C1537" s="6" t="str">
        <f>VLOOKUP(B:B, _holidays!A:C, 2, FALSE)</f>
        <v>Y</v>
      </c>
      <c r="D1537" s="6" t="str">
        <f>VLOOKUP(B:B, _holidays!A:C, 3, FALSE)</f>
        <v>N</v>
      </c>
      <c r="E1537" s="10">
        <v>105119.48</v>
      </c>
      <c r="F1537" s="6">
        <f>IF(Table16[[#This Row],[School Day]]="Y",Table16[[#This Row],[Demand]],NA())</f>
        <v>105119.48</v>
      </c>
      <c r="G1537" s="6" t="e">
        <f>IF(Table16[[#This Row],[School Day]]="N",Table16[[#This Row],[Demand]],NA())</f>
        <v>#N/A</v>
      </c>
      <c r="H1537" s="6" t="e">
        <f>IF(Table16[[#This Row],[Holiday]]="Y",Table16[[#This Row],[Demand]],NA())</f>
        <v>#N/A</v>
      </c>
      <c r="I1537" s="6">
        <f>IF(Table16[[#This Row],[Holiday]]="N",Table16[[#This Row],[Demand]],NA())</f>
        <v>105119.48</v>
      </c>
      <c r="J1537" s="6">
        <v>25.6</v>
      </c>
      <c r="K1537" s="6"/>
    </row>
    <row r="1538" spans="2:11" x14ac:dyDescent="0.3">
      <c r="B1538" s="30">
        <v>43541</v>
      </c>
      <c r="C1538" s="6" t="str">
        <f>VLOOKUP(B:B, _holidays!A:C, 2, FALSE)</f>
        <v>Y</v>
      </c>
      <c r="D1538" s="6" t="str">
        <f>VLOOKUP(B:B, _holidays!A:C, 3, FALSE)</f>
        <v>N</v>
      </c>
      <c r="E1538" s="10">
        <v>105669.045</v>
      </c>
      <c r="F1538" s="6">
        <f>IF(Table16[[#This Row],[School Day]]="Y",Table16[[#This Row],[Demand]],NA())</f>
        <v>105669.045</v>
      </c>
      <c r="G1538" s="6" t="e">
        <f>IF(Table16[[#This Row],[School Day]]="N",Table16[[#This Row],[Demand]],NA())</f>
        <v>#N/A</v>
      </c>
      <c r="H1538" s="6" t="e">
        <f>IF(Table16[[#This Row],[Holiday]]="Y",Table16[[#This Row],[Demand]],NA())</f>
        <v>#N/A</v>
      </c>
      <c r="I1538" s="6">
        <f>IF(Table16[[#This Row],[Holiday]]="N",Table16[[#This Row],[Demand]],NA())</f>
        <v>105669.045</v>
      </c>
      <c r="J1538" s="6">
        <v>25.6</v>
      </c>
      <c r="K1538" s="6"/>
    </row>
    <row r="1539" spans="2:11" x14ac:dyDescent="0.3">
      <c r="B1539" s="30">
        <v>43542</v>
      </c>
      <c r="C1539" s="6" t="str">
        <f>VLOOKUP(B:B, _holidays!A:C, 2, FALSE)</f>
        <v>Y</v>
      </c>
      <c r="D1539" s="6" t="str">
        <f>VLOOKUP(B:B, _holidays!A:C, 3, FALSE)</f>
        <v>N</v>
      </c>
      <c r="E1539" s="10">
        <v>121954.38499999999</v>
      </c>
      <c r="F1539" s="6">
        <f>IF(Table16[[#This Row],[School Day]]="Y",Table16[[#This Row],[Demand]],NA())</f>
        <v>121954.38499999999</v>
      </c>
      <c r="G1539" s="6" t="e">
        <f>IF(Table16[[#This Row],[School Day]]="N",Table16[[#This Row],[Demand]],NA())</f>
        <v>#N/A</v>
      </c>
      <c r="H1539" s="6" t="e">
        <f>IF(Table16[[#This Row],[Holiday]]="Y",Table16[[#This Row],[Demand]],NA())</f>
        <v>#N/A</v>
      </c>
      <c r="I1539" s="6">
        <f>IF(Table16[[#This Row],[Holiday]]="N",Table16[[#This Row],[Demand]],NA())</f>
        <v>121954.38499999999</v>
      </c>
      <c r="J1539" s="6">
        <v>28.2</v>
      </c>
      <c r="K1539" s="6"/>
    </row>
    <row r="1540" spans="2:11" x14ac:dyDescent="0.3">
      <c r="B1540" s="30">
        <v>43543</v>
      </c>
      <c r="C1540" s="6" t="str">
        <f>VLOOKUP(B:B, _holidays!A:C, 2, FALSE)</f>
        <v>Y</v>
      </c>
      <c r="D1540" s="6" t="str">
        <f>VLOOKUP(B:B, _holidays!A:C, 3, FALSE)</f>
        <v>N</v>
      </c>
      <c r="E1540" s="10">
        <v>123290.83500000001</v>
      </c>
      <c r="F1540" s="6">
        <f>IF(Table16[[#This Row],[School Day]]="Y",Table16[[#This Row],[Demand]],NA())</f>
        <v>123290.83500000001</v>
      </c>
      <c r="G1540" s="6" t="e">
        <f>IF(Table16[[#This Row],[School Day]]="N",Table16[[#This Row],[Demand]],NA())</f>
        <v>#N/A</v>
      </c>
      <c r="H1540" s="6" t="e">
        <f>IF(Table16[[#This Row],[Holiday]]="Y",Table16[[#This Row],[Demand]],NA())</f>
        <v>#N/A</v>
      </c>
      <c r="I1540" s="6">
        <f>IF(Table16[[#This Row],[Holiday]]="N",Table16[[#This Row],[Demand]],NA())</f>
        <v>123290.83500000001</v>
      </c>
      <c r="J1540" s="6">
        <v>23.4</v>
      </c>
      <c r="K1540" s="6"/>
    </row>
    <row r="1541" spans="2:11" x14ac:dyDescent="0.3">
      <c r="B1541" s="30">
        <v>43544</v>
      </c>
      <c r="C1541" s="6" t="str">
        <f>VLOOKUP(B:B, _holidays!A:C, 2, FALSE)</f>
        <v>Y</v>
      </c>
      <c r="D1541" s="6" t="str">
        <f>VLOOKUP(B:B, _holidays!A:C, 3, FALSE)</f>
        <v>N</v>
      </c>
      <c r="E1541" s="10">
        <v>123994.3</v>
      </c>
      <c r="F1541" s="6">
        <f>IF(Table16[[#This Row],[School Day]]="Y",Table16[[#This Row],[Demand]],NA())</f>
        <v>123994.3</v>
      </c>
      <c r="G1541" s="6" t="e">
        <f>IF(Table16[[#This Row],[School Day]]="N",Table16[[#This Row],[Demand]],NA())</f>
        <v>#N/A</v>
      </c>
      <c r="H1541" s="6" t="e">
        <f>IF(Table16[[#This Row],[Holiday]]="Y",Table16[[#This Row],[Demand]],NA())</f>
        <v>#N/A</v>
      </c>
      <c r="I1541" s="6">
        <f>IF(Table16[[#This Row],[Holiday]]="N",Table16[[#This Row],[Demand]],NA())</f>
        <v>123994.3</v>
      </c>
      <c r="J1541" s="6">
        <v>23.4</v>
      </c>
      <c r="K1541" s="6"/>
    </row>
    <row r="1542" spans="2:11" x14ac:dyDescent="0.3">
      <c r="B1542" s="30">
        <v>43545</v>
      </c>
      <c r="C1542" s="6" t="str">
        <f>VLOOKUP(B:B, _holidays!A:C, 2, FALSE)</f>
        <v>Y</v>
      </c>
      <c r="D1542" s="6" t="str">
        <f>VLOOKUP(B:B, _holidays!A:C, 3, FALSE)</f>
        <v>N</v>
      </c>
      <c r="E1542" s="10">
        <v>124181.405</v>
      </c>
      <c r="F1542" s="6">
        <f>IF(Table16[[#This Row],[School Day]]="Y",Table16[[#This Row],[Demand]],NA())</f>
        <v>124181.405</v>
      </c>
      <c r="G1542" s="6" t="e">
        <f>IF(Table16[[#This Row],[School Day]]="N",Table16[[#This Row],[Demand]],NA())</f>
        <v>#N/A</v>
      </c>
      <c r="H1542" s="6" t="e">
        <f>IF(Table16[[#This Row],[Holiday]]="Y",Table16[[#This Row],[Demand]],NA())</f>
        <v>#N/A</v>
      </c>
      <c r="I1542" s="6">
        <f>IF(Table16[[#This Row],[Holiday]]="N",Table16[[#This Row],[Demand]],NA())</f>
        <v>124181.405</v>
      </c>
      <c r="J1542" s="6">
        <v>24.3</v>
      </c>
      <c r="K1542" s="6"/>
    </row>
    <row r="1543" spans="2:11" x14ac:dyDescent="0.3">
      <c r="B1543" s="30">
        <v>43546</v>
      </c>
      <c r="C1543" s="6" t="str">
        <f>VLOOKUP(B:B, _holidays!A:C, 2, FALSE)</f>
        <v>Y</v>
      </c>
      <c r="D1543" s="6" t="str">
        <f>VLOOKUP(B:B, _holidays!A:C, 3, FALSE)</f>
        <v>N</v>
      </c>
      <c r="E1543" s="10">
        <v>128305.64</v>
      </c>
      <c r="F1543" s="6">
        <f>IF(Table16[[#This Row],[School Day]]="Y",Table16[[#This Row],[Demand]],NA())</f>
        <v>128305.64</v>
      </c>
      <c r="G1543" s="6" t="e">
        <f>IF(Table16[[#This Row],[School Day]]="N",Table16[[#This Row],[Demand]],NA())</f>
        <v>#N/A</v>
      </c>
      <c r="H1543" s="6" t="e">
        <f>IF(Table16[[#This Row],[Holiday]]="Y",Table16[[#This Row],[Demand]],NA())</f>
        <v>#N/A</v>
      </c>
      <c r="I1543" s="6">
        <f>IF(Table16[[#This Row],[Holiday]]="N",Table16[[#This Row],[Demand]],NA())</f>
        <v>128305.64</v>
      </c>
      <c r="J1543" s="6">
        <v>28.6</v>
      </c>
      <c r="K1543" s="6"/>
    </row>
    <row r="1544" spans="2:11" x14ac:dyDescent="0.3">
      <c r="B1544" s="30">
        <v>43547</v>
      </c>
      <c r="C1544" s="6" t="str">
        <f>VLOOKUP(B:B, _holidays!A:C, 2, FALSE)</f>
        <v>Y</v>
      </c>
      <c r="D1544" s="6" t="str">
        <f>VLOOKUP(B:B, _holidays!A:C, 3, FALSE)</f>
        <v>N</v>
      </c>
      <c r="E1544" s="10">
        <v>109147.65</v>
      </c>
      <c r="F1544" s="6">
        <f>IF(Table16[[#This Row],[School Day]]="Y",Table16[[#This Row],[Demand]],NA())</f>
        <v>109147.65</v>
      </c>
      <c r="G1544" s="6" t="e">
        <f>IF(Table16[[#This Row],[School Day]]="N",Table16[[#This Row],[Demand]],NA())</f>
        <v>#N/A</v>
      </c>
      <c r="H1544" s="6" t="e">
        <f>IF(Table16[[#This Row],[Holiday]]="Y",Table16[[#This Row],[Demand]],NA())</f>
        <v>#N/A</v>
      </c>
      <c r="I1544" s="6">
        <f>IF(Table16[[#This Row],[Holiday]]="N",Table16[[#This Row],[Demand]],NA())</f>
        <v>109147.65</v>
      </c>
      <c r="J1544" s="6">
        <v>31.3</v>
      </c>
      <c r="K1544" s="6"/>
    </row>
    <row r="1545" spans="2:11" x14ac:dyDescent="0.3">
      <c r="B1545" s="30">
        <v>43548</v>
      </c>
      <c r="C1545" s="6" t="str">
        <f>VLOOKUP(B:B, _holidays!A:C, 2, FALSE)</f>
        <v>Y</v>
      </c>
      <c r="D1545" s="6" t="str">
        <f>VLOOKUP(B:B, _holidays!A:C, 3, FALSE)</f>
        <v>N</v>
      </c>
      <c r="E1545" s="10">
        <v>104226.83</v>
      </c>
      <c r="F1545" s="6">
        <f>IF(Table16[[#This Row],[School Day]]="Y",Table16[[#This Row],[Demand]],NA())</f>
        <v>104226.83</v>
      </c>
      <c r="G1545" s="6" t="e">
        <f>IF(Table16[[#This Row],[School Day]]="N",Table16[[#This Row],[Demand]],NA())</f>
        <v>#N/A</v>
      </c>
      <c r="H1545" s="6" t="e">
        <f>IF(Table16[[#This Row],[Holiday]]="Y",Table16[[#This Row],[Demand]],NA())</f>
        <v>#N/A</v>
      </c>
      <c r="I1545" s="6">
        <f>IF(Table16[[#This Row],[Holiday]]="N",Table16[[#This Row],[Demand]],NA())</f>
        <v>104226.83</v>
      </c>
      <c r="J1545" s="6">
        <v>29.3</v>
      </c>
      <c r="K1545" s="6"/>
    </row>
    <row r="1546" spans="2:11" x14ac:dyDescent="0.3">
      <c r="B1546" s="30">
        <v>43549</v>
      </c>
      <c r="C1546" s="6" t="str">
        <f>VLOOKUP(B:B, _holidays!A:C, 2, FALSE)</f>
        <v>Y</v>
      </c>
      <c r="D1546" s="6" t="str">
        <f>VLOOKUP(B:B, _holidays!A:C, 3, FALSE)</f>
        <v>N</v>
      </c>
      <c r="E1546" s="10">
        <v>107583.935</v>
      </c>
      <c r="F1546" s="6">
        <f>IF(Table16[[#This Row],[School Day]]="Y",Table16[[#This Row],[Demand]],NA())</f>
        <v>107583.935</v>
      </c>
      <c r="G1546" s="6" t="e">
        <f>IF(Table16[[#This Row],[School Day]]="N",Table16[[#This Row],[Demand]],NA())</f>
        <v>#N/A</v>
      </c>
      <c r="H1546" s="6" t="e">
        <f>IF(Table16[[#This Row],[Holiday]]="Y",Table16[[#This Row],[Demand]],NA())</f>
        <v>#N/A</v>
      </c>
      <c r="I1546" s="6">
        <f>IF(Table16[[#This Row],[Holiday]]="N",Table16[[#This Row],[Demand]],NA())</f>
        <v>107583.935</v>
      </c>
      <c r="J1546" s="6">
        <v>19</v>
      </c>
      <c r="K1546" s="6"/>
    </row>
    <row r="1547" spans="2:11" x14ac:dyDescent="0.3">
      <c r="B1547" s="30">
        <v>43550</v>
      </c>
      <c r="C1547" s="6" t="str">
        <f>VLOOKUP(B:B, _holidays!A:C, 2, FALSE)</f>
        <v>Y</v>
      </c>
      <c r="D1547" s="6" t="str">
        <f>VLOOKUP(B:B, _holidays!A:C, 3, FALSE)</f>
        <v>N</v>
      </c>
      <c r="E1547" s="10">
        <v>108840.18</v>
      </c>
      <c r="F1547" s="6">
        <f>IF(Table16[[#This Row],[School Day]]="Y",Table16[[#This Row],[Demand]],NA())</f>
        <v>108840.18</v>
      </c>
      <c r="G1547" s="6" t="e">
        <f>IF(Table16[[#This Row],[School Day]]="N",Table16[[#This Row],[Demand]],NA())</f>
        <v>#N/A</v>
      </c>
      <c r="H1547" s="6" t="e">
        <f>IF(Table16[[#This Row],[Holiday]]="Y",Table16[[#This Row],[Demand]],NA())</f>
        <v>#N/A</v>
      </c>
      <c r="I1547" s="6">
        <f>IF(Table16[[#This Row],[Holiday]]="N",Table16[[#This Row],[Demand]],NA())</f>
        <v>108840.18</v>
      </c>
      <c r="J1547" s="6">
        <v>20.3</v>
      </c>
      <c r="K1547" s="6"/>
    </row>
    <row r="1548" spans="2:11" x14ac:dyDescent="0.3">
      <c r="B1548" s="30">
        <v>43551</v>
      </c>
      <c r="C1548" s="6" t="str">
        <f>VLOOKUP(B:B, _holidays!A:C, 2, FALSE)</f>
        <v>Y</v>
      </c>
      <c r="D1548" s="6" t="str">
        <f>VLOOKUP(B:B, _holidays!A:C, 3, FALSE)</f>
        <v>N</v>
      </c>
      <c r="E1548" s="10">
        <v>113307.595</v>
      </c>
      <c r="F1548" s="6">
        <f>IF(Table16[[#This Row],[School Day]]="Y",Table16[[#This Row],[Demand]],NA())</f>
        <v>113307.595</v>
      </c>
      <c r="G1548" s="6" t="e">
        <f>IF(Table16[[#This Row],[School Day]]="N",Table16[[#This Row],[Demand]],NA())</f>
        <v>#N/A</v>
      </c>
      <c r="H1548" s="6" t="e">
        <f>IF(Table16[[#This Row],[Holiday]]="Y",Table16[[#This Row],[Demand]],NA())</f>
        <v>#N/A</v>
      </c>
      <c r="I1548" s="6">
        <f>IF(Table16[[#This Row],[Holiday]]="N",Table16[[#This Row],[Demand]],NA())</f>
        <v>113307.595</v>
      </c>
      <c r="J1548" s="6">
        <v>21.7</v>
      </c>
      <c r="K1548" s="6"/>
    </row>
    <row r="1549" spans="2:11" x14ac:dyDescent="0.3">
      <c r="B1549" s="30">
        <v>43552</v>
      </c>
      <c r="C1549" s="6" t="str">
        <f>VLOOKUP(B:B, _holidays!A:C, 2, FALSE)</f>
        <v>Y</v>
      </c>
      <c r="D1549" s="6" t="str">
        <f>VLOOKUP(B:B, _holidays!A:C, 3, FALSE)</f>
        <v>N</v>
      </c>
      <c r="E1549" s="10">
        <v>113923.16</v>
      </c>
      <c r="F1549" s="6">
        <f>IF(Table16[[#This Row],[School Day]]="Y",Table16[[#This Row],[Demand]],NA())</f>
        <v>113923.16</v>
      </c>
      <c r="G1549" s="6" t="e">
        <f>IF(Table16[[#This Row],[School Day]]="N",Table16[[#This Row],[Demand]],NA())</f>
        <v>#N/A</v>
      </c>
      <c r="H1549" s="6" t="e">
        <f>IF(Table16[[#This Row],[Holiday]]="Y",Table16[[#This Row],[Demand]],NA())</f>
        <v>#N/A</v>
      </c>
      <c r="I1549" s="6">
        <f>IF(Table16[[#This Row],[Holiday]]="N",Table16[[#This Row],[Demand]],NA())</f>
        <v>113923.16</v>
      </c>
      <c r="J1549" s="6">
        <v>27.9</v>
      </c>
      <c r="K1549" s="6"/>
    </row>
    <row r="1550" spans="2:11" x14ac:dyDescent="0.3">
      <c r="B1550" s="30">
        <v>43553</v>
      </c>
      <c r="C1550" s="6" t="str">
        <f>VLOOKUP(B:B, _holidays!A:C, 2, FALSE)</f>
        <v>Y</v>
      </c>
      <c r="D1550" s="6" t="str">
        <f>VLOOKUP(B:B, _holidays!A:C, 3, FALSE)</f>
        <v>N</v>
      </c>
      <c r="E1550" s="10">
        <v>110768.285</v>
      </c>
      <c r="F1550" s="6">
        <f>IF(Table16[[#This Row],[School Day]]="Y",Table16[[#This Row],[Demand]],NA())</f>
        <v>110768.285</v>
      </c>
      <c r="G1550" s="6" t="e">
        <f>IF(Table16[[#This Row],[School Day]]="N",Table16[[#This Row],[Demand]],NA())</f>
        <v>#N/A</v>
      </c>
      <c r="H1550" s="6" t="e">
        <f>IF(Table16[[#This Row],[Holiday]]="Y",Table16[[#This Row],[Demand]],NA())</f>
        <v>#N/A</v>
      </c>
      <c r="I1550" s="6">
        <f>IF(Table16[[#This Row],[Holiday]]="N",Table16[[#This Row],[Demand]],NA())</f>
        <v>110768.285</v>
      </c>
      <c r="J1550" s="6">
        <v>28.5</v>
      </c>
      <c r="K1550" s="6"/>
    </row>
    <row r="1551" spans="2:11" x14ac:dyDescent="0.3">
      <c r="B1551" s="30">
        <v>43554</v>
      </c>
      <c r="C1551" s="6" t="str">
        <f>VLOOKUP(B:B, _holidays!A:C, 2, FALSE)</f>
        <v>Y</v>
      </c>
      <c r="D1551" s="6" t="str">
        <f>VLOOKUP(B:B, _holidays!A:C, 3, FALSE)</f>
        <v>N</v>
      </c>
      <c r="E1551" s="10">
        <v>101262.655</v>
      </c>
      <c r="F1551" s="6">
        <f>IF(Table16[[#This Row],[School Day]]="Y",Table16[[#This Row],[Demand]],NA())</f>
        <v>101262.655</v>
      </c>
      <c r="G1551" s="6" t="e">
        <f>IF(Table16[[#This Row],[School Day]]="N",Table16[[#This Row],[Demand]],NA())</f>
        <v>#N/A</v>
      </c>
      <c r="H1551" s="6" t="e">
        <f>IF(Table16[[#This Row],[Holiday]]="Y",Table16[[#This Row],[Demand]],NA())</f>
        <v>#N/A</v>
      </c>
      <c r="I1551" s="6">
        <f>IF(Table16[[#This Row],[Holiday]]="N",Table16[[#This Row],[Demand]],NA())</f>
        <v>101262.655</v>
      </c>
      <c r="J1551" s="6">
        <v>15.6</v>
      </c>
      <c r="K1551" s="6"/>
    </row>
    <row r="1552" spans="2:11" x14ac:dyDescent="0.3">
      <c r="B1552" s="30">
        <v>43555</v>
      </c>
      <c r="C1552" s="6" t="str">
        <f>VLOOKUP(B:B, _holidays!A:C, 2, FALSE)</f>
        <v>Y</v>
      </c>
      <c r="D1552" s="6" t="str">
        <f>VLOOKUP(B:B, _holidays!A:C, 3, FALSE)</f>
        <v>N</v>
      </c>
      <c r="E1552" s="10">
        <v>101119.83500000001</v>
      </c>
      <c r="F1552" s="6">
        <f>IF(Table16[[#This Row],[School Day]]="Y",Table16[[#This Row],[Demand]],NA())</f>
        <v>101119.83500000001</v>
      </c>
      <c r="G1552" s="6" t="e">
        <f>IF(Table16[[#This Row],[School Day]]="N",Table16[[#This Row],[Demand]],NA())</f>
        <v>#N/A</v>
      </c>
      <c r="H1552" s="6" t="e">
        <f>IF(Table16[[#This Row],[Holiday]]="Y",Table16[[#This Row],[Demand]],NA())</f>
        <v>#N/A</v>
      </c>
      <c r="I1552" s="6">
        <f>IF(Table16[[#This Row],[Holiday]]="N",Table16[[#This Row],[Demand]],NA())</f>
        <v>101119.83500000001</v>
      </c>
      <c r="J1552" s="6">
        <v>18.5</v>
      </c>
      <c r="K1552" s="6"/>
    </row>
    <row r="1553" spans="2:11" x14ac:dyDescent="0.3">
      <c r="B1553" s="30">
        <v>43556</v>
      </c>
      <c r="C1553" s="6" t="str">
        <f>VLOOKUP(B:B, _holidays!A:C, 2, FALSE)</f>
        <v>Y</v>
      </c>
      <c r="D1553" s="6" t="str">
        <f>VLOOKUP(B:B, _holidays!A:C, 3, FALSE)</f>
        <v>N</v>
      </c>
      <c r="E1553" s="10">
        <v>116817.43</v>
      </c>
      <c r="F1553" s="6">
        <f>IF(Table16[[#This Row],[School Day]]="Y",Table16[[#This Row],[Demand]],NA())</f>
        <v>116817.43</v>
      </c>
      <c r="G1553" s="6" t="e">
        <f>IF(Table16[[#This Row],[School Day]]="N",Table16[[#This Row],[Demand]],NA())</f>
        <v>#N/A</v>
      </c>
      <c r="H1553" s="6" t="e">
        <f>IF(Table16[[#This Row],[Holiday]]="Y",Table16[[#This Row],[Demand]],NA())</f>
        <v>#N/A</v>
      </c>
      <c r="I1553" s="6">
        <f>IF(Table16[[#This Row],[Holiday]]="N",Table16[[#This Row],[Demand]],NA())</f>
        <v>116817.43</v>
      </c>
      <c r="J1553" s="6">
        <v>17.100000000000001</v>
      </c>
      <c r="K1553" s="6"/>
    </row>
    <row r="1554" spans="2:11" x14ac:dyDescent="0.3">
      <c r="B1554" s="30">
        <v>43557</v>
      </c>
      <c r="C1554" s="6" t="str">
        <f>VLOOKUP(B:B, _holidays!A:C, 2, FALSE)</f>
        <v>Y</v>
      </c>
      <c r="D1554" s="6" t="str">
        <f>VLOOKUP(B:B, _holidays!A:C, 3, FALSE)</f>
        <v>N</v>
      </c>
      <c r="E1554" s="10">
        <v>114927.205</v>
      </c>
      <c r="F1554" s="6">
        <f>IF(Table16[[#This Row],[School Day]]="Y",Table16[[#This Row],[Demand]],NA())</f>
        <v>114927.205</v>
      </c>
      <c r="G1554" s="6" t="e">
        <f>IF(Table16[[#This Row],[School Day]]="N",Table16[[#This Row],[Demand]],NA())</f>
        <v>#N/A</v>
      </c>
      <c r="H1554" s="6" t="e">
        <f>IF(Table16[[#This Row],[Holiday]]="Y",Table16[[#This Row],[Demand]],NA())</f>
        <v>#N/A</v>
      </c>
      <c r="I1554" s="6">
        <f>IF(Table16[[#This Row],[Holiday]]="N",Table16[[#This Row],[Demand]],NA())</f>
        <v>114927.205</v>
      </c>
      <c r="J1554" s="6">
        <v>25.9</v>
      </c>
      <c r="K1554" s="6"/>
    </row>
    <row r="1555" spans="2:11" x14ac:dyDescent="0.3">
      <c r="B1555" s="30">
        <v>43558</v>
      </c>
      <c r="C1555" s="6" t="str">
        <f>VLOOKUP(B:B, _holidays!A:C, 2, FALSE)</f>
        <v>Y</v>
      </c>
      <c r="D1555" s="6" t="str">
        <f>VLOOKUP(B:B, _holidays!A:C, 3, FALSE)</f>
        <v>N</v>
      </c>
      <c r="E1555" s="10">
        <v>115188.76</v>
      </c>
      <c r="F1555" s="6">
        <f>IF(Table16[[#This Row],[School Day]]="Y",Table16[[#This Row],[Demand]],NA())</f>
        <v>115188.76</v>
      </c>
      <c r="G1555" s="6" t="e">
        <f>IF(Table16[[#This Row],[School Day]]="N",Table16[[#This Row],[Demand]],NA())</f>
        <v>#N/A</v>
      </c>
      <c r="H1555" s="6" t="e">
        <f>IF(Table16[[#This Row],[Holiday]]="Y",Table16[[#This Row],[Demand]],NA())</f>
        <v>#N/A</v>
      </c>
      <c r="I1555" s="6">
        <f>IF(Table16[[#This Row],[Holiday]]="N",Table16[[#This Row],[Demand]],NA())</f>
        <v>115188.76</v>
      </c>
      <c r="J1555" s="6">
        <v>24.7</v>
      </c>
      <c r="K1555" s="6"/>
    </row>
    <row r="1556" spans="2:11" x14ac:dyDescent="0.3">
      <c r="B1556" s="30">
        <v>43559</v>
      </c>
      <c r="C1556" s="6" t="str">
        <f>VLOOKUP(B:B, _holidays!A:C, 2, FALSE)</f>
        <v>Y</v>
      </c>
      <c r="D1556" s="6" t="str">
        <f>VLOOKUP(B:B, _holidays!A:C, 3, FALSE)</f>
        <v>N</v>
      </c>
      <c r="E1556" s="10">
        <v>113763.83500000001</v>
      </c>
      <c r="F1556" s="6">
        <f>IF(Table16[[#This Row],[School Day]]="Y",Table16[[#This Row],[Demand]],NA())</f>
        <v>113763.83500000001</v>
      </c>
      <c r="G1556" s="6" t="e">
        <f>IF(Table16[[#This Row],[School Day]]="N",Table16[[#This Row],[Demand]],NA())</f>
        <v>#N/A</v>
      </c>
      <c r="H1556" s="6" t="e">
        <f>IF(Table16[[#This Row],[Holiday]]="Y",Table16[[#This Row],[Demand]],NA())</f>
        <v>#N/A</v>
      </c>
      <c r="I1556" s="6">
        <f>IF(Table16[[#This Row],[Holiday]]="N",Table16[[#This Row],[Demand]],NA())</f>
        <v>113763.83500000001</v>
      </c>
      <c r="J1556" s="6">
        <v>21.9</v>
      </c>
      <c r="K1556" s="6"/>
    </row>
    <row r="1557" spans="2:11" x14ac:dyDescent="0.3">
      <c r="B1557" s="30">
        <v>43560</v>
      </c>
      <c r="C1557" s="6" t="str">
        <f>VLOOKUP(B:B, _holidays!A:C, 2, FALSE)</f>
        <v>N</v>
      </c>
      <c r="D1557" s="6" t="str">
        <f>VLOOKUP(B:B, _holidays!A:C, 3, FALSE)</f>
        <v>N</v>
      </c>
      <c r="E1557" s="10">
        <v>111484.73</v>
      </c>
      <c r="F1557" s="6" t="e">
        <f>IF(Table16[[#This Row],[School Day]]="Y",Table16[[#This Row],[Demand]],NA())</f>
        <v>#N/A</v>
      </c>
      <c r="G1557" s="6">
        <f>IF(Table16[[#This Row],[School Day]]="N",Table16[[#This Row],[Demand]],NA())</f>
        <v>111484.73</v>
      </c>
      <c r="H1557" s="6" t="e">
        <f>IF(Table16[[#This Row],[Holiday]]="Y",Table16[[#This Row],[Demand]],NA())</f>
        <v>#N/A</v>
      </c>
      <c r="I1557" s="6">
        <f>IF(Table16[[#This Row],[Holiday]]="N",Table16[[#This Row],[Demand]],NA())</f>
        <v>111484.73</v>
      </c>
      <c r="J1557" s="6">
        <v>28.5</v>
      </c>
      <c r="K1557" s="6"/>
    </row>
    <row r="1558" spans="2:11" x14ac:dyDescent="0.3">
      <c r="B1558" s="30">
        <v>43561</v>
      </c>
      <c r="C1558" s="6" t="str">
        <f>VLOOKUP(B:B, _holidays!A:C, 2, FALSE)</f>
        <v>N</v>
      </c>
      <c r="D1558" s="6" t="str">
        <f>VLOOKUP(B:B, _holidays!A:C, 3, FALSE)</f>
        <v>N</v>
      </c>
      <c r="E1558" s="10">
        <v>102229.645</v>
      </c>
      <c r="F1558" s="6" t="e">
        <f>IF(Table16[[#This Row],[School Day]]="Y",Table16[[#This Row],[Demand]],NA())</f>
        <v>#N/A</v>
      </c>
      <c r="G1558" s="6">
        <f>IF(Table16[[#This Row],[School Day]]="N",Table16[[#This Row],[Demand]],NA())</f>
        <v>102229.645</v>
      </c>
      <c r="H1558" s="6" t="e">
        <f>IF(Table16[[#This Row],[Holiday]]="Y",Table16[[#This Row],[Demand]],NA())</f>
        <v>#N/A</v>
      </c>
      <c r="I1558" s="6">
        <f>IF(Table16[[#This Row],[Holiday]]="N",Table16[[#This Row],[Demand]],NA())</f>
        <v>102229.645</v>
      </c>
      <c r="J1558" s="6">
        <v>20.100000000000001</v>
      </c>
      <c r="K1558" s="6"/>
    </row>
    <row r="1559" spans="2:11" x14ac:dyDescent="0.3">
      <c r="B1559" s="30">
        <v>43562</v>
      </c>
      <c r="C1559" s="6" t="str">
        <f>VLOOKUP(B:B, _holidays!A:C, 2, FALSE)</f>
        <v>N</v>
      </c>
      <c r="D1559" s="6" t="str">
        <f>VLOOKUP(B:B, _holidays!A:C, 3, FALSE)</f>
        <v>N</v>
      </c>
      <c r="E1559" s="10">
        <v>93590.425000000003</v>
      </c>
      <c r="F1559" s="6" t="e">
        <f>IF(Table16[[#This Row],[School Day]]="Y",Table16[[#This Row],[Demand]],NA())</f>
        <v>#N/A</v>
      </c>
      <c r="G1559" s="6">
        <f>IF(Table16[[#This Row],[School Day]]="N",Table16[[#This Row],[Demand]],NA())</f>
        <v>93590.425000000003</v>
      </c>
      <c r="H1559" s="6" t="e">
        <f>IF(Table16[[#This Row],[Holiday]]="Y",Table16[[#This Row],[Demand]],NA())</f>
        <v>#N/A</v>
      </c>
      <c r="I1559" s="6">
        <f>IF(Table16[[#This Row],[Holiday]]="N",Table16[[#This Row],[Demand]],NA())</f>
        <v>93590.425000000003</v>
      </c>
      <c r="J1559" s="6">
        <v>26.5</v>
      </c>
      <c r="K1559" s="6"/>
    </row>
    <row r="1560" spans="2:11" x14ac:dyDescent="0.3">
      <c r="B1560" s="30">
        <v>43563</v>
      </c>
      <c r="C1560" s="6" t="str">
        <f>VLOOKUP(B:B, _holidays!A:C, 2, FALSE)</f>
        <v>N</v>
      </c>
      <c r="D1560" s="6" t="str">
        <f>VLOOKUP(B:B, _holidays!A:C, 3, FALSE)</f>
        <v>N</v>
      </c>
      <c r="E1560" s="10">
        <v>108543.63499999999</v>
      </c>
      <c r="F1560" s="6" t="e">
        <f>IF(Table16[[#This Row],[School Day]]="Y",Table16[[#This Row],[Demand]],NA())</f>
        <v>#N/A</v>
      </c>
      <c r="G1560" s="6">
        <f>IF(Table16[[#This Row],[School Day]]="N",Table16[[#This Row],[Demand]],NA())</f>
        <v>108543.63499999999</v>
      </c>
      <c r="H1560" s="6" t="e">
        <f>IF(Table16[[#This Row],[Holiday]]="Y",Table16[[#This Row],[Demand]],NA())</f>
        <v>#N/A</v>
      </c>
      <c r="I1560" s="6">
        <f>IF(Table16[[#This Row],[Holiday]]="N",Table16[[#This Row],[Demand]],NA())</f>
        <v>108543.63499999999</v>
      </c>
      <c r="J1560" s="6">
        <v>23.1</v>
      </c>
      <c r="K1560" s="6"/>
    </row>
    <row r="1561" spans="2:11" x14ac:dyDescent="0.3">
      <c r="B1561" s="30">
        <v>43564</v>
      </c>
      <c r="C1561" s="6" t="str">
        <f>VLOOKUP(B:B, _holidays!A:C, 2, FALSE)</f>
        <v>N</v>
      </c>
      <c r="D1561" s="6" t="str">
        <f>VLOOKUP(B:B, _holidays!A:C, 3, FALSE)</f>
        <v>N</v>
      </c>
      <c r="E1561" s="10">
        <v>111999.03999999999</v>
      </c>
      <c r="F1561" s="6" t="e">
        <f>IF(Table16[[#This Row],[School Day]]="Y",Table16[[#This Row],[Demand]],NA())</f>
        <v>#N/A</v>
      </c>
      <c r="G1561" s="6">
        <f>IF(Table16[[#This Row],[School Day]]="N",Table16[[#This Row],[Demand]],NA())</f>
        <v>111999.03999999999</v>
      </c>
      <c r="H1561" s="6" t="e">
        <f>IF(Table16[[#This Row],[Holiday]]="Y",Table16[[#This Row],[Demand]],NA())</f>
        <v>#N/A</v>
      </c>
      <c r="I1561" s="6">
        <f>IF(Table16[[#This Row],[Holiday]]="N",Table16[[#This Row],[Demand]],NA())</f>
        <v>111999.03999999999</v>
      </c>
      <c r="J1561" s="6">
        <v>16.3</v>
      </c>
      <c r="K1561" s="6"/>
    </row>
    <row r="1562" spans="2:11" x14ac:dyDescent="0.3">
      <c r="B1562" s="30">
        <v>43565</v>
      </c>
      <c r="C1562" s="6" t="str">
        <f>VLOOKUP(B:B, _holidays!A:C, 2, FALSE)</f>
        <v>N</v>
      </c>
      <c r="D1562" s="6" t="str">
        <f>VLOOKUP(B:B, _holidays!A:C, 3, FALSE)</f>
        <v>N</v>
      </c>
      <c r="E1562" s="10">
        <v>120858.98</v>
      </c>
      <c r="F1562" s="6" t="e">
        <f>IF(Table16[[#This Row],[School Day]]="Y",Table16[[#This Row],[Demand]],NA())</f>
        <v>#N/A</v>
      </c>
      <c r="G1562" s="6">
        <f>IF(Table16[[#This Row],[School Day]]="N",Table16[[#This Row],[Demand]],NA())</f>
        <v>120858.98</v>
      </c>
      <c r="H1562" s="6" t="e">
        <f>IF(Table16[[#This Row],[Holiday]]="Y",Table16[[#This Row],[Demand]],NA())</f>
        <v>#N/A</v>
      </c>
      <c r="I1562" s="6">
        <f>IF(Table16[[#This Row],[Holiday]]="N",Table16[[#This Row],[Demand]],NA())</f>
        <v>120858.98</v>
      </c>
      <c r="J1562" s="6">
        <v>15.8</v>
      </c>
      <c r="K1562" s="6"/>
    </row>
    <row r="1563" spans="2:11" x14ac:dyDescent="0.3">
      <c r="B1563" s="30">
        <v>43566</v>
      </c>
      <c r="C1563" s="6" t="str">
        <f>VLOOKUP(B:B, _holidays!A:C, 2, FALSE)</f>
        <v>N</v>
      </c>
      <c r="D1563" s="6" t="str">
        <f>VLOOKUP(B:B, _holidays!A:C, 3, FALSE)</f>
        <v>N</v>
      </c>
      <c r="E1563" s="10">
        <v>116890.61</v>
      </c>
      <c r="F1563" s="6" t="e">
        <f>IF(Table16[[#This Row],[School Day]]="Y",Table16[[#This Row],[Demand]],NA())</f>
        <v>#N/A</v>
      </c>
      <c r="G1563" s="6">
        <f>IF(Table16[[#This Row],[School Day]]="N",Table16[[#This Row],[Demand]],NA())</f>
        <v>116890.61</v>
      </c>
      <c r="H1563" s="6" t="e">
        <f>IF(Table16[[#This Row],[Holiday]]="Y",Table16[[#This Row],[Demand]],NA())</f>
        <v>#N/A</v>
      </c>
      <c r="I1563" s="6">
        <f>IF(Table16[[#This Row],[Holiday]]="N",Table16[[#This Row],[Demand]],NA())</f>
        <v>116890.61</v>
      </c>
      <c r="J1563" s="6">
        <v>17.3</v>
      </c>
      <c r="K1563" s="6"/>
    </row>
    <row r="1564" spans="2:11" x14ac:dyDescent="0.3">
      <c r="B1564" s="30">
        <v>43567</v>
      </c>
      <c r="C1564" s="6" t="str">
        <f>VLOOKUP(B:B, _holidays!A:C, 2, FALSE)</f>
        <v>N</v>
      </c>
      <c r="D1564" s="6" t="str">
        <f>VLOOKUP(B:B, _holidays!A:C, 3, FALSE)</f>
        <v>N</v>
      </c>
      <c r="E1564" s="10">
        <v>114848.77</v>
      </c>
      <c r="F1564" s="6" t="e">
        <f>IF(Table16[[#This Row],[School Day]]="Y",Table16[[#This Row],[Demand]],NA())</f>
        <v>#N/A</v>
      </c>
      <c r="G1564" s="6">
        <f>IF(Table16[[#This Row],[School Day]]="N",Table16[[#This Row],[Demand]],NA())</f>
        <v>114848.77</v>
      </c>
      <c r="H1564" s="6" t="e">
        <f>IF(Table16[[#This Row],[Holiday]]="Y",Table16[[#This Row],[Demand]],NA())</f>
        <v>#N/A</v>
      </c>
      <c r="I1564" s="6">
        <f>IF(Table16[[#This Row],[Holiday]]="N",Table16[[#This Row],[Demand]],NA())</f>
        <v>114848.77</v>
      </c>
      <c r="J1564" s="6">
        <v>24.9</v>
      </c>
      <c r="K1564" s="6"/>
    </row>
    <row r="1565" spans="2:11" x14ac:dyDescent="0.3">
      <c r="B1565" s="30">
        <v>43568</v>
      </c>
      <c r="C1565" s="6" t="str">
        <f>VLOOKUP(B:B, _holidays!A:C, 2, FALSE)</f>
        <v>N</v>
      </c>
      <c r="D1565" s="6" t="str">
        <f>VLOOKUP(B:B, _holidays!A:C, 3, FALSE)</f>
        <v>N</v>
      </c>
      <c r="E1565" s="10">
        <v>105963.55499999999</v>
      </c>
      <c r="F1565" s="6" t="e">
        <f>IF(Table16[[#This Row],[School Day]]="Y",Table16[[#This Row],[Demand]],NA())</f>
        <v>#N/A</v>
      </c>
      <c r="G1565" s="6">
        <f>IF(Table16[[#This Row],[School Day]]="N",Table16[[#This Row],[Demand]],NA())</f>
        <v>105963.55499999999</v>
      </c>
      <c r="H1565" s="6" t="e">
        <f>IF(Table16[[#This Row],[Holiday]]="Y",Table16[[#This Row],[Demand]],NA())</f>
        <v>#N/A</v>
      </c>
      <c r="I1565" s="6">
        <f>IF(Table16[[#This Row],[Holiday]]="N",Table16[[#This Row],[Demand]],NA())</f>
        <v>105963.55499999999</v>
      </c>
      <c r="J1565" s="6">
        <v>20.7</v>
      </c>
      <c r="K1565" s="6"/>
    </row>
    <row r="1566" spans="2:11" x14ac:dyDescent="0.3">
      <c r="B1566" s="30">
        <v>43569</v>
      </c>
      <c r="C1566" s="6" t="str">
        <f>VLOOKUP(B:B, _holidays!A:C, 2, FALSE)</f>
        <v>N</v>
      </c>
      <c r="D1566" s="6" t="str">
        <f>VLOOKUP(B:B, _holidays!A:C, 3, FALSE)</f>
        <v>N</v>
      </c>
      <c r="E1566" s="10">
        <v>98680</v>
      </c>
      <c r="F1566" s="6" t="e">
        <f>IF(Table16[[#This Row],[School Day]]="Y",Table16[[#This Row],[Demand]],NA())</f>
        <v>#N/A</v>
      </c>
      <c r="G1566" s="6">
        <f>IF(Table16[[#This Row],[School Day]]="N",Table16[[#This Row],[Demand]],NA())</f>
        <v>98680</v>
      </c>
      <c r="H1566" s="6" t="e">
        <f>IF(Table16[[#This Row],[Holiday]]="Y",Table16[[#This Row],[Demand]],NA())</f>
        <v>#N/A</v>
      </c>
      <c r="I1566" s="6">
        <f>IF(Table16[[#This Row],[Holiday]]="N",Table16[[#This Row],[Demand]],NA())</f>
        <v>98680</v>
      </c>
      <c r="J1566" s="6">
        <v>22.5</v>
      </c>
      <c r="K1566" s="6"/>
    </row>
    <row r="1567" spans="2:11" x14ac:dyDescent="0.3">
      <c r="B1567" s="30">
        <v>43570</v>
      </c>
      <c r="C1567" s="6" t="str">
        <f>VLOOKUP(B:B, _holidays!A:C, 2, FALSE)</f>
        <v>N</v>
      </c>
      <c r="D1567" s="6" t="str">
        <f>VLOOKUP(B:B, _holidays!A:C, 3, FALSE)</f>
        <v>N</v>
      </c>
      <c r="E1567" s="10">
        <v>114194.955</v>
      </c>
      <c r="F1567" s="6" t="e">
        <f>IF(Table16[[#This Row],[School Day]]="Y",Table16[[#This Row],[Demand]],NA())</f>
        <v>#N/A</v>
      </c>
      <c r="G1567" s="6">
        <f>IF(Table16[[#This Row],[School Day]]="N",Table16[[#This Row],[Demand]],NA())</f>
        <v>114194.955</v>
      </c>
      <c r="H1567" s="6" t="e">
        <f>IF(Table16[[#This Row],[Holiday]]="Y",Table16[[#This Row],[Demand]],NA())</f>
        <v>#N/A</v>
      </c>
      <c r="I1567" s="6">
        <f>IF(Table16[[#This Row],[Holiday]]="N",Table16[[#This Row],[Demand]],NA())</f>
        <v>114194.955</v>
      </c>
      <c r="J1567" s="6">
        <v>27.4</v>
      </c>
      <c r="K1567" s="6"/>
    </row>
    <row r="1568" spans="2:11" x14ac:dyDescent="0.3">
      <c r="B1568" s="30">
        <v>43571</v>
      </c>
      <c r="C1568" s="6" t="str">
        <f>VLOOKUP(B:B, _holidays!A:C, 2, FALSE)</f>
        <v>N</v>
      </c>
      <c r="D1568" s="6" t="str">
        <f>VLOOKUP(B:B, _holidays!A:C, 3, FALSE)</f>
        <v>N</v>
      </c>
      <c r="E1568" s="10">
        <v>115392.875</v>
      </c>
      <c r="F1568" s="6" t="e">
        <f>IF(Table16[[#This Row],[School Day]]="Y",Table16[[#This Row],[Demand]],NA())</f>
        <v>#N/A</v>
      </c>
      <c r="G1568" s="6">
        <f>IF(Table16[[#This Row],[School Day]]="N",Table16[[#This Row],[Demand]],NA())</f>
        <v>115392.875</v>
      </c>
      <c r="H1568" s="6" t="e">
        <f>IF(Table16[[#This Row],[Holiday]]="Y",Table16[[#This Row],[Demand]],NA())</f>
        <v>#N/A</v>
      </c>
      <c r="I1568" s="6">
        <f>IF(Table16[[#This Row],[Holiday]]="N",Table16[[#This Row],[Demand]],NA())</f>
        <v>115392.875</v>
      </c>
      <c r="J1568" s="6">
        <v>30.3</v>
      </c>
      <c r="K1568" s="6"/>
    </row>
    <row r="1569" spans="2:11" x14ac:dyDescent="0.3">
      <c r="B1569" s="30">
        <v>43572</v>
      </c>
      <c r="C1569" s="6" t="str">
        <f>VLOOKUP(B:B, _holidays!A:C, 2, FALSE)</f>
        <v>N</v>
      </c>
      <c r="D1569" s="6" t="str">
        <f>VLOOKUP(B:B, _holidays!A:C, 3, FALSE)</f>
        <v>N</v>
      </c>
      <c r="E1569" s="10">
        <v>117281.13</v>
      </c>
      <c r="F1569" s="6" t="e">
        <f>IF(Table16[[#This Row],[School Day]]="Y",Table16[[#This Row],[Demand]],NA())</f>
        <v>#N/A</v>
      </c>
      <c r="G1569" s="6">
        <f>IF(Table16[[#This Row],[School Day]]="N",Table16[[#This Row],[Demand]],NA())</f>
        <v>117281.13</v>
      </c>
      <c r="H1569" s="6" t="e">
        <f>IF(Table16[[#This Row],[Holiday]]="Y",Table16[[#This Row],[Demand]],NA())</f>
        <v>#N/A</v>
      </c>
      <c r="I1569" s="6">
        <f>IF(Table16[[#This Row],[Holiday]]="N",Table16[[#This Row],[Demand]],NA())</f>
        <v>117281.13</v>
      </c>
      <c r="J1569" s="6">
        <v>30</v>
      </c>
      <c r="K1569" s="6"/>
    </row>
    <row r="1570" spans="2:11" x14ac:dyDescent="0.3">
      <c r="B1570" s="30">
        <v>43573</v>
      </c>
      <c r="C1570" s="6" t="str">
        <f>VLOOKUP(B:B, _holidays!A:C, 2, FALSE)</f>
        <v>N</v>
      </c>
      <c r="D1570" s="6" t="str">
        <f>VLOOKUP(B:B, _holidays!A:C, 3, FALSE)</f>
        <v>N</v>
      </c>
      <c r="E1570" s="10">
        <v>111360.065</v>
      </c>
      <c r="F1570" s="6" t="e">
        <f>IF(Table16[[#This Row],[School Day]]="Y",Table16[[#This Row],[Demand]],NA())</f>
        <v>#N/A</v>
      </c>
      <c r="G1570" s="6">
        <f>IF(Table16[[#This Row],[School Day]]="N",Table16[[#This Row],[Demand]],NA())</f>
        <v>111360.065</v>
      </c>
      <c r="H1570" s="6" t="e">
        <f>IF(Table16[[#This Row],[Holiday]]="Y",Table16[[#This Row],[Demand]],NA())</f>
        <v>#N/A</v>
      </c>
      <c r="I1570" s="6">
        <f>IF(Table16[[#This Row],[Holiday]]="N",Table16[[#This Row],[Demand]],NA())</f>
        <v>111360.065</v>
      </c>
      <c r="J1570" s="6">
        <v>17.7</v>
      </c>
      <c r="K1570" s="6"/>
    </row>
    <row r="1571" spans="2:11" x14ac:dyDescent="0.3">
      <c r="B1571" s="30">
        <v>43574</v>
      </c>
      <c r="C1571" s="6" t="str">
        <f>VLOOKUP(B:B, _holidays!A:C, 2, FALSE)</f>
        <v>N</v>
      </c>
      <c r="D1571" s="6" t="str">
        <f>VLOOKUP(B:B, _holidays!A:C, 3, FALSE)</f>
        <v>Y</v>
      </c>
      <c r="E1571" s="10">
        <v>95967.404999999999</v>
      </c>
      <c r="F1571" s="6" t="e">
        <f>IF(Table16[[#This Row],[School Day]]="Y",Table16[[#This Row],[Demand]],NA())</f>
        <v>#N/A</v>
      </c>
      <c r="G1571" s="6">
        <f>IF(Table16[[#This Row],[School Day]]="N",Table16[[#This Row],[Demand]],NA())</f>
        <v>95967.404999999999</v>
      </c>
      <c r="H1571" s="6">
        <f>IF(Table16[[#This Row],[Holiday]]="Y",Table16[[#This Row],[Demand]],NA())</f>
        <v>95967.404999999999</v>
      </c>
      <c r="I1571" s="6" t="e">
        <f>IF(Table16[[#This Row],[Holiday]]="N",Table16[[#This Row],[Demand]],NA())</f>
        <v>#N/A</v>
      </c>
      <c r="J1571" s="6">
        <v>22.1</v>
      </c>
      <c r="K1571" s="6"/>
    </row>
    <row r="1572" spans="2:11" x14ac:dyDescent="0.3">
      <c r="B1572" s="30">
        <v>43575</v>
      </c>
      <c r="C1572" s="6" t="str">
        <f>VLOOKUP(B:B, _holidays!A:C, 2, FALSE)</f>
        <v>N</v>
      </c>
      <c r="D1572" s="6" t="str">
        <f>VLOOKUP(B:B, _holidays!A:C, 3, FALSE)</f>
        <v>Y</v>
      </c>
      <c r="E1572" s="10">
        <v>95654.36</v>
      </c>
      <c r="F1572" s="6" t="e">
        <f>IF(Table16[[#This Row],[School Day]]="Y",Table16[[#This Row],[Demand]],NA())</f>
        <v>#N/A</v>
      </c>
      <c r="G1572" s="6">
        <f>IF(Table16[[#This Row],[School Day]]="N",Table16[[#This Row],[Demand]],NA())</f>
        <v>95654.36</v>
      </c>
      <c r="H1572" s="6">
        <f>IF(Table16[[#This Row],[Holiday]]="Y",Table16[[#This Row],[Demand]],NA())</f>
        <v>95654.36</v>
      </c>
      <c r="I1572" s="6" t="e">
        <f>IF(Table16[[#This Row],[Holiday]]="N",Table16[[#This Row],[Demand]],NA())</f>
        <v>#N/A</v>
      </c>
      <c r="J1572" s="6">
        <v>30.2</v>
      </c>
      <c r="K1572" s="6"/>
    </row>
    <row r="1573" spans="2:11" x14ac:dyDescent="0.3">
      <c r="B1573" s="30">
        <v>43576</v>
      </c>
      <c r="C1573" s="6" t="str">
        <f>VLOOKUP(B:B, _holidays!A:C, 2, FALSE)</f>
        <v>N</v>
      </c>
      <c r="D1573" s="6" t="str">
        <f>VLOOKUP(B:B, _holidays!A:C, 3, FALSE)</f>
        <v>Y</v>
      </c>
      <c r="E1573" s="10">
        <v>94810.664999999994</v>
      </c>
      <c r="F1573" s="6" t="e">
        <f>IF(Table16[[#This Row],[School Day]]="Y",Table16[[#This Row],[Demand]],NA())</f>
        <v>#N/A</v>
      </c>
      <c r="G1573" s="6">
        <f>IF(Table16[[#This Row],[School Day]]="N",Table16[[#This Row],[Demand]],NA())</f>
        <v>94810.664999999994</v>
      </c>
      <c r="H1573" s="6">
        <f>IF(Table16[[#This Row],[Holiday]]="Y",Table16[[#This Row],[Demand]],NA())</f>
        <v>94810.664999999994</v>
      </c>
      <c r="I1573" s="6" t="e">
        <f>IF(Table16[[#This Row],[Holiday]]="N",Table16[[#This Row],[Demand]],NA())</f>
        <v>#N/A</v>
      </c>
      <c r="J1573" s="6">
        <v>27</v>
      </c>
      <c r="K1573" s="6"/>
    </row>
    <row r="1574" spans="2:11" x14ac:dyDescent="0.3">
      <c r="B1574" s="30">
        <v>43577</v>
      </c>
      <c r="C1574" s="6" t="str">
        <f>VLOOKUP(B:B, _holidays!A:C, 2, FALSE)</f>
        <v>N</v>
      </c>
      <c r="D1574" s="6" t="str">
        <f>VLOOKUP(B:B, _holidays!A:C, 3, FALSE)</f>
        <v>Y</v>
      </c>
      <c r="E1574" s="10">
        <v>100246.51</v>
      </c>
      <c r="F1574" s="6" t="e">
        <f>IF(Table16[[#This Row],[School Day]]="Y",Table16[[#This Row],[Demand]],NA())</f>
        <v>#N/A</v>
      </c>
      <c r="G1574" s="6">
        <f>IF(Table16[[#This Row],[School Day]]="N",Table16[[#This Row],[Demand]],NA())</f>
        <v>100246.51</v>
      </c>
      <c r="H1574" s="6">
        <f>IF(Table16[[#This Row],[Holiday]]="Y",Table16[[#This Row],[Demand]],NA())</f>
        <v>100246.51</v>
      </c>
      <c r="I1574" s="6" t="e">
        <f>IF(Table16[[#This Row],[Holiday]]="N",Table16[[#This Row],[Demand]],NA())</f>
        <v>#N/A</v>
      </c>
      <c r="J1574" s="6">
        <v>17.600000000000001</v>
      </c>
      <c r="K1574" s="6"/>
    </row>
    <row r="1575" spans="2:11" x14ac:dyDescent="0.3">
      <c r="B1575" s="30">
        <v>43578</v>
      </c>
      <c r="C1575" s="6" t="str">
        <f>VLOOKUP(B:B, _holidays!A:C, 2, FALSE)</f>
        <v>N</v>
      </c>
      <c r="D1575" s="6" t="str">
        <f>VLOOKUP(B:B, _holidays!A:C, 3, FALSE)</f>
        <v>N</v>
      </c>
      <c r="E1575" s="10">
        <v>114240.88499999999</v>
      </c>
      <c r="F1575" s="6" t="e">
        <f>IF(Table16[[#This Row],[School Day]]="Y",Table16[[#This Row],[Demand]],NA())</f>
        <v>#N/A</v>
      </c>
      <c r="G1575" s="6">
        <f>IF(Table16[[#This Row],[School Day]]="N",Table16[[#This Row],[Demand]],NA())</f>
        <v>114240.88499999999</v>
      </c>
      <c r="H1575" s="6" t="e">
        <f>IF(Table16[[#This Row],[Holiday]]="Y",Table16[[#This Row],[Demand]],NA())</f>
        <v>#N/A</v>
      </c>
      <c r="I1575" s="6">
        <f>IF(Table16[[#This Row],[Holiday]]="N",Table16[[#This Row],[Demand]],NA())</f>
        <v>114240.88499999999</v>
      </c>
      <c r="J1575" s="6">
        <v>18.5</v>
      </c>
      <c r="K1575" s="6"/>
    </row>
    <row r="1576" spans="2:11" x14ac:dyDescent="0.3">
      <c r="B1576" s="30">
        <v>43579</v>
      </c>
      <c r="C1576" s="6" t="str">
        <f>VLOOKUP(B:B, _holidays!A:C, 2, FALSE)</f>
        <v>Y</v>
      </c>
      <c r="D1576" s="6" t="str">
        <f>VLOOKUP(B:B, _holidays!A:C, 3, FALSE)</f>
        <v>N</v>
      </c>
      <c r="E1576" s="10">
        <v>113264.23</v>
      </c>
      <c r="F1576" s="6">
        <f>IF(Table16[[#This Row],[School Day]]="Y",Table16[[#This Row],[Demand]],NA())</f>
        <v>113264.23</v>
      </c>
      <c r="G1576" s="6" t="e">
        <f>IF(Table16[[#This Row],[School Day]]="N",Table16[[#This Row],[Demand]],NA())</f>
        <v>#N/A</v>
      </c>
      <c r="H1576" s="6" t="e">
        <f>IF(Table16[[#This Row],[Holiday]]="Y",Table16[[#This Row],[Demand]],NA())</f>
        <v>#N/A</v>
      </c>
      <c r="I1576" s="6">
        <f>IF(Table16[[#This Row],[Holiday]]="N",Table16[[#This Row],[Demand]],NA())</f>
        <v>113264.23</v>
      </c>
      <c r="J1576" s="6">
        <v>23.2</v>
      </c>
      <c r="K1576" s="6"/>
    </row>
    <row r="1577" spans="2:11" x14ac:dyDescent="0.3">
      <c r="B1577" s="30">
        <v>43580</v>
      </c>
      <c r="C1577" s="6" t="str">
        <f>VLOOKUP(B:B, _holidays!A:C, 2, FALSE)</f>
        <v>Y</v>
      </c>
      <c r="D1577" s="6" t="str">
        <f>VLOOKUP(B:B, _holidays!A:C, 3, FALSE)</f>
        <v>Y</v>
      </c>
      <c r="E1577" s="10">
        <v>98112.464999999997</v>
      </c>
      <c r="F1577" s="6">
        <f>IF(Table16[[#This Row],[School Day]]="Y",Table16[[#This Row],[Demand]],NA())</f>
        <v>98112.464999999997</v>
      </c>
      <c r="G1577" s="6" t="e">
        <f>IF(Table16[[#This Row],[School Day]]="N",Table16[[#This Row],[Demand]],NA())</f>
        <v>#N/A</v>
      </c>
      <c r="H1577" s="6">
        <f>IF(Table16[[#This Row],[Holiday]]="Y",Table16[[#This Row],[Demand]],NA())</f>
        <v>98112.464999999997</v>
      </c>
      <c r="I1577" s="6" t="e">
        <f>IF(Table16[[#This Row],[Holiday]]="N",Table16[[#This Row],[Demand]],NA())</f>
        <v>#N/A</v>
      </c>
      <c r="J1577" s="6">
        <v>21.5</v>
      </c>
      <c r="K1577" s="6"/>
    </row>
    <row r="1578" spans="2:11" x14ac:dyDescent="0.3">
      <c r="B1578" s="30">
        <v>43581</v>
      </c>
      <c r="C1578" s="6" t="str">
        <f>VLOOKUP(B:B, _holidays!A:C, 2, FALSE)</f>
        <v>Y</v>
      </c>
      <c r="D1578" s="6" t="str">
        <f>VLOOKUP(B:B, _holidays!A:C, 3, FALSE)</f>
        <v>N</v>
      </c>
      <c r="E1578" s="10">
        <v>107226.59</v>
      </c>
      <c r="F1578" s="6">
        <f>IF(Table16[[#This Row],[School Day]]="Y",Table16[[#This Row],[Demand]],NA())</f>
        <v>107226.59</v>
      </c>
      <c r="G1578" s="6" t="e">
        <f>IF(Table16[[#This Row],[School Day]]="N",Table16[[#This Row],[Demand]],NA())</f>
        <v>#N/A</v>
      </c>
      <c r="H1578" s="6" t="e">
        <f>IF(Table16[[#This Row],[Holiday]]="Y",Table16[[#This Row],[Demand]],NA())</f>
        <v>#N/A</v>
      </c>
      <c r="I1578" s="6">
        <f>IF(Table16[[#This Row],[Holiday]]="N",Table16[[#This Row],[Demand]],NA())</f>
        <v>107226.59</v>
      </c>
      <c r="J1578" s="6">
        <v>15.8</v>
      </c>
      <c r="K1578" s="6"/>
    </row>
    <row r="1579" spans="2:11" x14ac:dyDescent="0.3">
      <c r="B1579" s="30">
        <v>43582</v>
      </c>
      <c r="C1579" s="6" t="str">
        <f>VLOOKUP(B:B, _holidays!A:C, 2, FALSE)</f>
        <v>Y</v>
      </c>
      <c r="D1579" s="6" t="str">
        <f>VLOOKUP(B:B, _holidays!A:C, 3, FALSE)</f>
        <v>N</v>
      </c>
      <c r="E1579" s="10">
        <v>105374.93</v>
      </c>
      <c r="F1579" s="6">
        <f>IF(Table16[[#This Row],[School Day]]="Y",Table16[[#This Row],[Demand]],NA())</f>
        <v>105374.93</v>
      </c>
      <c r="G1579" s="6" t="e">
        <f>IF(Table16[[#This Row],[School Day]]="N",Table16[[#This Row],[Demand]],NA())</f>
        <v>#N/A</v>
      </c>
      <c r="H1579" s="6" t="e">
        <f>IF(Table16[[#This Row],[Holiday]]="Y",Table16[[#This Row],[Demand]],NA())</f>
        <v>#N/A</v>
      </c>
      <c r="I1579" s="6">
        <f>IF(Table16[[#This Row],[Holiday]]="N",Table16[[#This Row],[Demand]],NA())</f>
        <v>105374.93</v>
      </c>
      <c r="J1579" s="6">
        <v>16.2</v>
      </c>
      <c r="K1579" s="6"/>
    </row>
    <row r="1580" spans="2:11" x14ac:dyDescent="0.3">
      <c r="B1580" s="30">
        <v>43583</v>
      </c>
      <c r="C1580" s="6" t="str">
        <f>VLOOKUP(B:B, _holidays!A:C, 2, FALSE)</f>
        <v>Y</v>
      </c>
      <c r="D1580" s="6" t="str">
        <f>VLOOKUP(B:B, _holidays!A:C, 3, FALSE)</f>
        <v>N</v>
      </c>
      <c r="E1580" s="10">
        <v>101057.43</v>
      </c>
      <c r="F1580" s="6">
        <f>IF(Table16[[#This Row],[School Day]]="Y",Table16[[#This Row],[Demand]],NA())</f>
        <v>101057.43</v>
      </c>
      <c r="G1580" s="6" t="e">
        <f>IF(Table16[[#This Row],[School Day]]="N",Table16[[#This Row],[Demand]],NA())</f>
        <v>#N/A</v>
      </c>
      <c r="H1580" s="6" t="e">
        <f>IF(Table16[[#This Row],[Holiday]]="Y",Table16[[#This Row],[Demand]],NA())</f>
        <v>#N/A</v>
      </c>
      <c r="I1580" s="6">
        <f>IF(Table16[[#This Row],[Holiday]]="N",Table16[[#This Row],[Demand]],NA())</f>
        <v>101057.43</v>
      </c>
      <c r="J1580" s="6">
        <v>17.399999999999999</v>
      </c>
      <c r="K1580" s="6"/>
    </row>
    <row r="1581" spans="2:11" x14ac:dyDescent="0.3">
      <c r="B1581" s="30">
        <v>43584</v>
      </c>
      <c r="C1581" s="6" t="str">
        <f>VLOOKUP(B:B, _holidays!A:C, 2, FALSE)</f>
        <v>Y</v>
      </c>
      <c r="D1581" s="6" t="str">
        <f>VLOOKUP(B:B, _holidays!A:C, 3, FALSE)</f>
        <v>N</v>
      </c>
      <c r="E1581" s="10">
        <v>118307.52499999999</v>
      </c>
      <c r="F1581" s="6">
        <f>IF(Table16[[#This Row],[School Day]]="Y",Table16[[#This Row],[Demand]],NA())</f>
        <v>118307.52499999999</v>
      </c>
      <c r="G1581" s="6" t="e">
        <f>IF(Table16[[#This Row],[School Day]]="N",Table16[[#This Row],[Demand]],NA())</f>
        <v>#N/A</v>
      </c>
      <c r="H1581" s="6" t="e">
        <f>IF(Table16[[#This Row],[Holiday]]="Y",Table16[[#This Row],[Demand]],NA())</f>
        <v>#N/A</v>
      </c>
      <c r="I1581" s="6">
        <f>IF(Table16[[#This Row],[Holiday]]="N",Table16[[#This Row],[Demand]],NA())</f>
        <v>118307.52499999999</v>
      </c>
      <c r="J1581" s="6">
        <v>18.100000000000001</v>
      </c>
      <c r="K1581" s="6"/>
    </row>
    <row r="1582" spans="2:11" x14ac:dyDescent="0.3">
      <c r="B1582" s="30">
        <v>43585</v>
      </c>
      <c r="C1582" s="6" t="str">
        <f>VLOOKUP(B:B, _holidays!A:C, 2, FALSE)</f>
        <v>Y</v>
      </c>
      <c r="D1582" s="6" t="str">
        <f>VLOOKUP(B:B, _holidays!A:C, 3, FALSE)</f>
        <v>N</v>
      </c>
      <c r="E1582" s="10">
        <v>110515.6</v>
      </c>
      <c r="F1582" s="6">
        <f>IF(Table16[[#This Row],[School Day]]="Y",Table16[[#This Row],[Demand]],NA())</f>
        <v>110515.6</v>
      </c>
      <c r="G1582" s="6" t="e">
        <f>IF(Table16[[#This Row],[School Day]]="N",Table16[[#This Row],[Demand]],NA())</f>
        <v>#N/A</v>
      </c>
      <c r="H1582" s="6" t="e">
        <f>IF(Table16[[#This Row],[Holiday]]="Y",Table16[[#This Row],[Demand]],NA())</f>
        <v>#N/A</v>
      </c>
      <c r="I1582" s="6">
        <f>IF(Table16[[#This Row],[Holiday]]="N",Table16[[#This Row],[Demand]],NA())</f>
        <v>110515.6</v>
      </c>
      <c r="J1582" s="6">
        <v>23.1</v>
      </c>
      <c r="K1582" s="6"/>
    </row>
    <row r="1583" spans="2:11" x14ac:dyDescent="0.3">
      <c r="B1583" s="30">
        <v>43586</v>
      </c>
      <c r="C1583" s="6" t="str">
        <f>VLOOKUP(B:B, _holidays!A:C, 2, FALSE)</f>
        <v>Y</v>
      </c>
      <c r="D1583" s="6" t="str">
        <f>VLOOKUP(B:B, _holidays!A:C, 3, FALSE)</f>
        <v>N</v>
      </c>
      <c r="E1583" s="10">
        <v>111462.38499999999</v>
      </c>
      <c r="F1583" s="6">
        <f>IF(Table16[[#This Row],[School Day]]="Y",Table16[[#This Row],[Demand]],NA())</f>
        <v>111462.38499999999</v>
      </c>
      <c r="G1583" s="6" t="e">
        <f>IF(Table16[[#This Row],[School Day]]="N",Table16[[#This Row],[Demand]],NA())</f>
        <v>#N/A</v>
      </c>
      <c r="H1583" s="6" t="e">
        <f>IF(Table16[[#This Row],[Holiday]]="Y",Table16[[#This Row],[Demand]],NA())</f>
        <v>#N/A</v>
      </c>
      <c r="I1583" s="6">
        <f>IF(Table16[[#This Row],[Holiday]]="N",Table16[[#This Row],[Demand]],NA())</f>
        <v>111462.38499999999</v>
      </c>
      <c r="J1583" s="6">
        <v>22.8</v>
      </c>
      <c r="K1583" s="6"/>
    </row>
    <row r="1584" spans="2:11" x14ac:dyDescent="0.3">
      <c r="B1584" s="30">
        <v>43587</v>
      </c>
      <c r="C1584" s="6" t="str">
        <f>VLOOKUP(B:B, _holidays!A:C, 2, FALSE)</f>
        <v>Y</v>
      </c>
      <c r="D1584" s="6" t="str">
        <f>VLOOKUP(B:B, _holidays!A:C, 3, FALSE)</f>
        <v>N</v>
      </c>
      <c r="E1584" s="10">
        <v>112948.4</v>
      </c>
      <c r="F1584" s="6">
        <f>IF(Table16[[#This Row],[School Day]]="Y",Table16[[#This Row],[Demand]],NA())</f>
        <v>112948.4</v>
      </c>
      <c r="G1584" s="6" t="e">
        <f>IF(Table16[[#This Row],[School Day]]="N",Table16[[#This Row],[Demand]],NA())</f>
        <v>#N/A</v>
      </c>
      <c r="H1584" s="6" t="e">
        <f>IF(Table16[[#This Row],[Holiday]]="Y",Table16[[#This Row],[Demand]],NA())</f>
        <v>#N/A</v>
      </c>
      <c r="I1584" s="6">
        <f>IF(Table16[[#This Row],[Holiday]]="N",Table16[[#This Row],[Demand]],NA())</f>
        <v>112948.4</v>
      </c>
      <c r="J1584" s="6">
        <v>20.2</v>
      </c>
      <c r="K1584" s="6"/>
    </row>
    <row r="1585" spans="2:11" x14ac:dyDescent="0.3">
      <c r="B1585" s="30">
        <v>43588</v>
      </c>
      <c r="C1585" s="6" t="str">
        <f>VLOOKUP(B:B, _holidays!A:C, 2, FALSE)</f>
        <v>Y</v>
      </c>
      <c r="D1585" s="6" t="str">
        <f>VLOOKUP(B:B, _holidays!A:C, 3, FALSE)</f>
        <v>N</v>
      </c>
      <c r="E1585" s="10">
        <v>110902.185</v>
      </c>
      <c r="F1585" s="6">
        <f>IF(Table16[[#This Row],[School Day]]="Y",Table16[[#This Row],[Demand]],NA())</f>
        <v>110902.185</v>
      </c>
      <c r="G1585" s="6" t="e">
        <f>IF(Table16[[#This Row],[School Day]]="N",Table16[[#This Row],[Demand]],NA())</f>
        <v>#N/A</v>
      </c>
      <c r="H1585" s="6" t="e">
        <f>IF(Table16[[#This Row],[Holiday]]="Y",Table16[[#This Row],[Demand]],NA())</f>
        <v>#N/A</v>
      </c>
      <c r="I1585" s="6">
        <f>IF(Table16[[#This Row],[Holiday]]="N",Table16[[#This Row],[Demand]],NA())</f>
        <v>110902.185</v>
      </c>
      <c r="J1585" s="6">
        <v>20.7</v>
      </c>
      <c r="K1585" s="6"/>
    </row>
    <row r="1586" spans="2:11" x14ac:dyDescent="0.3">
      <c r="B1586" s="30">
        <v>43589</v>
      </c>
      <c r="C1586" s="6" t="str">
        <f>VLOOKUP(B:B, _holidays!A:C, 2, FALSE)</f>
        <v>Y</v>
      </c>
      <c r="D1586" s="6" t="str">
        <f>VLOOKUP(B:B, _holidays!A:C, 3, FALSE)</f>
        <v>N</v>
      </c>
      <c r="E1586" s="10">
        <v>103616.145</v>
      </c>
      <c r="F1586" s="6">
        <f>IF(Table16[[#This Row],[School Day]]="Y",Table16[[#This Row],[Demand]],NA())</f>
        <v>103616.145</v>
      </c>
      <c r="G1586" s="6" t="e">
        <f>IF(Table16[[#This Row],[School Day]]="N",Table16[[#This Row],[Demand]],NA())</f>
        <v>#N/A</v>
      </c>
      <c r="H1586" s="6" t="e">
        <f>IF(Table16[[#This Row],[Holiday]]="Y",Table16[[#This Row],[Demand]],NA())</f>
        <v>#N/A</v>
      </c>
      <c r="I1586" s="6">
        <f>IF(Table16[[#This Row],[Holiday]]="N",Table16[[#This Row],[Demand]],NA())</f>
        <v>103616.145</v>
      </c>
      <c r="J1586" s="6">
        <v>16.399999999999999</v>
      </c>
      <c r="K1586" s="6"/>
    </row>
    <row r="1587" spans="2:11" x14ac:dyDescent="0.3">
      <c r="B1587" s="30">
        <v>43590</v>
      </c>
      <c r="C1587" s="6" t="str">
        <f>VLOOKUP(B:B, _holidays!A:C, 2, FALSE)</f>
        <v>Y</v>
      </c>
      <c r="D1587" s="6" t="str">
        <f>VLOOKUP(B:B, _holidays!A:C, 3, FALSE)</f>
        <v>N</v>
      </c>
      <c r="E1587" s="10">
        <v>104770.705</v>
      </c>
      <c r="F1587" s="6">
        <f>IF(Table16[[#This Row],[School Day]]="Y",Table16[[#This Row],[Demand]],NA())</f>
        <v>104770.705</v>
      </c>
      <c r="G1587" s="6" t="e">
        <f>IF(Table16[[#This Row],[School Day]]="N",Table16[[#This Row],[Demand]],NA())</f>
        <v>#N/A</v>
      </c>
      <c r="H1587" s="6" t="e">
        <f>IF(Table16[[#This Row],[Holiday]]="Y",Table16[[#This Row],[Demand]],NA())</f>
        <v>#N/A</v>
      </c>
      <c r="I1587" s="6">
        <f>IF(Table16[[#This Row],[Holiday]]="N",Table16[[#This Row],[Demand]],NA())</f>
        <v>104770.705</v>
      </c>
      <c r="J1587" s="6">
        <v>16.3</v>
      </c>
      <c r="K1587" s="6"/>
    </row>
    <row r="1588" spans="2:11" x14ac:dyDescent="0.3">
      <c r="B1588" s="30">
        <v>43591</v>
      </c>
      <c r="C1588" s="6" t="str">
        <f>VLOOKUP(B:B, _holidays!A:C, 2, FALSE)</f>
        <v>Y</v>
      </c>
      <c r="D1588" s="6" t="str">
        <f>VLOOKUP(B:B, _holidays!A:C, 3, FALSE)</f>
        <v>N</v>
      </c>
      <c r="E1588" s="10">
        <v>121535.485</v>
      </c>
      <c r="F1588" s="6">
        <f>IF(Table16[[#This Row],[School Day]]="Y",Table16[[#This Row],[Demand]],NA())</f>
        <v>121535.485</v>
      </c>
      <c r="G1588" s="6" t="e">
        <f>IF(Table16[[#This Row],[School Day]]="N",Table16[[#This Row],[Demand]],NA())</f>
        <v>#N/A</v>
      </c>
      <c r="H1588" s="6" t="e">
        <f>IF(Table16[[#This Row],[Holiday]]="Y",Table16[[#This Row],[Demand]],NA())</f>
        <v>#N/A</v>
      </c>
      <c r="I1588" s="6">
        <f>IF(Table16[[#This Row],[Holiday]]="N",Table16[[#This Row],[Demand]],NA())</f>
        <v>121535.485</v>
      </c>
      <c r="J1588" s="6">
        <v>16.7</v>
      </c>
      <c r="K1588" s="6"/>
    </row>
    <row r="1589" spans="2:11" x14ac:dyDescent="0.3">
      <c r="B1589" s="30">
        <v>43592</v>
      </c>
      <c r="C1589" s="6" t="str">
        <f>VLOOKUP(B:B, _holidays!A:C, 2, FALSE)</f>
        <v>Y</v>
      </c>
      <c r="D1589" s="6" t="str">
        <f>VLOOKUP(B:B, _holidays!A:C, 3, FALSE)</f>
        <v>N</v>
      </c>
      <c r="E1589" s="10">
        <v>116318.435</v>
      </c>
      <c r="F1589" s="6">
        <f>IF(Table16[[#This Row],[School Day]]="Y",Table16[[#This Row],[Demand]],NA())</f>
        <v>116318.435</v>
      </c>
      <c r="G1589" s="6" t="e">
        <f>IF(Table16[[#This Row],[School Day]]="N",Table16[[#This Row],[Demand]],NA())</f>
        <v>#N/A</v>
      </c>
      <c r="H1589" s="6" t="e">
        <f>IF(Table16[[#This Row],[Holiday]]="Y",Table16[[#This Row],[Demand]],NA())</f>
        <v>#N/A</v>
      </c>
      <c r="I1589" s="6">
        <f>IF(Table16[[#This Row],[Holiday]]="N",Table16[[#This Row],[Demand]],NA())</f>
        <v>116318.435</v>
      </c>
      <c r="J1589" s="6">
        <v>18.7</v>
      </c>
      <c r="K1589" s="6"/>
    </row>
    <row r="1590" spans="2:11" x14ac:dyDescent="0.3">
      <c r="B1590" s="30">
        <v>43593</v>
      </c>
      <c r="C1590" s="6" t="str">
        <f>VLOOKUP(B:B, _holidays!A:C, 2, FALSE)</f>
        <v>Y</v>
      </c>
      <c r="D1590" s="6" t="str">
        <f>VLOOKUP(B:B, _holidays!A:C, 3, FALSE)</f>
        <v>N</v>
      </c>
      <c r="E1590" s="10">
        <v>118801.84</v>
      </c>
      <c r="F1590" s="6">
        <f>IF(Table16[[#This Row],[School Day]]="Y",Table16[[#This Row],[Demand]],NA())</f>
        <v>118801.84</v>
      </c>
      <c r="G1590" s="6" t="e">
        <f>IF(Table16[[#This Row],[School Day]]="N",Table16[[#This Row],[Demand]],NA())</f>
        <v>#N/A</v>
      </c>
      <c r="H1590" s="6" t="e">
        <f>IF(Table16[[#This Row],[Holiday]]="Y",Table16[[#This Row],[Demand]],NA())</f>
        <v>#N/A</v>
      </c>
      <c r="I1590" s="6">
        <f>IF(Table16[[#This Row],[Holiday]]="N",Table16[[#This Row],[Demand]],NA())</f>
        <v>118801.84</v>
      </c>
      <c r="J1590" s="6">
        <v>17.399999999999999</v>
      </c>
      <c r="K1590" s="6"/>
    </row>
    <row r="1591" spans="2:11" x14ac:dyDescent="0.3">
      <c r="B1591" s="30">
        <v>43594</v>
      </c>
      <c r="C1591" s="6" t="str">
        <f>VLOOKUP(B:B, _holidays!A:C, 2, FALSE)</f>
        <v>Y</v>
      </c>
      <c r="D1591" s="6" t="str">
        <f>VLOOKUP(B:B, _holidays!A:C, 3, FALSE)</f>
        <v>N</v>
      </c>
      <c r="E1591" s="10">
        <v>122003.33500000001</v>
      </c>
      <c r="F1591" s="6">
        <f>IF(Table16[[#This Row],[School Day]]="Y",Table16[[#This Row],[Demand]],NA())</f>
        <v>122003.33500000001</v>
      </c>
      <c r="G1591" s="6" t="e">
        <f>IF(Table16[[#This Row],[School Day]]="N",Table16[[#This Row],[Demand]],NA())</f>
        <v>#N/A</v>
      </c>
      <c r="H1591" s="6" t="e">
        <f>IF(Table16[[#This Row],[Holiday]]="Y",Table16[[#This Row],[Demand]],NA())</f>
        <v>#N/A</v>
      </c>
      <c r="I1591" s="6">
        <f>IF(Table16[[#This Row],[Holiday]]="N",Table16[[#This Row],[Demand]],NA())</f>
        <v>122003.33500000001</v>
      </c>
      <c r="J1591" s="6">
        <v>16.2</v>
      </c>
      <c r="K1591" s="6"/>
    </row>
    <row r="1592" spans="2:11" x14ac:dyDescent="0.3">
      <c r="B1592" s="30">
        <v>43595</v>
      </c>
      <c r="C1592" s="6" t="str">
        <f>VLOOKUP(B:B, _holidays!A:C, 2, FALSE)</f>
        <v>Y</v>
      </c>
      <c r="D1592" s="6" t="str">
        <f>VLOOKUP(B:B, _holidays!A:C, 3, FALSE)</f>
        <v>N</v>
      </c>
      <c r="E1592" s="10">
        <v>123850.86</v>
      </c>
      <c r="F1592" s="6">
        <f>IF(Table16[[#This Row],[School Day]]="Y",Table16[[#This Row],[Demand]],NA())</f>
        <v>123850.86</v>
      </c>
      <c r="G1592" s="6" t="e">
        <f>IF(Table16[[#This Row],[School Day]]="N",Table16[[#This Row],[Demand]],NA())</f>
        <v>#N/A</v>
      </c>
      <c r="H1592" s="6" t="e">
        <f>IF(Table16[[#This Row],[Holiday]]="Y",Table16[[#This Row],[Demand]],NA())</f>
        <v>#N/A</v>
      </c>
      <c r="I1592" s="6">
        <f>IF(Table16[[#This Row],[Holiday]]="N",Table16[[#This Row],[Demand]],NA())</f>
        <v>123850.86</v>
      </c>
      <c r="J1592" s="6">
        <v>14.2</v>
      </c>
      <c r="K1592" s="6"/>
    </row>
    <row r="1593" spans="2:11" x14ac:dyDescent="0.3">
      <c r="B1593" s="30">
        <v>43596</v>
      </c>
      <c r="C1593" s="6" t="str">
        <f>VLOOKUP(B:B, _holidays!A:C, 2, FALSE)</f>
        <v>Y</v>
      </c>
      <c r="D1593" s="6" t="str">
        <f>VLOOKUP(B:B, _holidays!A:C, 3, FALSE)</f>
        <v>N</v>
      </c>
      <c r="E1593" s="10">
        <v>113186.735</v>
      </c>
      <c r="F1593" s="6">
        <f>IF(Table16[[#This Row],[School Day]]="Y",Table16[[#This Row],[Demand]],NA())</f>
        <v>113186.735</v>
      </c>
      <c r="G1593" s="6" t="e">
        <f>IF(Table16[[#This Row],[School Day]]="N",Table16[[#This Row],[Demand]],NA())</f>
        <v>#N/A</v>
      </c>
      <c r="H1593" s="6" t="e">
        <f>IF(Table16[[#This Row],[Holiday]]="Y",Table16[[#This Row],[Demand]],NA())</f>
        <v>#N/A</v>
      </c>
      <c r="I1593" s="6">
        <f>IF(Table16[[#This Row],[Holiday]]="N",Table16[[#This Row],[Demand]],NA())</f>
        <v>113186.735</v>
      </c>
      <c r="J1593" s="6">
        <v>16.399999999999999</v>
      </c>
      <c r="K1593" s="6"/>
    </row>
    <row r="1594" spans="2:11" x14ac:dyDescent="0.3">
      <c r="B1594" s="30">
        <v>43597</v>
      </c>
      <c r="C1594" s="6" t="str">
        <f>VLOOKUP(B:B, _holidays!A:C, 2, FALSE)</f>
        <v>Y</v>
      </c>
      <c r="D1594" s="6" t="str">
        <f>VLOOKUP(B:B, _holidays!A:C, 3, FALSE)</f>
        <v>N</v>
      </c>
      <c r="E1594" s="10">
        <v>110416.88</v>
      </c>
      <c r="F1594" s="6">
        <f>IF(Table16[[#This Row],[School Day]]="Y",Table16[[#This Row],[Demand]],NA())</f>
        <v>110416.88</v>
      </c>
      <c r="G1594" s="6" t="e">
        <f>IF(Table16[[#This Row],[School Day]]="N",Table16[[#This Row],[Demand]],NA())</f>
        <v>#N/A</v>
      </c>
      <c r="H1594" s="6" t="e">
        <f>IF(Table16[[#This Row],[Holiday]]="Y",Table16[[#This Row],[Demand]],NA())</f>
        <v>#N/A</v>
      </c>
      <c r="I1594" s="6">
        <f>IF(Table16[[#This Row],[Holiday]]="N",Table16[[#This Row],[Demand]],NA())</f>
        <v>110416.88</v>
      </c>
      <c r="J1594" s="6">
        <v>17.7</v>
      </c>
      <c r="K1594" s="6"/>
    </row>
    <row r="1595" spans="2:11" x14ac:dyDescent="0.3">
      <c r="B1595" s="30">
        <v>43598</v>
      </c>
      <c r="C1595" s="6" t="str">
        <f>VLOOKUP(B:B, _holidays!A:C, 2, FALSE)</f>
        <v>Y</v>
      </c>
      <c r="D1595" s="6" t="str">
        <f>VLOOKUP(B:B, _holidays!A:C, 3, FALSE)</f>
        <v>N</v>
      </c>
      <c r="E1595" s="10">
        <v>119598.605</v>
      </c>
      <c r="F1595" s="6">
        <f>IF(Table16[[#This Row],[School Day]]="Y",Table16[[#This Row],[Demand]],NA())</f>
        <v>119598.605</v>
      </c>
      <c r="G1595" s="6" t="e">
        <f>IF(Table16[[#This Row],[School Day]]="N",Table16[[#This Row],[Demand]],NA())</f>
        <v>#N/A</v>
      </c>
      <c r="H1595" s="6" t="e">
        <f>IF(Table16[[#This Row],[Holiday]]="Y",Table16[[#This Row],[Demand]],NA())</f>
        <v>#N/A</v>
      </c>
      <c r="I1595" s="6">
        <f>IF(Table16[[#This Row],[Holiday]]="N",Table16[[#This Row],[Demand]],NA())</f>
        <v>119598.605</v>
      </c>
      <c r="J1595" s="6">
        <v>18.100000000000001</v>
      </c>
      <c r="K1595" s="6"/>
    </row>
    <row r="1596" spans="2:11" x14ac:dyDescent="0.3">
      <c r="B1596" s="30">
        <v>43599</v>
      </c>
      <c r="C1596" s="6" t="str">
        <f>VLOOKUP(B:B, _holidays!A:C, 2, FALSE)</f>
        <v>Y</v>
      </c>
      <c r="D1596" s="6" t="str">
        <f>VLOOKUP(B:B, _holidays!A:C, 3, FALSE)</f>
        <v>N</v>
      </c>
      <c r="E1596" s="10">
        <v>123005.31</v>
      </c>
      <c r="F1596" s="6">
        <f>IF(Table16[[#This Row],[School Day]]="Y",Table16[[#This Row],[Demand]],NA())</f>
        <v>123005.31</v>
      </c>
      <c r="G1596" s="6" t="e">
        <f>IF(Table16[[#This Row],[School Day]]="N",Table16[[#This Row],[Demand]],NA())</f>
        <v>#N/A</v>
      </c>
      <c r="H1596" s="6" t="e">
        <f>IF(Table16[[#This Row],[Holiday]]="Y",Table16[[#This Row],[Demand]],NA())</f>
        <v>#N/A</v>
      </c>
      <c r="I1596" s="6">
        <f>IF(Table16[[#This Row],[Holiday]]="N",Table16[[#This Row],[Demand]],NA())</f>
        <v>123005.31</v>
      </c>
      <c r="J1596" s="6">
        <v>20.2</v>
      </c>
      <c r="K1596" s="6"/>
    </row>
    <row r="1597" spans="2:11" x14ac:dyDescent="0.3">
      <c r="B1597" s="30">
        <v>43600</v>
      </c>
      <c r="C1597" s="6" t="str">
        <f>VLOOKUP(B:B, _holidays!A:C, 2, FALSE)</f>
        <v>Y</v>
      </c>
      <c r="D1597" s="6" t="str">
        <f>VLOOKUP(B:B, _holidays!A:C, 3, FALSE)</f>
        <v>N</v>
      </c>
      <c r="E1597" s="10">
        <v>126264.77499999999</v>
      </c>
      <c r="F1597" s="6">
        <f>IF(Table16[[#This Row],[School Day]]="Y",Table16[[#This Row],[Demand]],NA())</f>
        <v>126264.77499999999</v>
      </c>
      <c r="G1597" s="6" t="e">
        <f>IF(Table16[[#This Row],[School Day]]="N",Table16[[#This Row],[Demand]],NA())</f>
        <v>#N/A</v>
      </c>
      <c r="H1597" s="6" t="e">
        <f>IF(Table16[[#This Row],[Holiday]]="Y",Table16[[#This Row],[Demand]],NA())</f>
        <v>#N/A</v>
      </c>
      <c r="I1597" s="6">
        <f>IF(Table16[[#This Row],[Holiday]]="N",Table16[[#This Row],[Demand]],NA())</f>
        <v>126264.77499999999</v>
      </c>
      <c r="J1597" s="6">
        <v>15.8</v>
      </c>
      <c r="K1597" s="6"/>
    </row>
    <row r="1598" spans="2:11" x14ac:dyDescent="0.3">
      <c r="B1598" s="30">
        <v>43601</v>
      </c>
      <c r="C1598" s="6" t="str">
        <f>VLOOKUP(B:B, _holidays!A:C, 2, FALSE)</f>
        <v>Y</v>
      </c>
      <c r="D1598" s="6" t="str">
        <f>VLOOKUP(B:B, _holidays!A:C, 3, FALSE)</f>
        <v>N</v>
      </c>
      <c r="E1598" s="10">
        <v>127389.485</v>
      </c>
      <c r="F1598" s="6">
        <f>IF(Table16[[#This Row],[School Day]]="Y",Table16[[#This Row],[Demand]],NA())</f>
        <v>127389.485</v>
      </c>
      <c r="G1598" s="6" t="e">
        <f>IF(Table16[[#This Row],[School Day]]="N",Table16[[#This Row],[Demand]],NA())</f>
        <v>#N/A</v>
      </c>
      <c r="H1598" s="6" t="e">
        <f>IF(Table16[[#This Row],[Holiday]]="Y",Table16[[#This Row],[Demand]],NA())</f>
        <v>#N/A</v>
      </c>
      <c r="I1598" s="6">
        <f>IF(Table16[[#This Row],[Holiday]]="N",Table16[[#This Row],[Demand]],NA())</f>
        <v>127389.485</v>
      </c>
      <c r="J1598" s="6">
        <v>16.100000000000001</v>
      </c>
      <c r="K1598" s="6"/>
    </row>
    <row r="1599" spans="2:11" x14ac:dyDescent="0.3">
      <c r="B1599" s="30">
        <v>43602</v>
      </c>
      <c r="C1599" s="6" t="str">
        <f>VLOOKUP(B:B, _holidays!A:C, 2, FALSE)</f>
        <v>Y</v>
      </c>
      <c r="D1599" s="6" t="str">
        <f>VLOOKUP(B:B, _holidays!A:C, 3, FALSE)</f>
        <v>N</v>
      </c>
      <c r="E1599" s="10">
        <v>126934.24</v>
      </c>
      <c r="F1599" s="6">
        <f>IF(Table16[[#This Row],[School Day]]="Y",Table16[[#This Row],[Demand]],NA())</f>
        <v>126934.24</v>
      </c>
      <c r="G1599" s="6" t="e">
        <f>IF(Table16[[#This Row],[School Day]]="N",Table16[[#This Row],[Demand]],NA())</f>
        <v>#N/A</v>
      </c>
      <c r="H1599" s="6" t="e">
        <f>IF(Table16[[#This Row],[Holiday]]="Y",Table16[[#This Row],[Demand]],NA())</f>
        <v>#N/A</v>
      </c>
      <c r="I1599" s="6">
        <f>IF(Table16[[#This Row],[Holiday]]="N",Table16[[#This Row],[Demand]],NA())</f>
        <v>126934.24</v>
      </c>
      <c r="J1599" s="6">
        <v>18.600000000000001</v>
      </c>
      <c r="K1599" s="6"/>
    </row>
    <row r="1600" spans="2:11" x14ac:dyDescent="0.3">
      <c r="B1600" s="30">
        <v>43603</v>
      </c>
      <c r="C1600" s="6" t="str">
        <f>VLOOKUP(B:B, _holidays!A:C, 2, FALSE)</f>
        <v>Y</v>
      </c>
      <c r="D1600" s="6" t="str">
        <f>VLOOKUP(B:B, _holidays!A:C, 3, FALSE)</f>
        <v>N</v>
      </c>
      <c r="E1600" s="10">
        <v>112990.63499999999</v>
      </c>
      <c r="F1600" s="6">
        <f>IF(Table16[[#This Row],[School Day]]="Y",Table16[[#This Row],[Demand]],NA())</f>
        <v>112990.63499999999</v>
      </c>
      <c r="G1600" s="6" t="e">
        <f>IF(Table16[[#This Row],[School Day]]="N",Table16[[#This Row],[Demand]],NA())</f>
        <v>#N/A</v>
      </c>
      <c r="H1600" s="6" t="e">
        <f>IF(Table16[[#This Row],[Holiday]]="Y",Table16[[#This Row],[Demand]],NA())</f>
        <v>#N/A</v>
      </c>
      <c r="I1600" s="6">
        <f>IF(Table16[[#This Row],[Holiday]]="N",Table16[[#This Row],[Demand]],NA())</f>
        <v>112990.63499999999</v>
      </c>
      <c r="J1600" s="6">
        <v>21.5</v>
      </c>
      <c r="K1600" s="6"/>
    </row>
    <row r="1601" spans="2:11" x14ac:dyDescent="0.3">
      <c r="B1601" s="30">
        <v>43604</v>
      </c>
      <c r="C1601" s="6" t="str">
        <f>VLOOKUP(B:B, _holidays!A:C, 2, FALSE)</f>
        <v>Y</v>
      </c>
      <c r="D1601" s="6" t="str">
        <f>VLOOKUP(B:B, _holidays!A:C, 3, FALSE)</f>
        <v>N</v>
      </c>
      <c r="E1601" s="10">
        <v>104054.85</v>
      </c>
      <c r="F1601" s="6">
        <f>IF(Table16[[#This Row],[School Day]]="Y",Table16[[#This Row],[Demand]],NA())</f>
        <v>104054.85</v>
      </c>
      <c r="G1601" s="6" t="e">
        <f>IF(Table16[[#This Row],[School Day]]="N",Table16[[#This Row],[Demand]],NA())</f>
        <v>#N/A</v>
      </c>
      <c r="H1601" s="6" t="e">
        <f>IF(Table16[[#This Row],[Holiday]]="Y",Table16[[#This Row],[Demand]],NA())</f>
        <v>#N/A</v>
      </c>
      <c r="I1601" s="6">
        <f>IF(Table16[[#This Row],[Holiday]]="N",Table16[[#This Row],[Demand]],NA())</f>
        <v>104054.85</v>
      </c>
      <c r="J1601" s="6">
        <v>21.8</v>
      </c>
      <c r="K1601" s="6"/>
    </row>
    <row r="1602" spans="2:11" x14ac:dyDescent="0.3">
      <c r="B1602" s="30">
        <v>43605</v>
      </c>
      <c r="C1602" s="6" t="str">
        <f>VLOOKUP(B:B, _holidays!A:C, 2, FALSE)</f>
        <v>Y</v>
      </c>
      <c r="D1602" s="6" t="str">
        <f>VLOOKUP(B:B, _holidays!A:C, 3, FALSE)</f>
        <v>N</v>
      </c>
      <c r="E1602" s="10">
        <v>118733.42</v>
      </c>
      <c r="F1602" s="6">
        <f>IF(Table16[[#This Row],[School Day]]="Y",Table16[[#This Row],[Demand]],NA())</f>
        <v>118733.42</v>
      </c>
      <c r="G1602" s="6" t="e">
        <f>IF(Table16[[#This Row],[School Day]]="N",Table16[[#This Row],[Demand]],NA())</f>
        <v>#N/A</v>
      </c>
      <c r="H1602" s="6" t="e">
        <f>IF(Table16[[#This Row],[Holiday]]="Y",Table16[[#This Row],[Demand]],NA())</f>
        <v>#N/A</v>
      </c>
      <c r="I1602" s="6">
        <f>IF(Table16[[#This Row],[Holiday]]="N",Table16[[#This Row],[Demand]],NA())</f>
        <v>118733.42</v>
      </c>
      <c r="J1602" s="6">
        <v>19.600000000000001</v>
      </c>
      <c r="K1602" s="6"/>
    </row>
    <row r="1603" spans="2:11" x14ac:dyDescent="0.3">
      <c r="B1603" s="30">
        <v>43606</v>
      </c>
      <c r="C1603" s="6" t="str">
        <f>VLOOKUP(B:B, _holidays!A:C, 2, FALSE)</f>
        <v>Y</v>
      </c>
      <c r="D1603" s="6" t="str">
        <f>VLOOKUP(B:B, _holidays!A:C, 3, FALSE)</f>
        <v>N</v>
      </c>
      <c r="E1603" s="10">
        <v>121766.77</v>
      </c>
      <c r="F1603" s="6">
        <f>IF(Table16[[#This Row],[School Day]]="Y",Table16[[#This Row],[Demand]],NA())</f>
        <v>121766.77</v>
      </c>
      <c r="G1603" s="6" t="e">
        <f>IF(Table16[[#This Row],[School Day]]="N",Table16[[#This Row],[Demand]],NA())</f>
        <v>#N/A</v>
      </c>
      <c r="H1603" s="6" t="e">
        <f>IF(Table16[[#This Row],[Holiday]]="Y",Table16[[#This Row],[Demand]],NA())</f>
        <v>#N/A</v>
      </c>
      <c r="I1603" s="6">
        <f>IF(Table16[[#This Row],[Holiday]]="N",Table16[[#This Row],[Demand]],NA())</f>
        <v>121766.77</v>
      </c>
      <c r="J1603" s="6">
        <v>20.399999999999999</v>
      </c>
      <c r="K1603" s="6"/>
    </row>
    <row r="1604" spans="2:11" x14ac:dyDescent="0.3">
      <c r="B1604" s="30">
        <v>43607</v>
      </c>
      <c r="C1604" s="6" t="str">
        <f>VLOOKUP(B:B, _holidays!A:C, 2, FALSE)</f>
        <v>Y</v>
      </c>
      <c r="D1604" s="6" t="str">
        <f>VLOOKUP(B:B, _holidays!A:C, 3, FALSE)</f>
        <v>N</v>
      </c>
      <c r="E1604" s="10">
        <v>122015.59</v>
      </c>
      <c r="F1604" s="6">
        <f>IF(Table16[[#This Row],[School Day]]="Y",Table16[[#This Row],[Demand]],NA())</f>
        <v>122015.59</v>
      </c>
      <c r="G1604" s="6" t="e">
        <f>IF(Table16[[#This Row],[School Day]]="N",Table16[[#This Row],[Demand]],NA())</f>
        <v>#N/A</v>
      </c>
      <c r="H1604" s="6" t="e">
        <f>IF(Table16[[#This Row],[Holiday]]="Y",Table16[[#This Row],[Demand]],NA())</f>
        <v>#N/A</v>
      </c>
      <c r="I1604" s="6">
        <f>IF(Table16[[#This Row],[Holiday]]="N",Table16[[#This Row],[Demand]],NA())</f>
        <v>122015.59</v>
      </c>
      <c r="J1604" s="6">
        <v>22.3</v>
      </c>
      <c r="K1604" s="6"/>
    </row>
    <row r="1605" spans="2:11" x14ac:dyDescent="0.3">
      <c r="B1605" s="30">
        <v>43608</v>
      </c>
      <c r="C1605" s="6" t="str">
        <f>VLOOKUP(B:B, _holidays!A:C, 2, FALSE)</f>
        <v>Y</v>
      </c>
      <c r="D1605" s="6" t="str">
        <f>VLOOKUP(B:B, _holidays!A:C, 3, FALSE)</f>
        <v>N</v>
      </c>
      <c r="E1605" s="10">
        <v>119118.11</v>
      </c>
      <c r="F1605" s="6">
        <f>IF(Table16[[#This Row],[School Day]]="Y",Table16[[#This Row],[Demand]],NA())</f>
        <v>119118.11</v>
      </c>
      <c r="G1605" s="6" t="e">
        <f>IF(Table16[[#This Row],[School Day]]="N",Table16[[#This Row],[Demand]],NA())</f>
        <v>#N/A</v>
      </c>
      <c r="H1605" s="6" t="e">
        <f>IF(Table16[[#This Row],[Holiday]]="Y",Table16[[#This Row],[Demand]],NA())</f>
        <v>#N/A</v>
      </c>
      <c r="I1605" s="6">
        <f>IF(Table16[[#This Row],[Holiday]]="N",Table16[[#This Row],[Demand]],NA())</f>
        <v>119118.11</v>
      </c>
      <c r="J1605" s="6">
        <v>21.3</v>
      </c>
      <c r="K1605" s="6"/>
    </row>
    <row r="1606" spans="2:11" x14ac:dyDescent="0.3">
      <c r="B1606" s="30">
        <v>43609</v>
      </c>
      <c r="C1606" s="6" t="str">
        <f>VLOOKUP(B:B, _holidays!A:C, 2, FALSE)</f>
        <v>Y</v>
      </c>
      <c r="D1606" s="6" t="str">
        <f>VLOOKUP(B:B, _holidays!A:C, 3, FALSE)</f>
        <v>N</v>
      </c>
      <c r="E1606" s="10">
        <v>118924.765</v>
      </c>
      <c r="F1606" s="6">
        <f>IF(Table16[[#This Row],[School Day]]="Y",Table16[[#This Row],[Demand]],NA())</f>
        <v>118924.765</v>
      </c>
      <c r="G1606" s="6" t="e">
        <f>IF(Table16[[#This Row],[School Day]]="N",Table16[[#This Row],[Demand]],NA())</f>
        <v>#N/A</v>
      </c>
      <c r="H1606" s="6" t="e">
        <f>IF(Table16[[#This Row],[Holiday]]="Y",Table16[[#This Row],[Demand]],NA())</f>
        <v>#N/A</v>
      </c>
      <c r="I1606" s="6">
        <f>IF(Table16[[#This Row],[Holiday]]="N",Table16[[#This Row],[Demand]],NA())</f>
        <v>118924.765</v>
      </c>
      <c r="J1606" s="6">
        <v>20.2</v>
      </c>
      <c r="K1606" s="6"/>
    </row>
    <row r="1607" spans="2:11" x14ac:dyDescent="0.3">
      <c r="B1607" s="30">
        <v>43610</v>
      </c>
      <c r="C1607" s="6" t="str">
        <f>VLOOKUP(B:B, _holidays!A:C, 2, FALSE)</f>
        <v>Y</v>
      </c>
      <c r="D1607" s="6" t="str">
        <f>VLOOKUP(B:B, _holidays!A:C, 3, FALSE)</f>
        <v>N</v>
      </c>
      <c r="E1607" s="10">
        <v>104949.95</v>
      </c>
      <c r="F1607" s="6">
        <f>IF(Table16[[#This Row],[School Day]]="Y",Table16[[#This Row],[Demand]],NA())</f>
        <v>104949.95</v>
      </c>
      <c r="G1607" s="6" t="e">
        <f>IF(Table16[[#This Row],[School Day]]="N",Table16[[#This Row],[Demand]],NA())</f>
        <v>#N/A</v>
      </c>
      <c r="H1607" s="6" t="e">
        <f>IF(Table16[[#This Row],[Holiday]]="Y",Table16[[#This Row],[Demand]],NA())</f>
        <v>#N/A</v>
      </c>
      <c r="I1607" s="6">
        <f>IF(Table16[[#This Row],[Holiday]]="N",Table16[[#This Row],[Demand]],NA())</f>
        <v>104949.95</v>
      </c>
      <c r="J1607" s="6">
        <v>19.8</v>
      </c>
      <c r="K1607" s="6"/>
    </row>
    <row r="1608" spans="2:11" x14ac:dyDescent="0.3">
      <c r="B1608" s="30">
        <v>43611</v>
      </c>
      <c r="C1608" s="6" t="str">
        <f>VLOOKUP(B:B, _holidays!A:C, 2, FALSE)</f>
        <v>Y</v>
      </c>
      <c r="D1608" s="6" t="str">
        <f>VLOOKUP(B:B, _holidays!A:C, 3, FALSE)</f>
        <v>N</v>
      </c>
      <c r="E1608" s="10">
        <v>106153.43</v>
      </c>
      <c r="F1608" s="6">
        <f>IF(Table16[[#This Row],[School Day]]="Y",Table16[[#This Row],[Demand]],NA())</f>
        <v>106153.43</v>
      </c>
      <c r="G1608" s="6" t="e">
        <f>IF(Table16[[#This Row],[School Day]]="N",Table16[[#This Row],[Demand]],NA())</f>
        <v>#N/A</v>
      </c>
      <c r="H1608" s="6" t="e">
        <f>IF(Table16[[#This Row],[Holiday]]="Y",Table16[[#This Row],[Demand]],NA())</f>
        <v>#N/A</v>
      </c>
      <c r="I1608" s="6">
        <f>IF(Table16[[#This Row],[Holiday]]="N",Table16[[#This Row],[Demand]],NA())</f>
        <v>106153.43</v>
      </c>
      <c r="J1608" s="6">
        <v>15.1</v>
      </c>
      <c r="K1608" s="6"/>
    </row>
    <row r="1609" spans="2:11" x14ac:dyDescent="0.3">
      <c r="B1609" s="30">
        <v>43612</v>
      </c>
      <c r="C1609" s="6" t="str">
        <f>VLOOKUP(B:B, _holidays!A:C, 2, FALSE)</f>
        <v>Y</v>
      </c>
      <c r="D1609" s="6" t="str">
        <f>VLOOKUP(B:B, _holidays!A:C, 3, FALSE)</f>
        <v>N</v>
      </c>
      <c r="E1609" s="10">
        <v>130229.295</v>
      </c>
      <c r="F1609" s="6">
        <f>IF(Table16[[#This Row],[School Day]]="Y",Table16[[#This Row],[Demand]],NA())</f>
        <v>130229.295</v>
      </c>
      <c r="G1609" s="6" t="e">
        <f>IF(Table16[[#This Row],[School Day]]="N",Table16[[#This Row],[Demand]],NA())</f>
        <v>#N/A</v>
      </c>
      <c r="H1609" s="6" t="e">
        <f>IF(Table16[[#This Row],[Holiday]]="Y",Table16[[#This Row],[Demand]],NA())</f>
        <v>#N/A</v>
      </c>
      <c r="I1609" s="6">
        <f>IF(Table16[[#This Row],[Holiday]]="N",Table16[[#This Row],[Demand]],NA())</f>
        <v>130229.295</v>
      </c>
      <c r="J1609" s="6">
        <v>14</v>
      </c>
      <c r="K1609" s="6"/>
    </row>
    <row r="1610" spans="2:11" x14ac:dyDescent="0.3">
      <c r="B1610" s="30">
        <v>43613</v>
      </c>
      <c r="C1610" s="6" t="str">
        <f>VLOOKUP(B:B, _holidays!A:C, 2, FALSE)</f>
        <v>Y</v>
      </c>
      <c r="D1610" s="6" t="str">
        <f>VLOOKUP(B:B, _holidays!A:C, 3, FALSE)</f>
        <v>N</v>
      </c>
      <c r="E1610" s="10">
        <v>133799.655</v>
      </c>
      <c r="F1610" s="6">
        <f>IF(Table16[[#This Row],[School Day]]="Y",Table16[[#This Row],[Demand]],NA())</f>
        <v>133799.655</v>
      </c>
      <c r="G1610" s="6" t="e">
        <f>IF(Table16[[#This Row],[School Day]]="N",Table16[[#This Row],[Demand]],NA())</f>
        <v>#N/A</v>
      </c>
      <c r="H1610" s="6" t="e">
        <f>IF(Table16[[#This Row],[Holiday]]="Y",Table16[[#This Row],[Demand]],NA())</f>
        <v>#N/A</v>
      </c>
      <c r="I1610" s="6">
        <f>IF(Table16[[#This Row],[Holiday]]="N",Table16[[#This Row],[Demand]],NA())</f>
        <v>133799.655</v>
      </c>
      <c r="J1610" s="6">
        <v>15.7</v>
      </c>
      <c r="K1610" s="6"/>
    </row>
    <row r="1611" spans="2:11" x14ac:dyDescent="0.3">
      <c r="B1611" s="30">
        <v>43614</v>
      </c>
      <c r="C1611" s="6" t="str">
        <f>VLOOKUP(B:B, _holidays!A:C, 2, FALSE)</f>
        <v>Y</v>
      </c>
      <c r="D1611" s="6" t="str">
        <f>VLOOKUP(B:B, _holidays!A:C, 3, FALSE)</f>
        <v>N</v>
      </c>
      <c r="E1611" s="10">
        <v>136301.49</v>
      </c>
      <c r="F1611" s="6">
        <f>IF(Table16[[#This Row],[School Day]]="Y",Table16[[#This Row],[Demand]],NA())</f>
        <v>136301.49</v>
      </c>
      <c r="G1611" s="6" t="e">
        <f>IF(Table16[[#This Row],[School Day]]="N",Table16[[#This Row],[Demand]],NA())</f>
        <v>#N/A</v>
      </c>
      <c r="H1611" s="6" t="e">
        <f>IF(Table16[[#This Row],[Holiday]]="Y",Table16[[#This Row],[Demand]],NA())</f>
        <v>#N/A</v>
      </c>
      <c r="I1611" s="6">
        <f>IF(Table16[[#This Row],[Holiday]]="N",Table16[[#This Row],[Demand]],NA())</f>
        <v>136301.49</v>
      </c>
      <c r="J1611" s="6">
        <v>10.6</v>
      </c>
      <c r="K1611" s="6"/>
    </row>
    <row r="1612" spans="2:11" x14ac:dyDescent="0.3">
      <c r="B1612" s="30">
        <v>43615</v>
      </c>
      <c r="C1612" s="6" t="str">
        <f>VLOOKUP(B:B, _holidays!A:C, 2, FALSE)</f>
        <v>Y</v>
      </c>
      <c r="D1612" s="6" t="str">
        <f>VLOOKUP(B:B, _holidays!A:C, 3, FALSE)</f>
        <v>N</v>
      </c>
      <c r="E1612" s="10">
        <v>138857.13500000001</v>
      </c>
      <c r="F1612" s="6">
        <f>IF(Table16[[#This Row],[School Day]]="Y",Table16[[#This Row],[Demand]],NA())</f>
        <v>138857.13500000001</v>
      </c>
      <c r="G1612" s="6" t="e">
        <f>IF(Table16[[#This Row],[School Day]]="N",Table16[[#This Row],[Demand]],NA())</f>
        <v>#N/A</v>
      </c>
      <c r="H1612" s="6" t="e">
        <f>IF(Table16[[#This Row],[Holiday]]="Y",Table16[[#This Row],[Demand]],NA())</f>
        <v>#N/A</v>
      </c>
      <c r="I1612" s="6">
        <f>IF(Table16[[#This Row],[Holiday]]="N",Table16[[#This Row],[Demand]],NA())</f>
        <v>138857.13500000001</v>
      </c>
      <c r="J1612" s="6">
        <v>13.3</v>
      </c>
      <c r="K1612" s="6"/>
    </row>
    <row r="1613" spans="2:11" x14ac:dyDescent="0.3">
      <c r="B1613" s="30">
        <v>43616</v>
      </c>
      <c r="C1613" s="6" t="str">
        <f>VLOOKUP(B:B, _holidays!A:C, 2, FALSE)</f>
        <v>Y</v>
      </c>
      <c r="D1613" s="6" t="str">
        <f>VLOOKUP(B:B, _holidays!A:C, 3, FALSE)</f>
        <v>N</v>
      </c>
      <c r="E1613" s="10">
        <v>133869.14000000001</v>
      </c>
      <c r="F1613" s="6">
        <f>IF(Table16[[#This Row],[School Day]]="Y",Table16[[#This Row],[Demand]],NA())</f>
        <v>133869.14000000001</v>
      </c>
      <c r="G1613" s="6" t="e">
        <f>IF(Table16[[#This Row],[School Day]]="N",Table16[[#This Row],[Demand]],NA())</f>
        <v>#N/A</v>
      </c>
      <c r="H1613" s="6" t="e">
        <f>IF(Table16[[#This Row],[Holiday]]="Y",Table16[[#This Row],[Demand]],NA())</f>
        <v>#N/A</v>
      </c>
      <c r="I1613" s="6">
        <f>IF(Table16[[#This Row],[Holiday]]="N",Table16[[#This Row],[Demand]],NA())</f>
        <v>133869.14000000001</v>
      </c>
      <c r="J1613" s="6">
        <v>14.3</v>
      </c>
      <c r="K1613" s="6"/>
    </row>
    <row r="1614" spans="2:11" x14ac:dyDescent="0.3">
      <c r="B1614" s="30">
        <v>43617</v>
      </c>
      <c r="C1614" s="6" t="str">
        <f>VLOOKUP(B:B, _holidays!A:C, 2, FALSE)</f>
        <v>Y</v>
      </c>
      <c r="D1614" s="6" t="str">
        <f>VLOOKUP(B:B, _holidays!A:C, 3, FALSE)</f>
        <v>N</v>
      </c>
      <c r="E1614" s="10">
        <v>120653.435</v>
      </c>
      <c r="F1614" s="6">
        <f>IF(Table16[[#This Row],[School Day]]="Y",Table16[[#This Row],[Demand]],NA())</f>
        <v>120653.435</v>
      </c>
      <c r="G1614" s="6" t="e">
        <f>IF(Table16[[#This Row],[School Day]]="N",Table16[[#This Row],[Demand]],NA())</f>
        <v>#N/A</v>
      </c>
      <c r="H1614" s="6" t="e">
        <f>IF(Table16[[#This Row],[Holiday]]="Y",Table16[[#This Row],[Demand]],NA())</f>
        <v>#N/A</v>
      </c>
      <c r="I1614" s="6">
        <f>IF(Table16[[#This Row],[Holiday]]="N",Table16[[#This Row],[Demand]],NA())</f>
        <v>120653.435</v>
      </c>
      <c r="J1614" s="6">
        <v>14.6</v>
      </c>
      <c r="K1614" s="6"/>
    </row>
    <row r="1615" spans="2:11" x14ac:dyDescent="0.3">
      <c r="B1615" s="30">
        <v>43618</v>
      </c>
      <c r="C1615" s="6" t="str">
        <f>VLOOKUP(B:B, _holidays!A:C, 2, FALSE)</f>
        <v>Y</v>
      </c>
      <c r="D1615" s="6" t="str">
        <f>VLOOKUP(B:B, _holidays!A:C, 3, FALSE)</f>
        <v>N</v>
      </c>
      <c r="E1615" s="10">
        <v>118086.93</v>
      </c>
      <c r="F1615" s="6">
        <f>IF(Table16[[#This Row],[School Day]]="Y",Table16[[#This Row],[Demand]],NA())</f>
        <v>118086.93</v>
      </c>
      <c r="G1615" s="6" t="e">
        <f>IF(Table16[[#This Row],[School Day]]="N",Table16[[#This Row],[Demand]],NA())</f>
        <v>#N/A</v>
      </c>
      <c r="H1615" s="6" t="e">
        <f>IF(Table16[[#This Row],[Holiday]]="Y",Table16[[#This Row],[Demand]],NA())</f>
        <v>#N/A</v>
      </c>
      <c r="I1615" s="6">
        <f>IF(Table16[[#This Row],[Holiday]]="N",Table16[[#This Row],[Demand]],NA())</f>
        <v>118086.93</v>
      </c>
      <c r="J1615" s="6">
        <v>14.5</v>
      </c>
      <c r="K1615" s="6"/>
    </row>
    <row r="1616" spans="2:11" x14ac:dyDescent="0.3">
      <c r="B1616" s="30">
        <v>43619</v>
      </c>
      <c r="C1616" s="6" t="str">
        <f>VLOOKUP(B:B, _holidays!A:C, 2, FALSE)</f>
        <v>Y</v>
      </c>
      <c r="D1616" s="6" t="str">
        <f>VLOOKUP(B:B, _holidays!A:C, 3, FALSE)</f>
        <v>N</v>
      </c>
      <c r="E1616" s="10">
        <v>135437.85</v>
      </c>
      <c r="F1616" s="6">
        <f>IF(Table16[[#This Row],[School Day]]="Y",Table16[[#This Row],[Demand]],NA())</f>
        <v>135437.85</v>
      </c>
      <c r="G1616" s="6" t="e">
        <f>IF(Table16[[#This Row],[School Day]]="N",Table16[[#This Row],[Demand]],NA())</f>
        <v>#N/A</v>
      </c>
      <c r="H1616" s="6" t="e">
        <f>IF(Table16[[#This Row],[Holiday]]="Y",Table16[[#This Row],[Demand]],NA())</f>
        <v>#N/A</v>
      </c>
      <c r="I1616" s="6">
        <f>IF(Table16[[#This Row],[Holiday]]="N",Table16[[#This Row],[Demand]],NA())</f>
        <v>135437.85</v>
      </c>
      <c r="J1616" s="6">
        <v>12</v>
      </c>
      <c r="K1616" s="6"/>
    </row>
    <row r="1617" spans="2:11" x14ac:dyDescent="0.3">
      <c r="B1617" s="30">
        <v>43620</v>
      </c>
      <c r="C1617" s="6" t="str">
        <f>VLOOKUP(B:B, _holidays!A:C, 2, FALSE)</f>
        <v>Y</v>
      </c>
      <c r="D1617" s="6" t="str">
        <f>VLOOKUP(B:B, _holidays!A:C, 3, FALSE)</f>
        <v>N</v>
      </c>
      <c r="E1617" s="10">
        <v>136149.125</v>
      </c>
      <c r="F1617" s="6">
        <f>IF(Table16[[#This Row],[School Day]]="Y",Table16[[#This Row],[Demand]],NA())</f>
        <v>136149.125</v>
      </c>
      <c r="G1617" s="6" t="e">
        <f>IF(Table16[[#This Row],[School Day]]="N",Table16[[#This Row],[Demand]],NA())</f>
        <v>#N/A</v>
      </c>
      <c r="H1617" s="6" t="e">
        <f>IF(Table16[[#This Row],[Holiday]]="Y",Table16[[#This Row],[Demand]],NA())</f>
        <v>#N/A</v>
      </c>
      <c r="I1617" s="6">
        <f>IF(Table16[[#This Row],[Holiday]]="N",Table16[[#This Row],[Demand]],NA())</f>
        <v>136149.125</v>
      </c>
      <c r="J1617" s="6">
        <v>12.9</v>
      </c>
      <c r="K1617" s="6"/>
    </row>
    <row r="1618" spans="2:11" x14ac:dyDescent="0.3">
      <c r="B1618" s="30">
        <v>43621</v>
      </c>
      <c r="C1618" s="6" t="str">
        <f>VLOOKUP(B:B, _holidays!A:C, 2, FALSE)</f>
        <v>Y</v>
      </c>
      <c r="D1618" s="6" t="str">
        <f>VLOOKUP(B:B, _holidays!A:C, 3, FALSE)</f>
        <v>N</v>
      </c>
      <c r="E1618" s="10">
        <v>137844.815</v>
      </c>
      <c r="F1618" s="6">
        <f>IF(Table16[[#This Row],[School Day]]="Y",Table16[[#This Row],[Demand]],NA())</f>
        <v>137844.815</v>
      </c>
      <c r="G1618" s="6" t="e">
        <f>IF(Table16[[#This Row],[School Day]]="N",Table16[[#This Row],[Demand]],NA())</f>
        <v>#N/A</v>
      </c>
      <c r="H1618" s="6" t="e">
        <f>IF(Table16[[#This Row],[Holiday]]="Y",Table16[[#This Row],[Demand]],NA())</f>
        <v>#N/A</v>
      </c>
      <c r="I1618" s="6">
        <f>IF(Table16[[#This Row],[Holiday]]="N",Table16[[#This Row],[Demand]],NA())</f>
        <v>137844.815</v>
      </c>
      <c r="J1618" s="6">
        <v>13</v>
      </c>
      <c r="K1618" s="6"/>
    </row>
    <row r="1619" spans="2:11" x14ac:dyDescent="0.3">
      <c r="B1619" s="30">
        <v>43622</v>
      </c>
      <c r="C1619" s="6" t="str">
        <f>VLOOKUP(B:B, _holidays!A:C, 2, FALSE)</f>
        <v>Y</v>
      </c>
      <c r="D1619" s="6" t="str">
        <f>VLOOKUP(B:B, _holidays!A:C, 3, FALSE)</f>
        <v>N</v>
      </c>
      <c r="E1619" s="10">
        <v>134971.77499999999</v>
      </c>
      <c r="F1619" s="6">
        <f>IF(Table16[[#This Row],[School Day]]="Y",Table16[[#This Row],[Demand]],NA())</f>
        <v>134971.77499999999</v>
      </c>
      <c r="G1619" s="6" t="e">
        <f>IF(Table16[[#This Row],[School Day]]="N",Table16[[#This Row],[Demand]],NA())</f>
        <v>#N/A</v>
      </c>
      <c r="H1619" s="6" t="e">
        <f>IF(Table16[[#This Row],[Holiday]]="Y",Table16[[#This Row],[Demand]],NA())</f>
        <v>#N/A</v>
      </c>
      <c r="I1619" s="6">
        <f>IF(Table16[[#This Row],[Holiday]]="N",Table16[[#This Row],[Demand]],NA())</f>
        <v>134971.77499999999</v>
      </c>
      <c r="J1619" s="6">
        <v>14.8</v>
      </c>
      <c r="K1619" s="6"/>
    </row>
    <row r="1620" spans="2:11" x14ac:dyDescent="0.3">
      <c r="B1620" s="30">
        <v>43623</v>
      </c>
      <c r="C1620" s="6" t="str">
        <f>VLOOKUP(B:B, _holidays!A:C, 2, FALSE)</f>
        <v>Y</v>
      </c>
      <c r="D1620" s="6" t="str">
        <f>VLOOKUP(B:B, _holidays!A:C, 3, FALSE)</f>
        <v>N</v>
      </c>
      <c r="E1620" s="10">
        <v>132003.44</v>
      </c>
      <c r="F1620" s="6">
        <f>IF(Table16[[#This Row],[School Day]]="Y",Table16[[#This Row],[Demand]],NA())</f>
        <v>132003.44</v>
      </c>
      <c r="G1620" s="6" t="e">
        <f>IF(Table16[[#This Row],[School Day]]="N",Table16[[#This Row],[Demand]],NA())</f>
        <v>#N/A</v>
      </c>
      <c r="H1620" s="6" t="e">
        <f>IF(Table16[[#This Row],[Holiday]]="Y",Table16[[#This Row],[Demand]],NA())</f>
        <v>#N/A</v>
      </c>
      <c r="I1620" s="6">
        <f>IF(Table16[[#This Row],[Holiday]]="N",Table16[[#This Row],[Demand]],NA())</f>
        <v>132003.44</v>
      </c>
      <c r="J1620" s="6">
        <v>16.600000000000001</v>
      </c>
      <c r="K1620" s="6"/>
    </row>
    <row r="1621" spans="2:11" x14ac:dyDescent="0.3">
      <c r="B1621" s="30">
        <v>43624</v>
      </c>
      <c r="C1621" s="6" t="str">
        <f>VLOOKUP(B:B, _holidays!A:C, 2, FALSE)</f>
        <v>Y</v>
      </c>
      <c r="D1621" s="6" t="str">
        <f>VLOOKUP(B:B, _holidays!A:C, 3, FALSE)</f>
        <v>N</v>
      </c>
      <c r="E1621" s="10">
        <v>117243.63</v>
      </c>
      <c r="F1621" s="6">
        <f>IF(Table16[[#This Row],[School Day]]="Y",Table16[[#This Row],[Demand]],NA())</f>
        <v>117243.63</v>
      </c>
      <c r="G1621" s="6" t="e">
        <f>IF(Table16[[#This Row],[School Day]]="N",Table16[[#This Row],[Demand]],NA())</f>
        <v>#N/A</v>
      </c>
      <c r="H1621" s="6" t="e">
        <f>IF(Table16[[#This Row],[Holiday]]="Y",Table16[[#This Row],[Demand]],NA())</f>
        <v>#N/A</v>
      </c>
      <c r="I1621" s="6">
        <f>IF(Table16[[#This Row],[Holiday]]="N",Table16[[#This Row],[Demand]],NA())</f>
        <v>117243.63</v>
      </c>
      <c r="J1621" s="6">
        <v>18.7</v>
      </c>
      <c r="K1621" s="6"/>
    </row>
    <row r="1622" spans="2:11" x14ac:dyDescent="0.3">
      <c r="B1622" s="30">
        <v>43625</v>
      </c>
      <c r="C1622" s="6" t="str">
        <f>VLOOKUP(B:B, _holidays!A:C, 2, FALSE)</f>
        <v>Y</v>
      </c>
      <c r="D1622" s="6" t="str">
        <f>VLOOKUP(B:B, _holidays!A:C, 3, FALSE)</f>
        <v>N</v>
      </c>
      <c r="E1622" s="10">
        <v>110669.42</v>
      </c>
      <c r="F1622" s="6">
        <f>IF(Table16[[#This Row],[School Day]]="Y",Table16[[#This Row],[Demand]],NA())</f>
        <v>110669.42</v>
      </c>
      <c r="G1622" s="6" t="e">
        <f>IF(Table16[[#This Row],[School Day]]="N",Table16[[#This Row],[Demand]],NA())</f>
        <v>#N/A</v>
      </c>
      <c r="H1622" s="6" t="e">
        <f>IF(Table16[[#This Row],[Holiday]]="Y",Table16[[#This Row],[Demand]],NA())</f>
        <v>#N/A</v>
      </c>
      <c r="I1622" s="6">
        <f>IF(Table16[[#This Row],[Holiday]]="N",Table16[[#This Row],[Demand]],NA())</f>
        <v>110669.42</v>
      </c>
      <c r="J1622" s="6">
        <v>18</v>
      </c>
      <c r="K1622" s="6"/>
    </row>
    <row r="1623" spans="2:11" x14ac:dyDescent="0.3">
      <c r="B1623" s="30">
        <v>43626</v>
      </c>
      <c r="C1623" s="6" t="str">
        <f>VLOOKUP(B:B, _holidays!A:C, 2, FALSE)</f>
        <v>Y</v>
      </c>
      <c r="D1623" s="6" t="str">
        <f>VLOOKUP(B:B, _holidays!A:C, 3, FALSE)</f>
        <v>Y</v>
      </c>
      <c r="E1623" s="10">
        <v>108133.03</v>
      </c>
      <c r="F1623" s="6">
        <f>IF(Table16[[#This Row],[School Day]]="Y",Table16[[#This Row],[Demand]],NA())</f>
        <v>108133.03</v>
      </c>
      <c r="G1623" s="6" t="e">
        <f>IF(Table16[[#This Row],[School Day]]="N",Table16[[#This Row],[Demand]],NA())</f>
        <v>#N/A</v>
      </c>
      <c r="H1623" s="6">
        <f>IF(Table16[[#This Row],[Holiday]]="Y",Table16[[#This Row],[Demand]],NA())</f>
        <v>108133.03</v>
      </c>
      <c r="I1623" s="6" t="e">
        <f>IF(Table16[[#This Row],[Holiday]]="N",Table16[[#This Row],[Demand]],NA())</f>
        <v>#N/A</v>
      </c>
      <c r="J1623" s="6">
        <v>19.2</v>
      </c>
      <c r="K1623" s="6"/>
    </row>
    <row r="1624" spans="2:11" x14ac:dyDescent="0.3">
      <c r="B1624" s="30">
        <v>43627</v>
      </c>
      <c r="C1624" s="6" t="str">
        <f>VLOOKUP(B:B, _holidays!A:C, 2, FALSE)</f>
        <v>Y</v>
      </c>
      <c r="D1624" s="6" t="str">
        <f>VLOOKUP(B:B, _holidays!A:C, 3, FALSE)</f>
        <v>N</v>
      </c>
      <c r="E1624" s="10">
        <v>122760.92</v>
      </c>
      <c r="F1624" s="6">
        <f>IF(Table16[[#This Row],[School Day]]="Y",Table16[[#This Row],[Demand]],NA())</f>
        <v>122760.92</v>
      </c>
      <c r="G1624" s="6" t="e">
        <f>IF(Table16[[#This Row],[School Day]]="N",Table16[[#This Row],[Demand]],NA())</f>
        <v>#N/A</v>
      </c>
      <c r="H1624" s="6" t="e">
        <f>IF(Table16[[#This Row],[Holiday]]="Y",Table16[[#This Row],[Demand]],NA())</f>
        <v>#N/A</v>
      </c>
      <c r="I1624" s="6">
        <f>IF(Table16[[#This Row],[Holiday]]="N",Table16[[#This Row],[Demand]],NA())</f>
        <v>122760.92</v>
      </c>
      <c r="J1624" s="6">
        <v>17.899999999999999</v>
      </c>
      <c r="K1624" s="6"/>
    </row>
    <row r="1625" spans="2:11" x14ac:dyDescent="0.3">
      <c r="B1625" s="30">
        <v>43628</v>
      </c>
      <c r="C1625" s="6" t="str">
        <f>VLOOKUP(B:B, _holidays!A:C, 2, FALSE)</f>
        <v>Y</v>
      </c>
      <c r="D1625" s="6" t="str">
        <f>VLOOKUP(B:B, _holidays!A:C, 3, FALSE)</f>
        <v>N</v>
      </c>
      <c r="E1625" s="10">
        <v>128127.75</v>
      </c>
      <c r="F1625" s="6">
        <f>IF(Table16[[#This Row],[School Day]]="Y",Table16[[#This Row],[Demand]],NA())</f>
        <v>128127.75</v>
      </c>
      <c r="G1625" s="6" t="e">
        <f>IF(Table16[[#This Row],[School Day]]="N",Table16[[#This Row],[Demand]],NA())</f>
        <v>#N/A</v>
      </c>
      <c r="H1625" s="6" t="e">
        <f>IF(Table16[[#This Row],[Holiday]]="Y",Table16[[#This Row],[Demand]],NA())</f>
        <v>#N/A</v>
      </c>
      <c r="I1625" s="6">
        <f>IF(Table16[[#This Row],[Holiday]]="N",Table16[[#This Row],[Demand]],NA())</f>
        <v>128127.75</v>
      </c>
      <c r="J1625" s="6">
        <v>16.5</v>
      </c>
      <c r="K1625" s="6"/>
    </row>
    <row r="1626" spans="2:11" x14ac:dyDescent="0.3">
      <c r="B1626" s="30">
        <v>43629</v>
      </c>
      <c r="C1626" s="6" t="str">
        <f>VLOOKUP(B:B, _holidays!A:C, 2, FALSE)</f>
        <v>Y</v>
      </c>
      <c r="D1626" s="6" t="str">
        <f>VLOOKUP(B:B, _holidays!A:C, 3, FALSE)</f>
        <v>N</v>
      </c>
      <c r="E1626" s="10">
        <v>128535.19</v>
      </c>
      <c r="F1626" s="6">
        <f>IF(Table16[[#This Row],[School Day]]="Y",Table16[[#This Row],[Demand]],NA())</f>
        <v>128535.19</v>
      </c>
      <c r="G1626" s="6" t="e">
        <f>IF(Table16[[#This Row],[School Day]]="N",Table16[[#This Row],[Demand]],NA())</f>
        <v>#N/A</v>
      </c>
      <c r="H1626" s="6" t="e">
        <f>IF(Table16[[#This Row],[Holiday]]="Y",Table16[[#This Row],[Demand]],NA())</f>
        <v>#N/A</v>
      </c>
      <c r="I1626" s="6">
        <f>IF(Table16[[#This Row],[Holiday]]="N",Table16[[#This Row],[Demand]],NA())</f>
        <v>128535.19</v>
      </c>
      <c r="J1626" s="6">
        <v>17.399999999999999</v>
      </c>
      <c r="K1626" s="6"/>
    </row>
    <row r="1627" spans="2:11" x14ac:dyDescent="0.3">
      <c r="B1627" s="30">
        <v>43630</v>
      </c>
      <c r="C1627" s="6" t="str">
        <f>VLOOKUP(B:B, _holidays!A:C, 2, FALSE)</f>
        <v>Y</v>
      </c>
      <c r="D1627" s="6" t="str">
        <f>VLOOKUP(B:B, _holidays!A:C, 3, FALSE)</f>
        <v>N</v>
      </c>
      <c r="E1627" s="10">
        <v>128153.19500000001</v>
      </c>
      <c r="F1627" s="6">
        <f>IF(Table16[[#This Row],[School Day]]="Y",Table16[[#This Row],[Demand]],NA())</f>
        <v>128153.19500000001</v>
      </c>
      <c r="G1627" s="6" t="e">
        <f>IF(Table16[[#This Row],[School Day]]="N",Table16[[#This Row],[Demand]],NA())</f>
        <v>#N/A</v>
      </c>
      <c r="H1627" s="6" t="e">
        <f>IF(Table16[[#This Row],[Holiday]]="Y",Table16[[#This Row],[Demand]],NA())</f>
        <v>#N/A</v>
      </c>
      <c r="I1627" s="6">
        <f>IF(Table16[[#This Row],[Holiday]]="N",Table16[[#This Row],[Demand]],NA())</f>
        <v>128153.19500000001</v>
      </c>
      <c r="J1627" s="6">
        <v>17.3</v>
      </c>
      <c r="K1627" s="6"/>
    </row>
    <row r="1628" spans="2:11" x14ac:dyDescent="0.3">
      <c r="B1628" s="30">
        <v>43631</v>
      </c>
      <c r="C1628" s="6" t="str">
        <f>VLOOKUP(B:B, _holidays!A:C, 2, FALSE)</f>
        <v>Y</v>
      </c>
      <c r="D1628" s="6" t="str">
        <f>VLOOKUP(B:B, _holidays!A:C, 3, FALSE)</f>
        <v>N</v>
      </c>
      <c r="E1628" s="10">
        <v>121097.845</v>
      </c>
      <c r="F1628" s="6">
        <f>IF(Table16[[#This Row],[School Day]]="Y",Table16[[#This Row],[Demand]],NA())</f>
        <v>121097.845</v>
      </c>
      <c r="G1628" s="6" t="e">
        <f>IF(Table16[[#This Row],[School Day]]="N",Table16[[#This Row],[Demand]],NA())</f>
        <v>#N/A</v>
      </c>
      <c r="H1628" s="6" t="e">
        <f>IF(Table16[[#This Row],[Holiday]]="Y",Table16[[#This Row],[Demand]],NA())</f>
        <v>#N/A</v>
      </c>
      <c r="I1628" s="6">
        <f>IF(Table16[[#This Row],[Holiday]]="N",Table16[[#This Row],[Demand]],NA())</f>
        <v>121097.845</v>
      </c>
      <c r="J1628" s="6">
        <v>15.2</v>
      </c>
      <c r="K1628" s="6"/>
    </row>
    <row r="1629" spans="2:11" x14ac:dyDescent="0.3">
      <c r="B1629" s="30">
        <v>43632</v>
      </c>
      <c r="C1629" s="6" t="str">
        <f>VLOOKUP(B:B, _holidays!A:C, 2, FALSE)</f>
        <v>Y</v>
      </c>
      <c r="D1629" s="6" t="str">
        <f>VLOOKUP(B:B, _holidays!A:C, 3, FALSE)</f>
        <v>N</v>
      </c>
      <c r="E1629" s="10">
        <v>116811.39</v>
      </c>
      <c r="F1629" s="6">
        <f>IF(Table16[[#This Row],[School Day]]="Y",Table16[[#This Row],[Demand]],NA())</f>
        <v>116811.39</v>
      </c>
      <c r="G1629" s="6" t="e">
        <f>IF(Table16[[#This Row],[School Day]]="N",Table16[[#This Row],[Demand]],NA())</f>
        <v>#N/A</v>
      </c>
      <c r="H1629" s="6" t="e">
        <f>IF(Table16[[#This Row],[Holiday]]="Y",Table16[[#This Row],[Demand]],NA())</f>
        <v>#N/A</v>
      </c>
      <c r="I1629" s="6">
        <f>IF(Table16[[#This Row],[Holiday]]="N",Table16[[#This Row],[Demand]],NA())</f>
        <v>116811.39</v>
      </c>
      <c r="J1629" s="6">
        <v>16.7</v>
      </c>
      <c r="K1629" s="6"/>
    </row>
    <row r="1630" spans="2:11" x14ac:dyDescent="0.3">
      <c r="B1630" s="30">
        <v>43633</v>
      </c>
      <c r="C1630" s="6" t="str">
        <f>VLOOKUP(B:B, _holidays!A:C, 2, FALSE)</f>
        <v>Y</v>
      </c>
      <c r="D1630" s="6" t="str">
        <f>VLOOKUP(B:B, _holidays!A:C, 3, FALSE)</f>
        <v>N</v>
      </c>
      <c r="E1630" s="10">
        <v>129972.91499999999</v>
      </c>
      <c r="F1630" s="6">
        <f>IF(Table16[[#This Row],[School Day]]="Y",Table16[[#This Row],[Demand]],NA())</f>
        <v>129972.91499999999</v>
      </c>
      <c r="G1630" s="6" t="e">
        <f>IF(Table16[[#This Row],[School Day]]="N",Table16[[#This Row],[Demand]],NA())</f>
        <v>#N/A</v>
      </c>
      <c r="H1630" s="6" t="e">
        <f>IF(Table16[[#This Row],[Holiday]]="Y",Table16[[#This Row],[Demand]],NA())</f>
        <v>#N/A</v>
      </c>
      <c r="I1630" s="6">
        <f>IF(Table16[[#This Row],[Holiday]]="N",Table16[[#This Row],[Demand]],NA())</f>
        <v>129972.91499999999</v>
      </c>
      <c r="J1630" s="6">
        <v>17.899999999999999</v>
      </c>
      <c r="K1630" s="6"/>
    </row>
    <row r="1631" spans="2:11" x14ac:dyDescent="0.3">
      <c r="B1631" s="30">
        <v>43634</v>
      </c>
      <c r="C1631" s="6" t="str">
        <f>VLOOKUP(B:B, _holidays!A:C, 2, FALSE)</f>
        <v>Y</v>
      </c>
      <c r="D1631" s="6" t="str">
        <f>VLOOKUP(B:B, _holidays!A:C, 3, FALSE)</f>
        <v>N</v>
      </c>
      <c r="E1631" s="10">
        <v>137922.22</v>
      </c>
      <c r="F1631" s="6">
        <f>IF(Table16[[#This Row],[School Day]]="Y",Table16[[#This Row],[Demand]],NA())</f>
        <v>137922.22</v>
      </c>
      <c r="G1631" s="6" t="e">
        <f>IF(Table16[[#This Row],[School Day]]="N",Table16[[#This Row],[Demand]],NA())</f>
        <v>#N/A</v>
      </c>
      <c r="H1631" s="6" t="e">
        <f>IF(Table16[[#This Row],[Holiday]]="Y",Table16[[#This Row],[Demand]],NA())</f>
        <v>#N/A</v>
      </c>
      <c r="I1631" s="6">
        <f>IF(Table16[[#This Row],[Holiday]]="N",Table16[[#This Row],[Demand]],NA())</f>
        <v>137922.22</v>
      </c>
      <c r="J1631" s="6">
        <v>13.7</v>
      </c>
      <c r="K1631" s="6"/>
    </row>
    <row r="1632" spans="2:11" x14ac:dyDescent="0.3">
      <c r="B1632" s="30">
        <v>43635</v>
      </c>
      <c r="C1632" s="6" t="str">
        <f>VLOOKUP(B:B, _holidays!A:C, 2, FALSE)</f>
        <v>Y</v>
      </c>
      <c r="D1632" s="6" t="str">
        <f>VLOOKUP(B:B, _holidays!A:C, 3, FALSE)</f>
        <v>N</v>
      </c>
      <c r="E1632" s="10">
        <v>144737.12</v>
      </c>
      <c r="F1632" s="6">
        <f>IF(Table16[[#This Row],[School Day]]="Y",Table16[[#This Row],[Demand]],NA())</f>
        <v>144737.12</v>
      </c>
      <c r="G1632" s="6" t="e">
        <f>IF(Table16[[#This Row],[School Day]]="N",Table16[[#This Row],[Demand]],NA())</f>
        <v>#N/A</v>
      </c>
      <c r="H1632" s="6" t="e">
        <f>IF(Table16[[#This Row],[Holiday]]="Y",Table16[[#This Row],[Demand]],NA())</f>
        <v>#N/A</v>
      </c>
      <c r="I1632" s="6">
        <f>IF(Table16[[#This Row],[Holiday]]="N",Table16[[#This Row],[Demand]],NA())</f>
        <v>144737.12</v>
      </c>
      <c r="J1632" s="6">
        <v>11.9</v>
      </c>
      <c r="K1632" s="6"/>
    </row>
    <row r="1633" spans="2:11" x14ac:dyDescent="0.3">
      <c r="B1633" s="30">
        <v>43636</v>
      </c>
      <c r="C1633" s="6" t="str">
        <f>VLOOKUP(B:B, _holidays!A:C, 2, FALSE)</f>
        <v>Y</v>
      </c>
      <c r="D1633" s="6" t="str">
        <f>VLOOKUP(B:B, _holidays!A:C, 3, FALSE)</f>
        <v>N</v>
      </c>
      <c r="E1633" s="10">
        <v>148609.595</v>
      </c>
      <c r="F1633" s="6">
        <f>IF(Table16[[#This Row],[School Day]]="Y",Table16[[#This Row],[Demand]],NA())</f>
        <v>148609.595</v>
      </c>
      <c r="G1633" s="6" t="e">
        <f>IF(Table16[[#This Row],[School Day]]="N",Table16[[#This Row],[Demand]],NA())</f>
        <v>#N/A</v>
      </c>
      <c r="H1633" s="6" t="e">
        <f>IF(Table16[[#This Row],[Holiday]]="Y",Table16[[#This Row],[Demand]],NA())</f>
        <v>#N/A</v>
      </c>
      <c r="I1633" s="6">
        <f>IF(Table16[[#This Row],[Holiday]]="N",Table16[[#This Row],[Demand]],NA())</f>
        <v>148609.595</v>
      </c>
      <c r="J1633" s="6">
        <v>11.3</v>
      </c>
      <c r="K1633" s="6"/>
    </row>
    <row r="1634" spans="2:11" x14ac:dyDescent="0.3">
      <c r="B1634" s="30">
        <v>43637</v>
      </c>
      <c r="C1634" s="6" t="str">
        <f>VLOOKUP(B:B, _holidays!A:C, 2, FALSE)</f>
        <v>Y</v>
      </c>
      <c r="D1634" s="6" t="str">
        <f>VLOOKUP(B:B, _holidays!A:C, 3, FALSE)</f>
        <v>N</v>
      </c>
      <c r="E1634" s="10">
        <v>144504.32999999999</v>
      </c>
      <c r="F1634" s="6">
        <f>IF(Table16[[#This Row],[School Day]]="Y",Table16[[#This Row],[Demand]],NA())</f>
        <v>144504.32999999999</v>
      </c>
      <c r="G1634" s="6" t="e">
        <f>IF(Table16[[#This Row],[School Day]]="N",Table16[[#This Row],[Demand]],NA())</f>
        <v>#N/A</v>
      </c>
      <c r="H1634" s="6" t="e">
        <f>IF(Table16[[#This Row],[Holiday]]="Y",Table16[[#This Row],[Demand]],NA())</f>
        <v>#N/A</v>
      </c>
      <c r="I1634" s="6">
        <f>IF(Table16[[#This Row],[Holiday]]="N",Table16[[#This Row],[Demand]],NA())</f>
        <v>144504.32999999999</v>
      </c>
      <c r="J1634" s="6">
        <v>12.6</v>
      </c>
      <c r="K1634" s="6"/>
    </row>
    <row r="1635" spans="2:11" x14ac:dyDescent="0.3">
      <c r="B1635" s="30">
        <v>43638</v>
      </c>
      <c r="C1635" s="6" t="str">
        <f>VLOOKUP(B:B, _holidays!A:C, 2, FALSE)</f>
        <v>Y</v>
      </c>
      <c r="D1635" s="6" t="str">
        <f>VLOOKUP(B:B, _holidays!A:C, 3, FALSE)</f>
        <v>N</v>
      </c>
      <c r="E1635" s="10">
        <v>132829.29</v>
      </c>
      <c r="F1635" s="6">
        <f>IF(Table16[[#This Row],[School Day]]="Y",Table16[[#This Row],[Demand]],NA())</f>
        <v>132829.29</v>
      </c>
      <c r="G1635" s="6" t="e">
        <f>IF(Table16[[#This Row],[School Day]]="N",Table16[[#This Row],[Demand]],NA())</f>
        <v>#N/A</v>
      </c>
      <c r="H1635" s="6" t="e">
        <f>IF(Table16[[#This Row],[Holiday]]="Y",Table16[[#This Row],[Demand]],NA())</f>
        <v>#N/A</v>
      </c>
      <c r="I1635" s="6">
        <f>IF(Table16[[#This Row],[Holiday]]="N",Table16[[#This Row],[Demand]],NA())</f>
        <v>132829.29</v>
      </c>
      <c r="J1635" s="6">
        <v>11.8</v>
      </c>
      <c r="K1635" s="6"/>
    </row>
    <row r="1636" spans="2:11" x14ac:dyDescent="0.3">
      <c r="B1636" s="30">
        <v>43639</v>
      </c>
      <c r="C1636" s="6" t="str">
        <f>VLOOKUP(B:B, _holidays!A:C, 2, FALSE)</f>
        <v>Y</v>
      </c>
      <c r="D1636" s="6" t="str">
        <f>VLOOKUP(B:B, _holidays!A:C, 3, FALSE)</f>
        <v>N</v>
      </c>
      <c r="E1636" s="10">
        <v>133525.32</v>
      </c>
      <c r="F1636" s="6">
        <f>IF(Table16[[#This Row],[School Day]]="Y",Table16[[#This Row],[Demand]],NA())</f>
        <v>133525.32</v>
      </c>
      <c r="G1636" s="6" t="e">
        <f>IF(Table16[[#This Row],[School Day]]="N",Table16[[#This Row],[Demand]],NA())</f>
        <v>#N/A</v>
      </c>
      <c r="H1636" s="6" t="e">
        <f>IF(Table16[[#This Row],[Holiday]]="Y",Table16[[#This Row],[Demand]],NA())</f>
        <v>#N/A</v>
      </c>
      <c r="I1636" s="6">
        <f>IF(Table16[[#This Row],[Holiday]]="N",Table16[[#This Row],[Demand]],NA())</f>
        <v>133525.32</v>
      </c>
      <c r="J1636" s="6">
        <v>9.6</v>
      </c>
      <c r="K1636" s="6"/>
    </row>
    <row r="1637" spans="2:11" x14ac:dyDescent="0.3">
      <c r="B1637" s="30">
        <v>43640</v>
      </c>
      <c r="C1637" s="6" t="str">
        <f>VLOOKUP(B:B, _holidays!A:C, 2, FALSE)</f>
        <v>Y</v>
      </c>
      <c r="D1637" s="6" t="str">
        <f>VLOOKUP(B:B, _holidays!A:C, 3, FALSE)</f>
        <v>N</v>
      </c>
      <c r="E1637" s="10">
        <v>146856.79999999999</v>
      </c>
      <c r="F1637" s="6">
        <f>IF(Table16[[#This Row],[School Day]]="Y",Table16[[#This Row],[Demand]],NA())</f>
        <v>146856.79999999999</v>
      </c>
      <c r="G1637" s="6" t="e">
        <f>IF(Table16[[#This Row],[School Day]]="N",Table16[[#This Row],[Demand]],NA())</f>
        <v>#N/A</v>
      </c>
      <c r="H1637" s="6" t="e">
        <f>IF(Table16[[#This Row],[Holiday]]="Y",Table16[[#This Row],[Demand]],NA())</f>
        <v>#N/A</v>
      </c>
      <c r="I1637" s="6">
        <f>IF(Table16[[#This Row],[Holiday]]="N",Table16[[#This Row],[Demand]],NA())</f>
        <v>146856.79999999999</v>
      </c>
      <c r="J1637" s="6">
        <v>16</v>
      </c>
      <c r="K1637" s="6"/>
    </row>
    <row r="1638" spans="2:11" x14ac:dyDescent="0.3">
      <c r="B1638" s="30">
        <v>43641</v>
      </c>
      <c r="C1638" s="6" t="str">
        <f>VLOOKUP(B:B, _holidays!A:C, 2, FALSE)</f>
        <v>Y</v>
      </c>
      <c r="D1638" s="6" t="str">
        <f>VLOOKUP(B:B, _holidays!A:C, 3, FALSE)</f>
        <v>N</v>
      </c>
      <c r="E1638" s="10">
        <v>145807.25</v>
      </c>
      <c r="F1638" s="6">
        <f>IF(Table16[[#This Row],[School Day]]="Y",Table16[[#This Row],[Demand]],NA())</f>
        <v>145807.25</v>
      </c>
      <c r="G1638" s="6" t="e">
        <f>IF(Table16[[#This Row],[School Day]]="N",Table16[[#This Row],[Demand]],NA())</f>
        <v>#N/A</v>
      </c>
      <c r="H1638" s="6" t="e">
        <f>IF(Table16[[#This Row],[Holiday]]="Y",Table16[[#This Row],[Demand]],NA())</f>
        <v>#N/A</v>
      </c>
      <c r="I1638" s="6">
        <f>IF(Table16[[#This Row],[Holiday]]="N",Table16[[#This Row],[Demand]],NA())</f>
        <v>145807.25</v>
      </c>
      <c r="J1638" s="6">
        <v>17</v>
      </c>
      <c r="K1638" s="6"/>
    </row>
    <row r="1639" spans="2:11" x14ac:dyDescent="0.3">
      <c r="B1639" s="30">
        <v>43642</v>
      </c>
      <c r="C1639" s="6" t="str">
        <f>VLOOKUP(B:B, _holidays!A:C, 2, FALSE)</f>
        <v>Y</v>
      </c>
      <c r="D1639" s="6" t="str">
        <f>VLOOKUP(B:B, _holidays!A:C, 3, FALSE)</f>
        <v>N</v>
      </c>
      <c r="E1639" s="10">
        <v>139351.56</v>
      </c>
      <c r="F1639" s="6">
        <f>IF(Table16[[#This Row],[School Day]]="Y",Table16[[#This Row],[Demand]],NA())</f>
        <v>139351.56</v>
      </c>
      <c r="G1639" s="6" t="e">
        <f>IF(Table16[[#This Row],[School Day]]="N",Table16[[#This Row],[Demand]],NA())</f>
        <v>#N/A</v>
      </c>
      <c r="H1639" s="6" t="e">
        <f>IF(Table16[[#This Row],[Holiday]]="Y",Table16[[#This Row],[Demand]],NA())</f>
        <v>#N/A</v>
      </c>
      <c r="I1639" s="6">
        <f>IF(Table16[[#This Row],[Holiday]]="N",Table16[[#This Row],[Demand]],NA())</f>
        <v>139351.56</v>
      </c>
      <c r="J1639" s="6">
        <v>18</v>
      </c>
      <c r="K1639" s="6"/>
    </row>
    <row r="1640" spans="2:11" x14ac:dyDescent="0.3">
      <c r="B1640" s="30">
        <v>43643</v>
      </c>
      <c r="C1640" s="6" t="str">
        <f>VLOOKUP(B:B, _holidays!A:C, 2, FALSE)</f>
        <v>Y</v>
      </c>
      <c r="D1640" s="6" t="str">
        <f>VLOOKUP(B:B, _holidays!A:C, 3, FALSE)</f>
        <v>N</v>
      </c>
      <c r="E1640" s="10">
        <v>131023.66</v>
      </c>
      <c r="F1640" s="6">
        <f>IF(Table16[[#This Row],[School Day]]="Y",Table16[[#This Row],[Demand]],NA())</f>
        <v>131023.66</v>
      </c>
      <c r="G1640" s="6" t="e">
        <f>IF(Table16[[#This Row],[School Day]]="N",Table16[[#This Row],[Demand]],NA())</f>
        <v>#N/A</v>
      </c>
      <c r="H1640" s="6" t="e">
        <f>IF(Table16[[#This Row],[Holiday]]="Y",Table16[[#This Row],[Demand]],NA())</f>
        <v>#N/A</v>
      </c>
      <c r="I1640" s="6">
        <f>IF(Table16[[#This Row],[Holiday]]="N",Table16[[#This Row],[Demand]],NA())</f>
        <v>131023.66</v>
      </c>
      <c r="J1640" s="6">
        <v>17.5</v>
      </c>
      <c r="K1640" s="6"/>
    </row>
    <row r="1641" spans="2:11" x14ac:dyDescent="0.3">
      <c r="B1641" s="30">
        <v>43644</v>
      </c>
      <c r="C1641" s="6" t="str">
        <f>VLOOKUP(B:B, _holidays!A:C, 2, FALSE)</f>
        <v>N</v>
      </c>
      <c r="D1641" s="6" t="str">
        <f>VLOOKUP(B:B, _holidays!A:C, 3, FALSE)</f>
        <v>N</v>
      </c>
      <c r="E1641" s="10">
        <v>123546.62</v>
      </c>
      <c r="F1641" s="6" t="e">
        <f>IF(Table16[[#This Row],[School Day]]="Y",Table16[[#This Row],[Demand]],NA())</f>
        <v>#N/A</v>
      </c>
      <c r="G1641" s="6">
        <f>IF(Table16[[#This Row],[School Day]]="N",Table16[[#This Row],[Demand]],NA())</f>
        <v>123546.62</v>
      </c>
      <c r="H1641" s="6" t="e">
        <f>IF(Table16[[#This Row],[Holiday]]="Y",Table16[[#This Row],[Demand]],NA())</f>
        <v>#N/A</v>
      </c>
      <c r="I1641" s="6">
        <f>IF(Table16[[#This Row],[Holiday]]="N",Table16[[#This Row],[Demand]],NA())</f>
        <v>123546.62</v>
      </c>
      <c r="J1641" s="6">
        <v>19.5</v>
      </c>
      <c r="K1641" s="6"/>
    </row>
    <row r="1642" spans="2:11" x14ac:dyDescent="0.3">
      <c r="B1642" s="30">
        <v>43645</v>
      </c>
      <c r="C1642" s="6" t="str">
        <f>VLOOKUP(B:B, _holidays!A:C, 2, FALSE)</f>
        <v>N</v>
      </c>
      <c r="D1642" s="6" t="str">
        <f>VLOOKUP(B:B, _holidays!A:C, 3, FALSE)</f>
        <v>N</v>
      </c>
      <c r="E1642" s="10">
        <v>117924.13</v>
      </c>
      <c r="F1642" s="6" t="e">
        <f>IF(Table16[[#This Row],[School Day]]="Y",Table16[[#This Row],[Demand]],NA())</f>
        <v>#N/A</v>
      </c>
      <c r="G1642" s="6">
        <f>IF(Table16[[#This Row],[School Day]]="N",Table16[[#This Row],[Demand]],NA())</f>
        <v>117924.13</v>
      </c>
      <c r="H1642" s="6" t="e">
        <f>IF(Table16[[#This Row],[Holiday]]="Y",Table16[[#This Row],[Demand]],NA())</f>
        <v>#N/A</v>
      </c>
      <c r="I1642" s="6">
        <f>IF(Table16[[#This Row],[Holiday]]="N",Table16[[#This Row],[Demand]],NA())</f>
        <v>117924.13</v>
      </c>
      <c r="J1642" s="6">
        <v>17.600000000000001</v>
      </c>
      <c r="K1642" s="6"/>
    </row>
    <row r="1643" spans="2:11" x14ac:dyDescent="0.3">
      <c r="B1643" s="30">
        <v>43646</v>
      </c>
      <c r="C1643" s="6" t="str">
        <f>VLOOKUP(B:B, _holidays!A:C, 2, FALSE)</f>
        <v>N</v>
      </c>
      <c r="D1643" s="6" t="str">
        <f>VLOOKUP(B:B, _holidays!A:C, 3, FALSE)</f>
        <v>N</v>
      </c>
      <c r="E1643" s="10">
        <v>116150.91499999999</v>
      </c>
      <c r="F1643" s="6" t="e">
        <f>IF(Table16[[#This Row],[School Day]]="Y",Table16[[#This Row],[Demand]],NA())</f>
        <v>#N/A</v>
      </c>
      <c r="G1643" s="6">
        <f>IF(Table16[[#This Row],[School Day]]="N",Table16[[#This Row],[Demand]],NA())</f>
        <v>116150.91499999999</v>
      </c>
      <c r="H1643" s="6" t="e">
        <f>IF(Table16[[#This Row],[Holiday]]="Y",Table16[[#This Row],[Demand]],NA())</f>
        <v>#N/A</v>
      </c>
      <c r="I1643" s="6">
        <f>IF(Table16[[#This Row],[Holiday]]="N",Table16[[#This Row],[Demand]],NA())</f>
        <v>116150.91499999999</v>
      </c>
      <c r="J1643" s="6">
        <v>14.5</v>
      </c>
      <c r="K1643" s="6"/>
    </row>
    <row r="1644" spans="2:11" x14ac:dyDescent="0.3">
      <c r="B1644" s="30">
        <v>43647</v>
      </c>
      <c r="C1644" s="6" t="str">
        <f>VLOOKUP(B:B, _holidays!A:C, 2, FALSE)</f>
        <v>N</v>
      </c>
      <c r="D1644" s="6" t="str">
        <f>VLOOKUP(B:B, _holidays!A:C, 3, FALSE)</f>
        <v>N</v>
      </c>
      <c r="E1644" s="10">
        <v>130565.58</v>
      </c>
      <c r="F1644" s="6" t="e">
        <f>IF(Table16[[#This Row],[School Day]]="Y",Table16[[#This Row],[Demand]],NA())</f>
        <v>#N/A</v>
      </c>
      <c r="G1644" s="6">
        <f>IF(Table16[[#This Row],[School Day]]="N",Table16[[#This Row],[Demand]],NA())</f>
        <v>130565.58</v>
      </c>
      <c r="H1644" s="6" t="e">
        <f>IF(Table16[[#This Row],[Holiday]]="Y",Table16[[#This Row],[Demand]],NA())</f>
        <v>#N/A</v>
      </c>
      <c r="I1644" s="6">
        <f>IF(Table16[[#This Row],[Holiday]]="N",Table16[[#This Row],[Demand]],NA())</f>
        <v>130565.58</v>
      </c>
      <c r="J1644" s="6">
        <v>14.1</v>
      </c>
      <c r="K1644" s="6"/>
    </row>
    <row r="1645" spans="2:11" x14ac:dyDescent="0.3">
      <c r="B1645" s="30">
        <v>43648</v>
      </c>
      <c r="C1645" s="6" t="str">
        <f>VLOOKUP(B:B, _holidays!A:C, 2, FALSE)</f>
        <v>N</v>
      </c>
      <c r="D1645" s="6" t="str">
        <f>VLOOKUP(B:B, _holidays!A:C, 3, FALSE)</f>
        <v>N</v>
      </c>
      <c r="E1645" s="10">
        <v>135866.75</v>
      </c>
      <c r="F1645" s="6" t="e">
        <f>IF(Table16[[#This Row],[School Day]]="Y",Table16[[#This Row],[Demand]],NA())</f>
        <v>#N/A</v>
      </c>
      <c r="G1645" s="6">
        <f>IF(Table16[[#This Row],[School Day]]="N",Table16[[#This Row],[Demand]],NA())</f>
        <v>135866.75</v>
      </c>
      <c r="H1645" s="6" t="e">
        <f>IF(Table16[[#This Row],[Holiday]]="Y",Table16[[#This Row],[Demand]],NA())</f>
        <v>#N/A</v>
      </c>
      <c r="I1645" s="6">
        <f>IF(Table16[[#This Row],[Holiday]]="N",Table16[[#This Row],[Demand]],NA())</f>
        <v>135866.75</v>
      </c>
      <c r="J1645" s="6">
        <v>15.9</v>
      </c>
      <c r="K1645" s="6"/>
    </row>
    <row r="1646" spans="2:11" x14ac:dyDescent="0.3">
      <c r="B1646" s="30">
        <v>43649</v>
      </c>
      <c r="C1646" s="6" t="str">
        <f>VLOOKUP(B:B, _holidays!A:C, 2, FALSE)</f>
        <v>N</v>
      </c>
      <c r="D1646" s="6" t="str">
        <f>VLOOKUP(B:B, _holidays!A:C, 3, FALSE)</f>
        <v>N</v>
      </c>
      <c r="E1646" s="10">
        <v>137327.70000000001</v>
      </c>
      <c r="F1646" s="6" t="e">
        <f>IF(Table16[[#This Row],[School Day]]="Y",Table16[[#This Row],[Demand]],NA())</f>
        <v>#N/A</v>
      </c>
      <c r="G1646" s="6">
        <f>IF(Table16[[#This Row],[School Day]]="N",Table16[[#This Row],[Demand]],NA())</f>
        <v>137327.70000000001</v>
      </c>
      <c r="H1646" s="6" t="e">
        <f>IF(Table16[[#This Row],[Holiday]]="Y",Table16[[#This Row],[Demand]],NA())</f>
        <v>#N/A</v>
      </c>
      <c r="I1646" s="6">
        <f>IF(Table16[[#This Row],[Holiday]]="N",Table16[[#This Row],[Demand]],NA())</f>
        <v>137327.70000000001</v>
      </c>
      <c r="J1646" s="6">
        <v>13.7</v>
      </c>
      <c r="K1646" s="6"/>
    </row>
    <row r="1647" spans="2:11" x14ac:dyDescent="0.3">
      <c r="B1647" s="30">
        <v>43650</v>
      </c>
      <c r="C1647" s="6" t="str">
        <f>VLOOKUP(B:B, _holidays!A:C, 2, FALSE)</f>
        <v>N</v>
      </c>
      <c r="D1647" s="6" t="str">
        <f>VLOOKUP(B:B, _holidays!A:C, 3, FALSE)</f>
        <v>N</v>
      </c>
      <c r="E1647" s="10">
        <v>135182.72500000001</v>
      </c>
      <c r="F1647" s="6" t="e">
        <f>IF(Table16[[#This Row],[School Day]]="Y",Table16[[#This Row],[Demand]],NA())</f>
        <v>#N/A</v>
      </c>
      <c r="G1647" s="6">
        <f>IF(Table16[[#This Row],[School Day]]="N",Table16[[#This Row],[Demand]],NA())</f>
        <v>135182.72500000001</v>
      </c>
      <c r="H1647" s="6" t="e">
        <f>IF(Table16[[#This Row],[Holiday]]="Y",Table16[[#This Row],[Demand]],NA())</f>
        <v>#N/A</v>
      </c>
      <c r="I1647" s="6">
        <f>IF(Table16[[#This Row],[Holiday]]="N",Table16[[#This Row],[Demand]],NA())</f>
        <v>135182.72500000001</v>
      </c>
      <c r="J1647" s="6">
        <v>13.5</v>
      </c>
      <c r="K1647" s="6"/>
    </row>
    <row r="1648" spans="2:11" x14ac:dyDescent="0.3">
      <c r="B1648" s="30">
        <v>43651</v>
      </c>
      <c r="C1648" s="6" t="str">
        <f>VLOOKUP(B:B, _holidays!A:C, 2, FALSE)</f>
        <v>N</v>
      </c>
      <c r="D1648" s="6" t="str">
        <f>VLOOKUP(B:B, _holidays!A:C, 3, FALSE)</f>
        <v>N</v>
      </c>
      <c r="E1648" s="10">
        <v>132774.29500000001</v>
      </c>
      <c r="F1648" s="6" t="e">
        <f>IF(Table16[[#This Row],[School Day]]="Y",Table16[[#This Row],[Demand]],NA())</f>
        <v>#N/A</v>
      </c>
      <c r="G1648" s="6">
        <f>IF(Table16[[#This Row],[School Day]]="N",Table16[[#This Row],[Demand]],NA())</f>
        <v>132774.29500000001</v>
      </c>
      <c r="H1648" s="6" t="e">
        <f>IF(Table16[[#This Row],[Holiday]]="Y",Table16[[#This Row],[Demand]],NA())</f>
        <v>#N/A</v>
      </c>
      <c r="I1648" s="6">
        <f>IF(Table16[[#This Row],[Holiday]]="N",Table16[[#This Row],[Demand]],NA())</f>
        <v>132774.29500000001</v>
      </c>
      <c r="J1648" s="6">
        <v>19.100000000000001</v>
      </c>
      <c r="K1648" s="6"/>
    </row>
    <row r="1649" spans="2:11" x14ac:dyDescent="0.3">
      <c r="B1649" s="30">
        <v>43652</v>
      </c>
      <c r="C1649" s="6" t="str">
        <f>VLOOKUP(B:B, _holidays!A:C, 2, FALSE)</f>
        <v>N</v>
      </c>
      <c r="D1649" s="6" t="str">
        <f>VLOOKUP(B:B, _holidays!A:C, 3, FALSE)</f>
        <v>N</v>
      </c>
      <c r="E1649" s="10">
        <v>114660.9</v>
      </c>
      <c r="F1649" s="6" t="e">
        <f>IF(Table16[[#This Row],[School Day]]="Y",Table16[[#This Row],[Demand]],NA())</f>
        <v>#N/A</v>
      </c>
      <c r="G1649" s="6">
        <f>IF(Table16[[#This Row],[School Day]]="N",Table16[[#This Row],[Demand]],NA())</f>
        <v>114660.9</v>
      </c>
      <c r="H1649" s="6" t="e">
        <f>IF(Table16[[#This Row],[Holiday]]="Y",Table16[[#This Row],[Demand]],NA())</f>
        <v>#N/A</v>
      </c>
      <c r="I1649" s="6">
        <f>IF(Table16[[#This Row],[Holiday]]="N",Table16[[#This Row],[Demand]],NA())</f>
        <v>114660.9</v>
      </c>
      <c r="J1649" s="6">
        <v>19.399999999999999</v>
      </c>
      <c r="K1649" s="6"/>
    </row>
    <row r="1650" spans="2:11" x14ac:dyDescent="0.3">
      <c r="B1650" s="30">
        <v>43653</v>
      </c>
      <c r="C1650" s="6" t="str">
        <f>VLOOKUP(B:B, _holidays!A:C, 2, FALSE)</f>
        <v>N</v>
      </c>
      <c r="D1650" s="6" t="str">
        <f>VLOOKUP(B:B, _holidays!A:C, 3, FALSE)</f>
        <v>N</v>
      </c>
      <c r="E1650" s="10">
        <v>114469.88</v>
      </c>
      <c r="F1650" s="6" t="e">
        <f>IF(Table16[[#This Row],[School Day]]="Y",Table16[[#This Row],[Demand]],NA())</f>
        <v>#N/A</v>
      </c>
      <c r="G1650" s="6">
        <f>IF(Table16[[#This Row],[School Day]]="N",Table16[[#This Row],[Demand]],NA())</f>
        <v>114469.88</v>
      </c>
      <c r="H1650" s="6" t="e">
        <f>IF(Table16[[#This Row],[Holiday]]="Y",Table16[[#This Row],[Demand]],NA())</f>
        <v>#N/A</v>
      </c>
      <c r="I1650" s="6">
        <f>IF(Table16[[#This Row],[Holiday]]="N",Table16[[#This Row],[Demand]],NA())</f>
        <v>114469.88</v>
      </c>
      <c r="J1650" s="6">
        <v>18.2</v>
      </c>
      <c r="K1650" s="6"/>
    </row>
    <row r="1651" spans="2:11" x14ac:dyDescent="0.3">
      <c r="B1651" s="30">
        <v>43654</v>
      </c>
      <c r="C1651" s="6" t="str">
        <f>VLOOKUP(B:B, _holidays!A:C, 2, FALSE)</f>
        <v>N</v>
      </c>
      <c r="D1651" s="6" t="str">
        <f>VLOOKUP(B:B, _holidays!A:C, 3, FALSE)</f>
        <v>N</v>
      </c>
      <c r="E1651" s="10">
        <v>127307.26</v>
      </c>
      <c r="F1651" s="6" t="e">
        <f>IF(Table16[[#This Row],[School Day]]="Y",Table16[[#This Row],[Demand]],NA())</f>
        <v>#N/A</v>
      </c>
      <c r="G1651" s="6">
        <f>IF(Table16[[#This Row],[School Day]]="N",Table16[[#This Row],[Demand]],NA())</f>
        <v>127307.26</v>
      </c>
      <c r="H1651" s="6" t="e">
        <f>IF(Table16[[#This Row],[Holiday]]="Y",Table16[[#This Row],[Demand]],NA())</f>
        <v>#N/A</v>
      </c>
      <c r="I1651" s="6">
        <f>IF(Table16[[#This Row],[Holiday]]="N",Table16[[#This Row],[Demand]],NA())</f>
        <v>127307.26</v>
      </c>
      <c r="J1651" s="6">
        <v>16</v>
      </c>
      <c r="K1651" s="6"/>
    </row>
    <row r="1652" spans="2:11" x14ac:dyDescent="0.3">
      <c r="B1652" s="30">
        <v>43655</v>
      </c>
      <c r="C1652" s="6" t="str">
        <f>VLOOKUP(B:B, _holidays!A:C, 2, FALSE)</f>
        <v>N</v>
      </c>
      <c r="D1652" s="6" t="str">
        <f>VLOOKUP(B:B, _holidays!A:C, 3, FALSE)</f>
        <v>N</v>
      </c>
      <c r="E1652" s="10">
        <v>133803.98499999999</v>
      </c>
      <c r="F1652" s="6" t="e">
        <f>IF(Table16[[#This Row],[School Day]]="Y",Table16[[#This Row],[Demand]],NA())</f>
        <v>#N/A</v>
      </c>
      <c r="G1652" s="6">
        <f>IF(Table16[[#This Row],[School Day]]="N",Table16[[#This Row],[Demand]],NA())</f>
        <v>133803.98499999999</v>
      </c>
      <c r="H1652" s="6" t="e">
        <f>IF(Table16[[#This Row],[Holiday]]="Y",Table16[[#This Row],[Demand]],NA())</f>
        <v>#N/A</v>
      </c>
      <c r="I1652" s="6">
        <f>IF(Table16[[#This Row],[Holiday]]="N",Table16[[#This Row],[Demand]],NA())</f>
        <v>133803.98499999999</v>
      </c>
      <c r="J1652" s="6">
        <v>15</v>
      </c>
      <c r="K1652" s="6"/>
    </row>
    <row r="1653" spans="2:11" x14ac:dyDescent="0.3">
      <c r="B1653" s="30">
        <v>43656</v>
      </c>
      <c r="C1653" s="6" t="str">
        <f>VLOOKUP(B:B, _holidays!A:C, 2, FALSE)</f>
        <v>N</v>
      </c>
      <c r="D1653" s="6" t="str">
        <f>VLOOKUP(B:B, _holidays!A:C, 3, FALSE)</f>
        <v>N</v>
      </c>
      <c r="E1653" s="10">
        <v>127092.715</v>
      </c>
      <c r="F1653" s="6" t="e">
        <f>IF(Table16[[#This Row],[School Day]]="Y",Table16[[#This Row],[Demand]],NA())</f>
        <v>#N/A</v>
      </c>
      <c r="G1653" s="6">
        <f>IF(Table16[[#This Row],[School Day]]="N",Table16[[#This Row],[Demand]],NA())</f>
        <v>127092.715</v>
      </c>
      <c r="H1653" s="6" t="e">
        <f>IF(Table16[[#This Row],[Holiday]]="Y",Table16[[#This Row],[Demand]],NA())</f>
        <v>#N/A</v>
      </c>
      <c r="I1653" s="6">
        <f>IF(Table16[[#This Row],[Holiday]]="N",Table16[[#This Row],[Demand]],NA())</f>
        <v>127092.715</v>
      </c>
      <c r="J1653" s="6">
        <v>15.4</v>
      </c>
      <c r="K1653" s="6"/>
    </row>
    <row r="1654" spans="2:11" x14ac:dyDescent="0.3">
      <c r="B1654" s="30">
        <v>43657</v>
      </c>
      <c r="C1654" s="6" t="str">
        <f>VLOOKUP(B:B, _holidays!A:C, 2, FALSE)</f>
        <v>N</v>
      </c>
      <c r="D1654" s="6" t="str">
        <f>VLOOKUP(B:B, _holidays!A:C, 3, FALSE)</f>
        <v>N</v>
      </c>
      <c r="E1654" s="10">
        <v>133131.51999999999</v>
      </c>
      <c r="F1654" s="6" t="e">
        <f>IF(Table16[[#This Row],[School Day]]="Y",Table16[[#This Row],[Demand]],NA())</f>
        <v>#N/A</v>
      </c>
      <c r="G1654" s="6">
        <f>IF(Table16[[#This Row],[School Day]]="N",Table16[[#This Row],[Demand]],NA())</f>
        <v>133131.51999999999</v>
      </c>
      <c r="H1654" s="6" t="e">
        <f>IF(Table16[[#This Row],[Holiday]]="Y",Table16[[#This Row],[Demand]],NA())</f>
        <v>#N/A</v>
      </c>
      <c r="I1654" s="6">
        <f>IF(Table16[[#This Row],[Holiday]]="N",Table16[[#This Row],[Demand]],NA())</f>
        <v>133131.51999999999</v>
      </c>
      <c r="J1654" s="6">
        <v>14.3</v>
      </c>
      <c r="K1654" s="6"/>
    </row>
    <row r="1655" spans="2:11" x14ac:dyDescent="0.3">
      <c r="B1655" s="30">
        <v>43658</v>
      </c>
      <c r="C1655" s="6" t="str">
        <f>VLOOKUP(B:B, _holidays!A:C, 2, FALSE)</f>
        <v>N</v>
      </c>
      <c r="D1655" s="6" t="str">
        <f>VLOOKUP(B:B, _holidays!A:C, 3, FALSE)</f>
        <v>N</v>
      </c>
      <c r="E1655" s="10">
        <v>128384.14</v>
      </c>
      <c r="F1655" s="6" t="e">
        <f>IF(Table16[[#This Row],[School Day]]="Y",Table16[[#This Row],[Demand]],NA())</f>
        <v>#N/A</v>
      </c>
      <c r="G1655" s="6">
        <f>IF(Table16[[#This Row],[School Day]]="N",Table16[[#This Row],[Demand]],NA())</f>
        <v>128384.14</v>
      </c>
      <c r="H1655" s="6" t="e">
        <f>IF(Table16[[#This Row],[Holiday]]="Y",Table16[[#This Row],[Demand]],NA())</f>
        <v>#N/A</v>
      </c>
      <c r="I1655" s="6">
        <f>IF(Table16[[#This Row],[Holiday]]="N",Table16[[#This Row],[Demand]],NA())</f>
        <v>128384.14</v>
      </c>
      <c r="J1655" s="6">
        <v>15.7</v>
      </c>
      <c r="K1655" s="6"/>
    </row>
    <row r="1656" spans="2:11" x14ac:dyDescent="0.3">
      <c r="B1656" s="30">
        <v>43659</v>
      </c>
      <c r="C1656" s="6" t="str">
        <f>VLOOKUP(B:B, _holidays!A:C, 2, FALSE)</f>
        <v>N</v>
      </c>
      <c r="D1656" s="6" t="str">
        <f>VLOOKUP(B:B, _holidays!A:C, 3, FALSE)</f>
        <v>N</v>
      </c>
      <c r="E1656" s="10">
        <v>123954.31</v>
      </c>
      <c r="F1656" s="6" t="e">
        <f>IF(Table16[[#This Row],[School Day]]="Y",Table16[[#This Row],[Demand]],NA())</f>
        <v>#N/A</v>
      </c>
      <c r="G1656" s="6">
        <f>IF(Table16[[#This Row],[School Day]]="N",Table16[[#This Row],[Demand]],NA())</f>
        <v>123954.31</v>
      </c>
      <c r="H1656" s="6" t="e">
        <f>IF(Table16[[#This Row],[Holiday]]="Y",Table16[[#This Row],[Demand]],NA())</f>
        <v>#N/A</v>
      </c>
      <c r="I1656" s="6">
        <f>IF(Table16[[#This Row],[Holiday]]="N",Table16[[#This Row],[Demand]],NA())</f>
        <v>123954.31</v>
      </c>
      <c r="J1656" s="6">
        <v>12</v>
      </c>
      <c r="K1656" s="6"/>
    </row>
    <row r="1657" spans="2:11" x14ac:dyDescent="0.3">
      <c r="B1657" s="30">
        <v>43660</v>
      </c>
      <c r="C1657" s="6" t="str">
        <f>VLOOKUP(B:B, _holidays!A:C, 2, FALSE)</f>
        <v>N</v>
      </c>
      <c r="D1657" s="6" t="str">
        <f>VLOOKUP(B:B, _holidays!A:C, 3, FALSE)</f>
        <v>N</v>
      </c>
      <c r="E1657" s="10">
        <v>123740.265</v>
      </c>
      <c r="F1657" s="6" t="e">
        <f>IF(Table16[[#This Row],[School Day]]="Y",Table16[[#This Row],[Demand]],NA())</f>
        <v>#N/A</v>
      </c>
      <c r="G1657" s="6">
        <f>IF(Table16[[#This Row],[School Day]]="N",Table16[[#This Row],[Demand]],NA())</f>
        <v>123740.265</v>
      </c>
      <c r="H1657" s="6" t="e">
        <f>IF(Table16[[#This Row],[Holiday]]="Y",Table16[[#This Row],[Demand]],NA())</f>
        <v>#N/A</v>
      </c>
      <c r="I1657" s="6">
        <f>IF(Table16[[#This Row],[Holiday]]="N",Table16[[#This Row],[Demand]],NA())</f>
        <v>123740.265</v>
      </c>
      <c r="J1657" s="6">
        <v>13.1</v>
      </c>
      <c r="K1657" s="6"/>
    </row>
    <row r="1658" spans="2:11" x14ac:dyDescent="0.3">
      <c r="B1658" s="30">
        <v>43661</v>
      </c>
      <c r="C1658" s="6" t="str">
        <f>VLOOKUP(B:B, _holidays!A:C, 2, FALSE)</f>
        <v>N</v>
      </c>
      <c r="D1658" s="6" t="str">
        <f>VLOOKUP(B:B, _holidays!A:C, 3, FALSE)</f>
        <v>N</v>
      </c>
      <c r="E1658" s="10">
        <v>131739.20000000001</v>
      </c>
      <c r="F1658" s="6" t="e">
        <f>IF(Table16[[#This Row],[School Day]]="Y",Table16[[#This Row],[Demand]],NA())</f>
        <v>#N/A</v>
      </c>
      <c r="G1658" s="6">
        <f>IF(Table16[[#This Row],[School Day]]="N",Table16[[#This Row],[Demand]],NA())</f>
        <v>131739.20000000001</v>
      </c>
      <c r="H1658" s="6" t="e">
        <f>IF(Table16[[#This Row],[Holiday]]="Y",Table16[[#This Row],[Demand]],NA())</f>
        <v>#N/A</v>
      </c>
      <c r="I1658" s="6">
        <f>IF(Table16[[#This Row],[Holiday]]="N",Table16[[#This Row],[Demand]],NA())</f>
        <v>131739.20000000001</v>
      </c>
      <c r="J1658" s="6">
        <v>14.3</v>
      </c>
      <c r="K1658" s="6"/>
    </row>
    <row r="1659" spans="2:11" x14ac:dyDescent="0.3">
      <c r="B1659" s="30">
        <v>43662</v>
      </c>
      <c r="C1659" s="6" t="str">
        <f>VLOOKUP(B:B, _holidays!A:C, 2, FALSE)</f>
        <v>Y</v>
      </c>
      <c r="D1659" s="6" t="str">
        <f>VLOOKUP(B:B, _holidays!A:C, 3, FALSE)</f>
        <v>N</v>
      </c>
      <c r="E1659" s="10">
        <v>132941.76999999999</v>
      </c>
      <c r="F1659" s="6">
        <f>IF(Table16[[#This Row],[School Day]]="Y",Table16[[#This Row],[Demand]],NA())</f>
        <v>132941.76999999999</v>
      </c>
      <c r="G1659" s="6" t="e">
        <f>IF(Table16[[#This Row],[School Day]]="N",Table16[[#This Row],[Demand]],NA())</f>
        <v>#N/A</v>
      </c>
      <c r="H1659" s="6" t="e">
        <f>IF(Table16[[#This Row],[Holiday]]="Y",Table16[[#This Row],[Demand]],NA())</f>
        <v>#N/A</v>
      </c>
      <c r="I1659" s="6">
        <f>IF(Table16[[#This Row],[Holiday]]="N",Table16[[#This Row],[Demand]],NA())</f>
        <v>132941.76999999999</v>
      </c>
      <c r="J1659" s="6">
        <v>13.9</v>
      </c>
      <c r="K1659" s="6"/>
    </row>
    <row r="1660" spans="2:11" x14ac:dyDescent="0.3">
      <c r="B1660" s="30">
        <v>43663</v>
      </c>
      <c r="C1660" s="6" t="str">
        <f>VLOOKUP(B:B, _holidays!A:C, 2, FALSE)</f>
        <v>Y</v>
      </c>
      <c r="D1660" s="6" t="str">
        <f>VLOOKUP(B:B, _holidays!A:C, 3, FALSE)</f>
        <v>N</v>
      </c>
      <c r="E1660" s="10">
        <v>135339.82</v>
      </c>
      <c r="F1660" s="6">
        <f>IF(Table16[[#This Row],[School Day]]="Y",Table16[[#This Row],[Demand]],NA())</f>
        <v>135339.82</v>
      </c>
      <c r="G1660" s="6" t="e">
        <f>IF(Table16[[#This Row],[School Day]]="N",Table16[[#This Row],[Demand]],NA())</f>
        <v>#N/A</v>
      </c>
      <c r="H1660" s="6" t="e">
        <f>IF(Table16[[#This Row],[Holiday]]="Y",Table16[[#This Row],[Demand]],NA())</f>
        <v>#N/A</v>
      </c>
      <c r="I1660" s="6">
        <f>IF(Table16[[#This Row],[Holiday]]="N",Table16[[#This Row],[Demand]],NA())</f>
        <v>135339.82</v>
      </c>
      <c r="J1660" s="6">
        <v>13.7</v>
      </c>
      <c r="K1660" s="6"/>
    </row>
    <row r="1661" spans="2:11" x14ac:dyDescent="0.3">
      <c r="B1661" s="30">
        <v>43664</v>
      </c>
      <c r="C1661" s="6" t="str">
        <f>VLOOKUP(B:B, _holidays!A:C, 2, FALSE)</f>
        <v>Y</v>
      </c>
      <c r="D1661" s="6" t="str">
        <f>VLOOKUP(B:B, _holidays!A:C, 3, FALSE)</f>
        <v>N</v>
      </c>
      <c r="E1661" s="10">
        <v>134119.14000000001</v>
      </c>
      <c r="F1661" s="6">
        <f>IF(Table16[[#This Row],[School Day]]="Y",Table16[[#This Row],[Demand]],NA())</f>
        <v>134119.14000000001</v>
      </c>
      <c r="G1661" s="6" t="e">
        <f>IF(Table16[[#This Row],[School Day]]="N",Table16[[#This Row],[Demand]],NA())</f>
        <v>#N/A</v>
      </c>
      <c r="H1661" s="6" t="e">
        <f>IF(Table16[[#This Row],[Holiday]]="Y",Table16[[#This Row],[Demand]],NA())</f>
        <v>#N/A</v>
      </c>
      <c r="I1661" s="6">
        <f>IF(Table16[[#This Row],[Holiday]]="N",Table16[[#This Row],[Demand]],NA())</f>
        <v>134119.14000000001</v>
      </c>
      <c r="J1661" s="6">
        <v>14.3</v>
      </c>
      <c r="K1661" s="6"/>
    </row>
    <row r="1662" spans="2:11" x14ac:dyDescent="0.3">
      <c r="B1662" s="30">
        <v>43665</v>
      </c>
      <c r="C1662" s="6" t="str">
        <f>VLOOKUP(B:B, _holidays!A:C, 2, FALSE)</f>
        <v>Y</v>
      </c>
      <c r="D1662" s="6" t="str">
        <f>VLOOKUP(B:B, _holidays!A:C, 3, FALSE)</f>
        <v>N</v>
      </c>
      <c r="E1662" s="10">
        <v>132101.85999999999</v>
      </c>
      <c r="F1662" s="6">
        <f>IF(Table16[[#This Row],[School Day]]="Y",Table16[[#This Row],[Demand]],NA())</f>
        <v>132101.85999999999</v>
      </c>
      <c r="G1662" s="6" t="e">
        <f>IF(Table16[[#This Row],[School Day]]="N",Table16[[#This Row],[Demand]],NA())</f>
        <v>#N/A</v>
      </c>
      <c r="H1662" s="6" t="e">
        <f>IF(Table16[[#This Row],[Holiday]]="Y",Table16[[#This Row],[Demand]],NA())</f>
        <v>#N/A</v>
      </c>
      <c r="I1662" s="6">
        <f>IF(Table16[[#This Row],[Holiday]]="N",Table16[[#This Row],[Demand]],NA())</f>
        <v>132101.85999999999</v>
      </c>
      <c r="J1662" s="6">
        <v>15.7</v>
      </c>
      <c r="K1662" s="6"/>
    </row>
    <row r="1663" spans="2:11" x14ac:dyDescent="0.3">
      <c r="B1663" s="30">
        <v>43666</v>
      </c>
      <c r="C1663" s="6" t="str">
        <f>VLOOKUP(B:B, _holidays!A:C, 2, FALSE)</f>
        <v>Y</v>
      </c>
      <c r="D1663" s="6" t="str">
        <f>VLOOKUP(B:B, _holidays!A:C, 3, FALSE)</f>
        <v>N</v>
      </c>
      <c r="E1663" s="10">
        <v>111288.905</v>
      </c>
      <c r="F1663" s="6">
        <f>IF(Table16[[#This Row],[School Day]]="Y",Table16[[#This Row],[Demand]],NA())</f>
        <v>111288.905</v>
      </c>
      <c r="G1663" s="6" t="e">
        <f>IF(Table16[[#This Row],[School Day]]="N",Table16[[#This Row],[Demand]],NA())</f>
        <v>#N/A</v>
      </c>
      <c r="H1663" s="6" t="e">
        <f>IF(Table16[[#This Row],[Holiday]]="Y",Table16[[#This Row],[Demand]],NA())</f>
        <v>#N/A</v>
      </c>
      <c r="I1663" s="6">
        <f>IF(Table16[[#This Row],[Holiday]]="N",Table16[[#This Row],[Demand]],NA())</f>
        <v>111288.905</v>
      </c>
      <c r="J1663" s="6">
        <v>17.100000000000001</v>
      </c>
      <c r="K1663" s="6"/>
    </row>
    <row r="1664" spans="2:11" x14ac:dyDescent="0.3">
      <c r="B1664" s="30">
        <v>43667</v>
      </c>
      <c r="C1664" s="6" t="str">
        <f>VLOOKUP(B:B, _holidays!A:C, 2, FALSE)</f>
        <v>Y</v>
      </c>
      <c r="D1664" s="6" t="str">
        <f>VLOOKUP(B:B, _holidays!A:C, 3, FALSE)</f>
        <v>N</v>
      </c>
      <c r="E1664" s="10">
        <v>111293.15</v>
      </c>
      <c r="F1664" s="6">
        <f>IF(Table16[[#This Row],[School Day]]="Y",Table16[[#This Row],[Demand]],NA())</f>
        <v>111293.15</v>
      </c>
      <c r="G1664" s="6" t="e">
        <f>IF(Table16[[#This Row],[School Day]]="N",Table16[[#This Row],[Demand]],NA())</f>
        <v>#N/A</v>
      </c>
      <c r="H1664" s="6" t="e">
        <f>IF(Table16[[#This Row],[Holiday]]="Y",Table16[[#This Row],[Demand]],NA())</f>
        <v>#N/A</v>
      </c>
      <c r="I1664" s="6">
        <f>IF(Table16[[#This Row],[Holiday]]="N",Table16[[#This Row],[Demand]],NA())</f>
        <v>111293.15</v>
      </c>
      <c r="J1664" s="6">
        <v>16.600000000000001</v>
      </c>
      <c r="K1664" s="6"/>
    </row>
    <row r="1665" spans="2:11" x14ac:dyDescent="0.3">
      <c r="B1665" s="30">
        <v>43668</v>
      </c>
      <c r="C1665" s="6" t="str">
        <f>VLOOKUP(B:B, _holidays!A:C, 2, FALSE)</f>
        <v>Y</v>
      </c>
      <c r="D1665" s="6" t="str">
        <f>VLOOKUP(B:B, _holidays!A:C, 3, FALSE)</f>
        <v>N</v>
      </c>
      <c r="E1665" s="10">
        <v>123618.42</v>
      </c>
      <c r="F1665" s="6">
        <f>IF(Table16[[#This Row],[School Day]]="Y",Table16[[#This Row],[Demand]],NA())</f>
        <v>123618.42</v>
      </c>
      <c r="G1665" s="6" t="e">
        <f>IF(Table16[[#This Row],[School Day]]="N",Table16[[#This Row],[Demand]],NA())</f>
        <v>#N/A</v>
      </c>
      <c r="H1665" s="6" t="e">
        <f>IF(Table16[[#This Row],[Holiday]]="Y",Table16[[#This Row],[Demand]],NA())</f>
        <v>#N/A</v>
      </c>
      <c r="I1665" s="6">
        <f>IF(Table16[[#This Row],[Holiday]]="N",Table16[[#This Row],[Demand]],NA())</f>
        <v>123618.42</v>
      </c>
      <c r="J1665" s="6">
        <v>15.6</v>
      </c>
      <c r="K1665" s="6"/>
    </row>
    <row r="1666" spans="2:11" x14ac:dyDescent="0.3">
      <c r="B1666" s="30">
        <v>43669</v>
      </c>
      <c r="C1666" s="6" t="str">
        <f>VLOOKUP(B:B, _holidays!A:C, 2, FALSE)</f>
        <v>Y</v>
      </c>
      <c r="D1666" s="6" t="str">
        <f>VLOOKUP(B:B, _holidays!A:C, 3, FALSE)</f>
        <v>N</v>
      </c>
      <c r="E1666" s="10">
        <v>129008.62</v>
      </c>
      <c r="F1666" s="6">
        <f>IF(Table16[[#This Row],[School Day]]="Y",Table16[[#This Row],[Demand]],NA())</f>
        <v>129008.62</v>
      </c>
      <c r="G1666" s="6" t="e">
        <f>IF(Table16[[#This Row],[School Day]]="N",Table16[[#This Row],[Demand]],NA())</f>
        <v>#N/A</v>
      </c>
      <c r="H1666" s="6" t="e">
        <f>IF(Table16[[#This Row],[Holiday]]="Y",Table16[[#This Row],[Demand]],NA())</f>
        <v>#N/A</v>
      </c>
      <c r="I1666" s="6">
        <f>IF(Table16[[#This Row],[Holiday]]="N",Table16[[#This Row],[Demand]],NA())</f>
        <v>129008.62</v>
      </c>
      <c r="J1666" s="6">
        <v>15.2</v>
      </c>
      <c r="K1666" s="6"/>
    </row>
    <row r="1667" spans="2:11" x14ac:dyDescent="0.3">
      <c r="B1667" s="30">
        <v>43670</v>
      </c>
      <c r="C1667" s="6" t="str">
        <f>VLOOKUP(B:B, _holidays!A:C, 2, FALSE)</f>
        <v>Y</v>
      </c>
      <c r="D1667" s="6" t="str">
        <f>VLOOKUP(B:B, _holidays!A:C, 3, FALSE)</f>
        <v>N</v>
      </c>
      <c r="E1667" s="10">
        <v>135782.54500000001</v>
      </c>
      <c r="F1667" s="6">
        <f>IF(Table16[[#This Row],[School Day]]="Y",Table16[[#This Row],[Demand]],NA())</f>
        <v>135782.54500000001</v>
      </c>
      <c r="G1667" s="6" t="e">
        <f>IF(Table16[[#This Row],[School Day]]="N",Table16[[#This Row],[Demand]],NA())</f>
        <v>#N/A</v>
      </c>
      <c r="H1667" s="6" t="e">
        <f>IF(Table16[[#This Row],[Holiday]]="Y",Table16[[#This Row],[Demand]],NA())</f>
        <v>#N/A</v>
      </c>
      <c r="I1667" s="6">
        <f>IF(Table16[[#This Row],[Holiday]]="N",Table16[[#This Row],[Demand]],NA())</f>
        <v>135782.54500000001</v>
      </c>
      <c r="J1667" s="6">
        <v>14.4</v>
      </c>
      <c r="K1667" s="6"/>
    </row>
    <row r="1668" spans="2:11" x14ac:dyDescent="0.3">
      <c r="B1668" s="30">
        <v>43671</v>
      </c>
      <c r="C1668" s="6" t="str">
        <f>VLOOKUP(B:B, _holidays!A:C, 2, FALSE)</f>
        <v>Y</v>
      </c>
      <c r="D1668" s="6" t="str">
        <f>VLOOKUP(B:B, _holidays!A:C, 3, FALSE)</f>
        <v>N</v>
      </c>
      <c r="E1668" s="10">
        <v>132940.63</v>
      </c>
      <c r="F1668" s="6">
        <f>IF(Table16[[#This Row],[School Day]]="Y",Table16[[#This Row],[Demand]],NA())</f>
        <v>132940.63</v>
      </c>
      <c r="G1668" s="6" t="e">
        <f>IF(Table16[[#This Row],[School Day]]="N",Table16[[#This Row],[Demand]],NA())</f>
        <v>#N/A</v>
      </c>
      <c r="H1668" s="6" t="e">
        <f>IF(Table16[[#This Row],[Holiday]]="Y",Table16[[#This Row],[Demand]],NA())</f>
        <v>#N/A</v>
      </c>
      <c r="I1668" s="6">
        <f>IF(Table16[[#This Row],[Holiday]]="N",Table16[[#This Row],[Demand]],NA())</f>
        <v>132940.63</v>
      </c>
      <c r="J1668" s="6">
        <v>14.8</v>
      </c>
      <c r="K1668" s="6"/>
    </row>
    <row r="1669" spans="2:11" x14ac:dyDescent="0.3">
      <c r="B1669" s="30">
        <v>43672</v>
      </c>
      <c r="C1669" s="6" t="str">
        <f>VLOOKUP(B:B, _holidays!A:C, 2, FALSE)</f>
        <v>Y</v>
      </c>
      <c r="D1669" s="6" t="str">
        <f>VLOOKUP(B:B, _holidays!A:C, 3, FALSE)</f>
        <v>N</v>
      </c>
      <c r="E1669" s="10">
        <v>136493.13</v>
      </c>
      <c r="F1669" s="6">
        <f>IF(Table16[[#This Row],[School Day]]="Y",Table16[[#This Row],[Demand]],NA())</f>
        <v>136493.13</v>
      </c>
      <c r="G1669" s="6" t="e">
        <f>IF(Table16[[#This Row],[School Day]]="N",Table16[[#This Row],[Demand]],NA())</f>
        <v>#N/A</v>
      </c>
      <c r="H1669" s="6" t="e">
        <f>IF(Table16[[#This Row],[Holiday]]="Y",Table16[[#This Row],[Demand]],NA())</f>
        <v>#N/A</v>
      </c>
      <c r="I1669" s="6">
        <f>IF(Table16[[#This Row],[Holiday]]="N",Table16[[#This Row],[Demand]],NA())</f>
        <v>136493.13</v>
      </c>
      <c r="J1669" s="6">
        <v>14</v>
      </c>
      <c r="K1669" s="6"/>
    </row>
    <row r="1670" spans="2:11" x14ac:dyDescent="0.3">
      <c r="B1670" s="30">
        <v>43673</v>
      </c>
      <c r="C1670" s="6" t="str">
        <f>VLOOKUP(B:B, _holidays!A:C, 2, FALSE)</f>
        <v>Y</v>
      </c>
      <c r="D1670" s="6" t="str">
        <f>VLOOKUP(B:B, _holidays!A:C, 3, FALSE)</f>
        <v>N</v>
      </c>
      <c r="E1670" s="10">
        <v>121958.69</v>
      </c>
      <c r="F1670" s="6">
        <f>IF(Table16[[#This Row],[School Day]]="Y",Table16[[#This Row],[Demand]],NA())</f>
        <v>121958.69</v>
      </c>
      <c r="G1670" s="6" t="e">
        <f>IF(Table16[[#This Row],[School Day]]="N",Table16[[#This Row],[Demand]],NA())</f>
        <v>#N/A</v>
      </c>
      <c r="H1670" s="6" t="e">
        <f>IF(Table16[[#This Row],[Holiday]]="Y",Table16[[#This Row],[Demand]],NA())</f>
        <v>#N/A</v>
      </c>
      <c r="I1670" s="6">
        <f>IF(Table16[[#This Row],[Holiday]]="N",Table16[[#This Row],[Demand]],NA())</f>
        <v>121958.69</v>
      </c>
      <c r="J1670" s="6">
        <v>15.3</v>
      </c>
      <c r="K1670" s="6"/>
    </row>
    <row r="1671" spans="2:11" x14ac:dyDescent="0.3">
      <c r="B1671" s="30">
        <v>43674</v>
      </c>
      <c r="C1671" s="6" t="str">
        <f>VLOOKUP(B:B, _holidays!A:C, 2, FALSE)</f>
        <v>Y</v>
      </c>
      <c r="D1671" s="6" t="str">
        <f>VLOOKUP(B:B, _holidays!A:C, 3, FALSE)</f>
        <v>N</v>
      </c>
      <c r="E1671" s="10">
        <v>118413.13499999999</v>
      </c>
      <c r="F1671" s="6">
        <f>IF(Table16[[#This Row],[School Day]]="Y",Table16[[#This Row],[Demand]],NA())</f>
        <v>118413.13499999999</v>
      </c>
      <c r="G1671" s="6" t="e">
        <f>IF(Table16[[#This Row],[School Day]]="N",Table16[[#This Row],[Demand]],NA())</f>
        <v>#N/A</v>
      </c>
      <c r="H1671" s="6" t="e">
        <f>IF(Table16[[#This Row],[Holiday]]="Y",Table16[[#This Row],[Demand]],NA())</f>
        <v>#N/A</v>
      </c>
      <c r="I1671" s="6">
        <f>IF(Table16[[#This Row],[Holiday]]="N",Table16[[#This Row],[Demand]],NA())</f>
        <v>118413.13499999999</v>
      </c>
      <c r="J1671" s="6">
        <v>15.1</v>
      </c>
      <c r="K1671" s="6"/>
    </row>
    <row r="1672" spans="2:11" x14ac:dyDescent="0.3">
      <c r="B1672" s="30">
        <v>43675</v>
      </c>
      <c r="C1672" s="6" t="str">
        <f>VLOOKUP(B:B, _holidays!A:C, 2, FALSE)</f>
        <v>Y</v>
      </c>
      <c r="D1672" s="6" t="str">
        <f>VLOOKUP(B:B, _holidays!A:C, 3, FALSE)</f>
        <v>N</v>
      </c>
      <c r="E1672" s="10">
        <v>133205.18</v>
      </c>
      <c r="F1672" s="6">
        <f>IF(Table16[[#This Row],[School Day]]="Y",Table16[[#This Row],[Demand]],NA())</f>
        <v>133205.18</v>
      </c>
      <c r="G1672" s="6" t="e">
        <f>IF(Table16[[#This Row],[School Day]]="N",Table16[[#This Row],[Demand]],NA())</f>
        <v>#N/A</v>
      </c>
      <c r="H1672" s="6" t="e">
        <f>IF(Table16[[#This Row],[Holiday]]="Y",Table16[[#This Row],[Demand]],NA())</f>
        <v>#N/A</v>
      </c>
      <c r="I1672" s="6">
        <f>IF(Table16[[#This Row],[Holiday]]="N",Table16[[#This Row],[Demand]],NA())</f>
        <v>133205.18</v>
      </c>
      <c r="J1672" s="6">
        <v>14.6</v>
      </c>
      <c r="K1672" s="6"/>
    </row>
    <row r="1673" spans="2:11" x14ac:dyDescent="0.3">
      <c r="B1673" s="30">
        <v>43676</v>
      </c>
      <c r="C1673" s="6" t="str">
        <f>VLOOKUP(B:B, _holidays!A:C, 2, FALSE)</f>
        <v>Y</v>
      </c>
      <c r="D1673" s="6" t="str">
        <f>VLOOKUP(B:B, _holidays!A:C, 3, FALSE)</f>
        <v>N</v>
      </c>
      <c r="E1673" s="10">
        <v>138858.04500000001</v>
      </c>
      <c r="F1673" s="6">
        <f>IF(Table16[[#This Row],[School Day]]="Y",Table16[[#This Row],[Demand]],NA())</f>
        <v>138858.04500000001</v>
      </c>
      <c r="G1673" s="6" t="e">
        <f>IF(Table16[[#This Row],[School Day]]="N",Table16[[#This Row],[Demand]],NA())</f>
        <v>#N/A</v>
      </c>
      <c r="H1673" s="6" t="e">
        <f>IF(Table16[[#This Row],[Holiday]]="Y",Table16[[#This Row],[Demand]],NA())</f>
        <v>#N/A</v>
      </c>
      <c r="I1673" s="6">
        <f>IF(Table16[[#This Row],[Holiday]]="N",Table16[[#This Row],[Demand]],NA())</f>
        <v>138858.04500000001</v>
      </c>
      <c r="J1673" s="6">
        <v>12.5</v>
      </c>
      <c r="K1673" s="6"/>
    </row>
    <row r="1674" spans="2:11" x14ac:dyDescent="0.3">
      <c r="B1674" s="30">
        <v>43677</v>
      </c>
      <c r="C1674" s="6" t="str">
        <f>VLOOKUP(B:B, _holidays!A:C, 2, FALSE)</f>
        <v>Y</v>
      </c>
      <c r="D1674" s="6" t="str">
        <f>VLOOKUP(B:B, _holidays!A:C, 3, FALSE)</f>
        <v>N</v>
      </c>
      <c r="E1674" s="10">
        <v>140275.82999999999</v>
      </c>
      <c r="F1674" s="6">
        <f>IF(Table16[[#This Row],[School Day]]="Y",Table16[[#This Row],[Demand]],NA())</f>
        <v>140275.82999999999</v>
      </c>
      <c r="G1674" s="6" t="e">
        <f>IF(Table16[[#This Row],[School Day]]="N",Table16[[#This Row],[Demand]],NA())</f>
        <v>#N/A</v>
      </c>
      <c r="H1674" s="6" t="e">
        <f>IF(Table16[[#This Row],[Holiday]]="Y",Table16[[#This Row],[Demand]],NA())</f>
        <v>#N/A</v>
      </c>
      <c r="I1674" s="6">
        <f>IF(Table16[[#This Row],[Holiday]]="N",Table16[[#This Row],[Demand]],NA())</f>
        <v>140275.82999999999</v>
      </c>
      <c r="J1674" s="6">
        <v>12.5</v>
      </c>
      <c r="K1674" s="6"/>
    </row>
    <row r="1675" spans="2:11" x14ac:dyDescent="0.3">
      <c r="B1675" s="30">
        <v>43678</v>
      </c>
      <c r="C1675" s="6" t="str">
        <f>VLOOKUP(B:B, _holidays!A:C, 2, FALSE)</f>
        <v>Y</v>
      </c>
      <c r="D1675" s="6" t="str">
        <f>VLOOKUP(B:B, _holidays!A:C, 3, FALSE)</f>
        <v>N</v>
      </c>
      <c r="E1675" s="10">
        <v>137651.13500000001</v>
      </c>
      <c r="F1675" s="6">
        <f>IF(Table16[[#This Row],[School Day]]="Y",Table16[[#This Row],[Demand]],NA())</f>
        <v>137651.13500000001</v>
      </c>
      <c r="G1675" s="6" t="e">
        <f>IF(Table16[[#This Row],[School Day]]="N",Table16[[#This Row],[Demand]],NA())</f>
        <v>#N/A</v>
      </c>
      <c r="H1675" s="6" t="e">
        <f>IF(Table16[[#This Row],[Holiday]]="Y",Table16[[#This Row],[Demand]],NA())</f>
        <v>#N/A</v>
      </c>
      <c r="I1675" s="6">
        <f>IF(Table16[[#This Row],[Holiday]]="N",Table16[[#This Row],[Demand]],NA())</f>
        <v>137651.13500000001</v>
      </c>
      <c r="J1675" s="6">
        <v>13.8</v>
      </c>
      <c r="K1675" s="6"/>
    </row>
    <row r="1676" spans="2:11" x14ac:dyDescent="0.3">
      <c r="B1676" s="30">
        <v>43679</v>
      </c>
      <c r="C1676" s="6" t="str">
        <f>VLOOKUP(B:B, _holidays!A:C, 2, FALSE)</f>
        <v>Y</v>
      </c>
      <c r="D1676" s="6" t="str">
        <f>VLOOKUP(B:B, _holidays!A:C, 3, FALSE)</f>
        <v>N</v>
      </c>
      <c r="E1676" s="10">
        <v>135633.89000000001</v>
      </c>
      <c r="F1676" s="6">
        <f>IF(Table16[[#This Row],[School Day]]="Y",Table16[[#This Row],[Demand]],NA())</f>
        <v>135633.89000000001</v>
      </c>
      <c r="G1676" s="6" t="e">
        <f>IF(Table16[[#This Row],[School Day]]="N",Table16[[#This Row],[Demand]],NA())</f>
        <v>#N/A</v>
      </c>
      <c r="H1676" s="6" t="e">
        <f>IF(Table16[[#This Row],[Holiday]]="Y",Table16[[#This Row],[Demand]],NA())</f>
        <v>#N/A</v>
      </c>
      <c r="I1676" s="6">
        <f>IF(Table16[[#This Row],[Holiday]]="N",Table16[[#This Row],[Demand]],NA())</f>
        <v>135633.89000000001</v>
      </c>
      <c r="J1676" s="6">
        <v>12.7</v>
      </c>
      <c r="K1676" s="6"/>
    </row>
    <row r="1677" spans="2:11" x14ac:dyDescent="0.3">
      <c r="B1677" s="30">
        <v>43680</v>
      </c>
      <c r="C1677" s="6" t="str">
        <f>VLOOKUP(B:B, _holidays!A:C, 2, FALSE)</f>
        <v>Y</v>
      </c>
      <c r="D1677" s="6" t="str">
        <f>VLOOKUP(B:B, _holidays!A:C, 3, FALSE)</f>
        <v>N</v>
      </c>
      <c r="E1677" s="10">
        <v>119933.7</v>
      </c>
      <c r="F1677" s="6">
        <f>IF(Table16[[#This Row],[School Day]]="Y",Table16[[#This Row],[Demand]],NA())</f>
        <v>119933.7</v>
      </c>
      <c r="G1677" s="6" t="e">
        <f>IF(Table16[[#This Row],[School Day]]="N",Table16[[#This Row],[Demand]],NA())</f>
        <v>#N/A</v>
      </c>
      <c r="H1677" s="6" t="e">
        <f>IF(Table16[[#This Row],[Holiday]]="Y",Table16[[#This Row],[Demand]],NA())</f>
        <v>#N/A</v>
      </c>
      <c r="I1677" s="6">
        <f>IF(Table16[[#This Row],[Holiday]]="N",Table16[[#This Row],[Demand]],NA())</f>
        <v>119933.7</v>
      </c>
      <c r="J1677" s="6">
        <v>13.9</v>
      </c>
      <c r="K1677" s="6"/>
    </row>
    <row r="1678" spans="2:11" x14ac:dyDescent="0.3">
      <c r="B1678" s="30">
        <v>43681</v>
      </c>
      <c r="C1678" s="6" t="str">
        <f>VLOOKUP(B:B, _holidays!A:C, 2, FALSE)</f>
        <v>Y</v>
      </c>
      <c r="D1678" s="6" t="str">
        <f>VLOOKUP(B:B, _holidays!A:C, 3, FALSE)</f>
        <v>N</v>
      </c>
      <c r="E1678" s="10">
        <v>120350.215</v>
      </c>
      <c r="F1678" s="6">
        <f>IF(Table16[[#This Row],[School Day]]="Y",Table16[[#This Row],[Demand]],NA())</f>
        <v>120350.215</v>
      </c>
      <c r="G1678" s="6" t="e">
        <f>IF(Table16[[#This Row],[School Day]]="N",Table16[[#This Row],[Demand]],NA())</f>
        <v>#N/A</v>
      </c>
      <c r="H1678" s="6" t="e">
        <f>IF(Table16[[#This Row],[Holiday]]="Y",Table16[[#This Row],[Demand]],NA())</f>
        <v>#N/A</v>
      </c>
      <c r="I1678" s="6">
        <f>IF(Table16[[#This Row],[Holiday]]="N",Table16[[#This Row],[Demand]],NA())</f>
        <v>120350.215</v>
      </c>
      <c r="J1678" s="6">
        <v>13.1</v>
      </c>
      <c r="K1678" s="6"/>
    </row>
    <row r="1679" spans="2:11" x14ac:dyDescent="0.3">
      <c r="B1679" s="30">
        <v>43682</v>
      </c>
      <c r="C1679" s="6" t="str">
        <f>VLOOKUP(B:B, _holidays!A:C, 2, FALSE)</f>
        <v>Y</v>
      </c>
      <c r="D1679" s="6" t="str">
        <f>VLOOKUP(B:B, _holidays!A:C, 3, FALSE)</f>
        <v>N</v>
      </c>
      <c r="E1679" s="10">
        <v>125652.05499999999</v>
      </c>
      <c r="F1679" s="6">
        <f>IF(Table16[[#This Row],[School Day]]="Y",Table16[[#This Row],[Demand]],NA())</f>
        <v>125652.05499999999</v>
      </c>
      <c r="G1679" s="6" t="e">
        <f>IF(Table16[[#This Row],[School Day]]="N",Table16[[#This Row],[Demand]],NA())</f>
        <v>#N/A</v>
      </c>
      <c r="H1679" s="6" t="e">
        <f>IF(Table16[[#This Row],[Holiday]]="Y",Table16[[#This Row],[Demand]],NA())</f>
        <v>#N/A</v>
      </c>
      <c r="I1679" s="6">
        <f>IF(Table16[[#This Row],[Holiday]]="N",Table16[[#This Row],[Demand]],NA())</f>
        <v>125652.05499999999</v>
      </c>
      <c r="J1679" s="6">
        <v>15.8</v>
      </c>
      <c r="K1679" s="6"/>
    </row>
    <row r="1680" spans="2:11" x14ac:dyDescent="0.3">
      <c r="B1680" s="30">
        <v>43683</v>
      </c>
      <c r="C1680" s="6" t="str">
        <f>VLOOKUP(B:B, _holidays!A:C, 2, FALSE)</f>
        <v>Y</v>
      </c>
      <c r="D1680" s="6" t="str">
        <f>VLOOKUP(B:B, _holidays!A:C, 3, FALSE)</f>
        <v>N</v>
      </c>
      <c r="E1680" s="10">
        <v>132120.39000000001</v>
      </c>
      <c r="F1680" s="6">
        <f>IF(Table16[[#This Row],[School Day]]="Y",Table16[[#This Row],[Demand]],NA())</f>
        <v>132120.39000000001</v>
      </c>
      <c r="G1680" s="6" t="e">
        <f>IF(Table16[[#This Row],[School Day]]="N",Table16[[#This Row],[Demand]],NA())</f>
        <v>#N/A</v>
      </c>
      <c r="H1680" s="6" t="e">
        <f>IF(Table16[[#This Row],[Holiday]]="Y",Table16[[#This Row],[Demand]],NA())</f>
        <v>#N/A</v>
      </c>
      <c r="I1680" s="6">
        <f>IF(Table16[[#This Row],[Holiday]]="N",Table16[[#This Row],[Demand]],NA())</f>
        <v>132120.39000000001</v>
      </c>
      <c r="J1680" s="6">
        <v>13.5</v>
      </c>
      <c r="K1680" s="6"/>
    </row>
    <row r="1681" spans="2:11" x14ac:dyDescent="0.3">
      <c r="B1681" s="30">
        <v>43684</v>
      </c>
      <c r="C1681" s="6" t="str">
        <f>VLOOKUP(B:B, _holidays!A:C, 2, FALSE)</f>
        <v>Y</v>
      </c>
      <c r="D1681" s="6" t="str">
        <f>VLOOKUP(B:B, _holidays!A:C, 3, FALSE)</f>
        <v>N</v>
      </c>
      <c r="E1681" s="10">
        <v>136315.38</v>
      </c>
      <c r="F1681" s="6">
        <f>IF(Table16[[#This Row],[School Day]]="Y",Table16[[#This Row],[Demand]],NA())</f>
        <v>136315.38</v>
      </c>
      <c r="G1681" s="6" t="e">
        <f>IF(Table16[[#This Row],[School Day]]="N",Table16[[#This Row],[Demand]],NA())</f>
        <v>#N/A</v>
      </c>
      <c r="H1681" s="6" t="e">
        <f>IF(Table16[[#This Row],[Holiday]]="Y",Table16[[#This Row],[Demand]],NA())</f>
        <v>#N/A</v>
      </c>
      <c r="I1681" s="6">
        <f>IF(Table16[[#This Row],[Holiday]]="N",Table16[[#This Row],[Demand]],NA())</f>
        <v>136315.38</v>
      </c>
      <c r="J1681" s="6">
        <v>14.1</v>
      </c>
      <c r="K1681" s="6"/>
    </row>
    <row r="1682" spans="2:11" x14ac:dyDescent="0.3">
      <c r="B1682" s="30">
        <v>43685</v>
      </c>
      <c r="C1682" s="6" t="str">
        <f>VLOOKUP(B:B, _holidays!A:C, 2, FALSE)</f>
        <v>Y</v>
      </c>
      <c r="D1682" s="6" t="str">
        <f>VLOOKUP(B:B, _holidays!A:C, 3, FALSE)</f>
        <v>N</v>
      </c>
      <c r="E1682" s="10">
        <v>133004.73000000001</v>
      </c>
      <c r="F1682" s="6">
        <f>IF(Table16[[#This Row],[School Day]]="Y",Table16[[#This Row],[Demand]],NA())</f>
        <v>133004.73000000001</v>
      </c>
      <c r="G1682" s="6" t="e">
        <f>IF(Table16[[#This Row],[School Day]]="N",Table16[[#This Row],[Demand]],NA())</f>
        <v>#N/A</v>
      </c>
      <c r="H1682" s="6" t="e">
        <f>IF(Table16[[#This Row],[Holiday]]="Y",Table16[[#This Row],[Demand]],NA())</f>
        <v>#N/A</v>
      </c>
      <c r="I1682" s="6">
        <f>IF(Table16[[#This Row],[Holiday]]="N",Table16[[#This Row],[Demand]],NA())</f>
        <v>133004.73000000001</v>
      </c>
      <c r="J1682" s="6">
        <v>13.9</v>
      </c>
      <c r="K1682" s="6"/>
    </row>
    <row r="1683" spans="2:11" x14ac:dyDescent="0.3">
      <c r="B1683" s="30">
        <v>43686</v>
      </c>
      <c r="C1683" s="6" t="str">
        <f>VLOOKUP(B:B, _holidays!A:C, 2, FALSE)</f>
        <v>Y</v>
      </c>
      <c r="D1683" s="6" t="str">
        <f>VLOOKUP(B:B, _holidays!A:C, 3, FALSE)</f>
        <v>N</v>
      </c>
      <c r="E1683" s="10">
        <v>142555.10500000001</v>
      </c>
      <c r="F1683" s="6">
        <f>IF(Table16[[#This Row],[School Day]]="Y",Table16[[#This Row],[Demand]],NA())</f>
        <v>142555.10500000001</v>
      </c>
      <c r="G1683" s="6" t="e">
        <f>IF(Table16[[#This Row],[School Day]]="N",Table16[[#This Row],[Demand]],NA())</f>
        <v>#N/A</v>
      </c>
      <c r="H1683" s="6" t="e">
        <f>IF(Table16[[#This Row],[Holiday]]="Y",Table16[[#This Row],[Demand]],NA())</f>
        <v>#N/A</v>
      </c>
      <c r="I1683" s="6">
        <f>IF(Table16[[#This Row],[Holiday]]="N",Table16[[#This Row],[Demand]],NA())</f>
        <v>142555.10500000001</v>
      </c>
      <c r="J1683" s="6">
        <v>10.1</v>
      </c>
      <c r="K1683" s="6"/>
    </row>
    <row r="1684" spans="2:11" x14ac:dyDescent="0.3">
      <c r="B1684" s="30">
        <v>43687</v>
      </c>
      <c r="C1684" s="6" t="str">
        <f>VLOOKUP(B:B, _holidays!A:C, 2, FALSE)</f>
        <v>Y</v>
      </c>
      <c r="D1684" s="6" t="str">
        <f>VLOOKUP(B:B, _holidays!A:C, 3, FALSE)</f>
        <v>N</v>
      </c>
      <c r="E1684" s="10">
        <v>128554.605</v>
      </c>
      <c r="F1684" s="6">
        <f>IF(Table16[[#This Row],[School Day]]="Y",Table16[[#This Row],[Demand]],NA())</f>
        <v>128554.605</v>
      </c>
      <c r="G1684" s="6" t="e">
        <f>IF(Table16[[#This Row],[School Day]]="N",Table16[[#This Row],[Demand]],NA())</f>
        <v>#N/A</v>
      </c>
      <c r="H1684" s="6" t="e">
        <f>IF(Table16[[#This Row],[Holiday]]="Y",Table16[[#This Row],[Demand]],NA())</f>
        <v>#N/A</v>
      </c>
      <c r="I1684" s="6">
        <f>IF(Table16[[#This Row],[Holiday]]="N",Table16[[#This Row],[Demand]],NA())</f>
        <v>128554.605</v>
      </c>
      <c r="J1684" s="6">
        <v>12.5</v>
      </c>
      <c r="K1684" s="6"/>
    </row>
    <row r="1685" spans="2:11" x14ac:dyDescent="0.3">
      <c r="B1685" s="30">
        <v>43688</v>
      </c>
      <c r="C1685" s="6" t="str">
        <f>VLOOKUP(B:B, _holidays!A:C, 2, FALSE)</f>
        <v>Y</v>
      </c>
      <c r="D1685" s="6" t="str">
        <f>VLOOKUP(B:B, _holidays!A:C, 3, FALSE)</f>
        <v>N</v>
      </c>
      <c r="E1685" s="10">
        <v>121028.325</v>
      </c>
      <c r="F1685" s="6">
        <f>IF(Table16[[#This Row],[School Day]]="Y",Table16[[#This Row],[Demand]],NA())</f>
        <v>121028.325</v>
      </c>
      <c r="G1685" s="6" t="e">
        <f>IF(Table16[[#This Row],[School Day]]="N",Table16[[#This Row],[Demand]],NA())</f>
        <v>#N/A</v>
      </c>
      <c r="H1685" s="6" t="e">
        <f>IF(Table16[[#This Row],[Holiday]]="Y",Table16[[#This Row],[Demand]],NA())</f>
        <v>#N/A</v>
      </c>
      <c r="I1685" s="6">
        <f>IF(Table16[[#This Row],[Holiday]]="N",Table16[[#This Row],[Demand]],NA())</f>
        <v>121028.325</v>
      </c>
      <c r="J1685" s="6">
        <v>12.9</v>
      </c>
      <c r="K1685" s="6"/>
    </row>
    <row r="1686" spans="2:11" x14ac:dyDescent="0.3">
      <c r="B1686" s="30">
        <v>43689</v>
      </c>
      <c r="C1686" s="6" t="str">
        <f>VLOOKUP(B:B, _holidays!A:C, 2, FALSE)</f>
        <v>Y</v>
      </c>
      <c r="D1686" s="6" t="str">
        <f>VLOOKUP(B:B, _holidays!A:C, 3, FALSE)</f>
        <v>N</v>
      </c>
      <c r="E1686" s="10">
        <v>136683.4</v>
      </c>
      <c r="F1686" s="6">
        <f>IF(Table16[[#This Row],[School Day]]="Y",Table16[[#This Row],[Demand]],NA())</f>
        <v>136683.4</v>
      </c>
      <c r="G1686" s="6" t="e">
        <f>IF(Table16[[#This Row],[School Day]]="N",Table16[[#This Row],[Demand]],NA())</f>
        <v>#N/A</v>
      </c>
      <c r="H1686" s="6" t="e">
        <f>IF(Table16[[#This Row],[Holiday]]="Y",Table16[[#This Row],[Demand]],NA())</f>
        <v>#N/A</v>
      </c>
      <c r="I1686" s="6">
        <f>IF(Table16[[#This Row],[Holiday]]="N",Table16[[#This Row],[Demand]],NA())</f>
        <v>136683.4</v>
      </c>
      <c r="J1686" s="6">
        <v>12</v>
      </c>
      <c r="K1686" s="6"/>
    </row>
    <row r="1687" spans="2:11" x14ac:dyDescent="0.3">
      <c r="B1687" s="30">
        <v>43690</v>
      </c>
      <c r="C1687" s="6" t="str">
        <f>VLOOKUP(B:B, _holidays!A:C, 2, FALSE)</f>
        <v>Y</v>
      </c>
      <c r="D1687" s="6" t="str">
        <f>VLOOKUP(B:B, _holidays!A:C, 3, FALSE)</f>
        <v>N</v>
      </c>
      <c r="E1687" s="10">
        <v>141474.26500000001</v>
      </c>
      <c r="F1687" s="6">
        <f>IF(Table16[[#This Row],[School Day]]="Y",Table16[[#This Row],[Demand]],NA())</f>
        <v>141474.26500000001</v>
      </c>
      <c r="G1687" s="6" t="e">
        <f>IF(Table16[[#This Row],[School Day]]="N",Table16[[#This Row],[Demand]],NA())</f>
        <v>#N/A</v>
      </c>
      <c r="H1687" s="6" t="e">
        <f>IF(Table16[[#This Row],[Holiday]]="Y",Table16[[#This Row],[Demand]],NA())</f>
        <v>#N/A</v>
      </c>
      <c r="I1687" s="6">
        <f>IF(Table16[[#This Row],[Holiday]]="N",Table16[[#This Row],[Demand]],NA())</f>
        <v>141474.26500000001</v>
      </c>
      <c r="J1687" s="6">
        <v>13.1</v>
      </c>
      <c r="K1687" s="6"/>
    </row>
    <row r="1688" spans="2:11" x14ac:dyDescent="0.3">
      <c r="B1688" s="30">
        <v>43691</v>
      </c>
      <c r="C1688" s="6" t="str">
        <f>VLOOKUP(B:B, _holidays!A:C, 2, FALSE)</f>
        <v>Y</v>
      </c>
      <c r="D1688" s="6" t="str">
        <f>VLOOKUP(B:B, _holidays!A:C, 3, FALSE)</f>
        <v>N</v>
      </c>
      <c r="E1688" s="10">
        <v>134681.435</v>
      </c>
      <c r="F1688" s="6">
        <f>IF(Table16[[#This Row],[School Day]]="Y",Table16[[#This Row],[Demand]],NA())</f>
        <v>134681.435</v>
      </c>
      <c r="G1688" s="6" t="e">
        <f>IF(Table16[[#This Row],[School Day]]="N",Table16[[#This Row],[Demand]],NA())</f>
        <v>#N/A</v>
      </c>
      <c r="H1688" s="6" t="e">
        <f>IF(Table16[[#This Row],[Holiday]]="Y",Table16[[#This Row],[Demand]],NA())</f>
        <v>#N/A</v>
      </c>
      <c r="I1688" s="6">
        <f>IF(Table16[[#This Row],[Holiday]]="N",Table16[[#This Row],[Demand]],NA())</f>
        <v>134681.435</v>
      </c>
      <c r="J1688" s="6">
        <v>13.8</v>
      </c>
      <c r="K1688" s="6"/>
    </row>
    <row r="1689" spans="2:11" x14ac:dyDescent="0.3">
      <c r="B1689" s="30">
        <v>43692</v>
      </c>
      <c r="C1689" s="6" t="str">
        <f>VLOOKUP(B:B, _holidays!A:C, 2, FALSE)</f>
        <v>Y</v>
      </c>
      <c r="D1689" s="6" t="str">
        <f>VLOOKUP(B:B, _holidays!A:C, 3, FALSE)</f>
        <v>N</v>
      </c>
      <c r="E1689" s="10">
        <v>128119.715</v>
      </c>
      <c r="F1689" s="6">
        <f>IF(Table16[[#This Row],[School Day]]="Y",Table16[[#This Row],[Demand]],NA())</f>
        <v>128119.715</v>
      </c>
      <c r="G1689" s="6" t="e">
        <f>IF(Table16[[#This Row],[School Day]]="N",Table16[[#This Row],[Demand]],NA())</f>
        <v>#N/A</v>
      </c>
      <c r="H1689" s="6" t="e">
        <f>IF(Table16[[#This Row],[Holiday]]="Y",Table16[[#This Row],[Demand]],NA())</f>
        <v>#N/A</v>
      </c>
      <c r="I1689" s="6">
        <f>IF(Table16[[#This Row],[Holiday]]="N",Table16[[#This Row],[Demand]],NA())</f>
        <v>128119.715</v>
      </c>
      <c r="J1689" s="6">
        <v>16.2</v>
      </c>
      <c r="K1689" s="6"/>
    </row>
    <row r="1690" spans="2:11" x14ac:dyDescent="0.3">
      <c r="B1690" s="30">
        <v>43693</v>
      </c>
      <c r="C1690" s="6" t="str">
        <f>VLOOKUP(B:B, _holidays!A:C, 2, FALSE)</f>
        <v>Y</v>
      </c>
      <c r="D1690" s="6" t="str">
        <f>VLOOKUP(B:B, _holidays!A:C, 3, FALSE)</f>
        <v>N</v>
      </c>
      <c r="E1690" s="10">
        <v>129781.155</v>
      </c>
      <c r="F1690" s="6">
        <f>IF(Table16[[#This Row],[School Day]]="Y",Table16[[#This Row],[Demand]],NA())</f>
        <v>129781.155</v>
      </c>
      <c r="G1690" s="6" t="e">
        <f>IF(Table16[[#This Row],[School Day]]="N",Table16[[#This Row],[Demand]],NA())</f>
        <v>#N/A</v>
      </c>
      <c r="H1690" s="6" t="e">
        <f>IF(Table16[[#This Row],[Holiday]]="Y",Table16[[#This Row],[Demand]],NA())</f>
        <v>#N/A</v>
      </c>
      <c r="I1690" s="6">
        <f>IF(Table16[[#This Row],[Holiday]]="N",Table16[[#This Row],[Demand]],NA())</f>
        <v>129781.155</v>
      </c>
      <c r="J1690" s="6">
        <v>16.899999999999999</v>
      </c>
      <c r="K1690" s="6"/>
    </row>
    <row r="1691" spans="2:11" x14ac:dyDescent="0.3">
      <c r="B1691" s="30">
        <v>43694</v>
      </c>
      <c r="C1691" s="6" t="str">
        <f>VLOOKUP(B:B, _holidays!A:C, 2, FALSE)</f>
        <v>Y</v>
      </c>
      <c r="D1691" s="6" t="str">
        <f>VLOOKUP(B:B, _holidays!A:C, 3, FALSE)</f>
        <v>N</v>
      </c>
      <c r="E1691" s="10">
        <v>115460.6</v>
      </c>
      <c r="F1691" s="6">
        <f>IF(Table16[[#This Row],[School Day]]="Y",Table16[[#This Row],[Demand]],NA())</f>
        <v>115460.6</v>
      </c>
      <c r="G1691" s="6" t="e">
        <f>IF(Table16[[#This Row],[School Day]]="N",Table16[[#This Row],[Demand]],NA())</f>
        <v>#N/A</v>
      </c>
      <c r="H1691" s="6" t="e">
        <f>IF(Table16[[#This Row],[Holiday]]="Y",Table16[[#This Row],[Demand]],NA())</f>
        <v>#N/A</v>
      </c>
      <c r="I1691" s="6">
        <f>IF(Table16[[#This Row],[Holiday]]="N",Table16[[#This Row],[Demand]],NA())</f>
        <v>115460.6</v>
      </c>
      <c r="J1691" s="6">
        <v>16.5</v>
      </c>
      <c r="K1691" s="6"/>
    </row>
    <row r="1692" spans="2:11" x14ac:dyDescent="0.3">
      <c r="B1692" s="30">
        <v>43695</v>
      </c>
      <c r="C1692" s="6" t="str">
        <f>VLOOKUP(B:B, _holidays!A:C, 2, FALSE)</f>
        <v>Y</v>
      </c>
      <c r="D1692" s="6" t="str">
        <f>VLOOKUP(B:B, _holidays!A:C, 3, FALSE)</f>
        <v>N</v>
      </c>
      <c r="E1692" s="10">
        <v>110816.375</v>
      </c>
      <c r="F1692" s="6">
        <f>IF(Table16[[#This Row],[School Day]]="Y",Table16[[#This Row],[Demand]],NA())</f>
        <v>110816.375</v>
      </c>
      <c r="G1692" s="6" t="e">
        <f>IF(Table16[[#This Row],[School Day]]="N",Table16[[#This Row],[Demand]],NA())</f>
        <v>#N/A</v>
      </c>
      <c r="H1692" s="6" t="e">
        <f>IF(Table16[[#This Row],[Holiday]]="Y",Table16[[#This Row],[Demand]],NA())</f>
        <v>#N/A</v>
      </c>
      <c r="I1692" s="6">
        <f>IF(Table16[[#This Row],[Holiday]]="N",Table16[[#This Row],[Demand]],NA())</f>
        <v>110816.375</v>
      </c>
      <c r="J1692" s="6">
        <v>19.399999999999999</v>
      </c>
      <c r="K1692" s="6"/>
    </row>
    <row r="1693" spans="2:11" x14ac:dyDescent="0.3">
      <c r="B1693" s="30">
        <v>43696</v>
      </c>
      <c r="C1693" s="6" t="str">
        <f>VLOOKUP(B:B, _holidays!A:C, 2, FALSE)</f>
        <v>Y</v>
      </c>
      <c r="D1693" s="6" t="str">
        <f>VLOOKUP(B:B, _holidays!A:C, 3, FALSE)</f>
        <v>N</v>
      </c>
      <c r="E1693" s="10">
        <v>131067.25</v>
      </c>
      <c r="F1693" s="6">
        <f>IF(Table16[[#This Row],[School Day]]="Y",Table16[[#This Row],[Demand]],NA())</f>
        <v>131067.25</v>
      </c>
      <c r="G1693" s="6" t="e">
        <f>IF(Table16[[#This Row],[School Day]]="N",Table16[[#This Row],[Demand]],NA())</f>
        <v>#N/A</v>
      </c>
      <c r="H1693" s="6" t="e">
        <f>IF(Table16[[#This Row],[Holiday]]="Y",Table16[[#This Row],[Demand]],NA())</f>
        <v>#N/A</v>
      </c>
      <c r="I1693" s="6">
        <f>IF(Table16[[#This Row],[Holiday]]="N",Table16[[#This Row],[Demand]],NA())</f>
        <v>131067.25</v>
      </c>
      <c r="J1693" s="6">
        <v>12.3</v>
      </c>
      <c r="K1693" s="6"/>
    </row>
    <row r="1694" spans="2:11" x14ac:dyDescent="0.3">
      <c r="B1694" s="30">
        <v>43697</v>
      </c>
      <c r="C1694" s="6" t="str">
        <f>VLOOKUP(B:B, _holidays!A:C, 2, FALSE)</f>
        <v>Y</v>
      </c>
      <c r="D1694" s="6" t="str">
        <f>VLOOKUP(B:B, _holidays!A:C, 3, FALSE)</f>
        <v>N</v>
      </c>
      <c r="E1694" s="10">
        <v>131438.54999999999</v>
      </c>
      <c r="F1694" s="6">
        <f>IF(Table16[[#This Row],[School Day]]="Y",Table16[[#This Row],[Demand]],NA())</f>
        <v>131438.54999999999</v>
      </c>
      <c r="G1694" s="6" t="e">
        <f>IF(Table16[[#This Row],[School Day]]="N",Table16[[#This Row],[Demand]],NA())</f>
        <v>#N/A</v>
      </c>
      <c r="H1694" s="6" t="e">
        <f>IF(Table16[[#This Row],[Holiday]]="Y",Table16[[#This Row],[Demand]],NA())</f>
        <v>#N/A</v>
      </c>
      <c r="I1694" s="6">
        <f>IF(Table16[[#This Row],[Holiday]]="N",Table16[[#This Row],[Demand]],NA())</f>
        <v>131438.54999999999</v>
      </c>
      <c r="J1694" s="6">
        <v>17</v>
      </c>
      <c r="K1694" s="6"/>
    </row>
    <row r="1695" spans="2:11" x14ac:dyDescent="0.3">
      <c r="B1695" s="30">
        <v>43698</v>
      </c>
      <c r="C1695" s="6" t="str">
        <f>VLOOKUP(B:B, _holidays!A:C, 2, FALSE)</f>
        <v>Y</v>
      </c>
      <c r="D1695" s="6" t="str">
        <f>VLOOKUP(B:B, _holidays!A:C, 3, FALSE)</f>
        <v>N</v>
      </c>
      <c r="E1695" s="10">
        <v>120747.08</v>
      </c>
      <c r="F1695" s="6">
        <f>IF(Table16[[#This Row],[School Day]]="Y",Table16[[#This Row],[Demand]],NA())</f>
        <v>120747.08</v>
      </c>
      <c r="G1695" s="6" t="e">
        <f>IF(Table16[[#This Row],[School Day]]="N",Table16[[#This Row],[Demand]],NA())</f>
        <v>#N/A</v>
      </c>
      <c r="H1695" s="6" t="e">
        <f>IF(Table16[[#This Row],[Holiday]]="Y",Table16[[#This Row],[Demand]],NA())</f>
        <v>#N/A</v>
      </c>
      <c r="I1695" s="6">
        <f>IF(Table16[[#This Row],[Holiday]]="N",Table16[[#This Row],[Demand]],NA())</f>
        <v>120747.08</v>
      </c>
      <c r="J1695" s="6">
        <v>16.600000000000001</v>
      </c>
      <c r="K1695" s="6"/>
    </row>
    <row r="1696" spans="2:11" x14ac:dyDescent="0.3">
      <c r="B1696" s="30">
        <v>43699</v>
      </c>
      <c r="C1696" s="6" t="str">
        <f>VLOOKUP(B:B, _holidays!A:C, 2, FALSE)</f>
        <v>Y</v>
      </c>
      <c r="D1696" s="6" t="str">
        <f>VLOOKUP(B:B, _holidays!A:C, 3, FALSE)</f>
        <v>N</v>
      </c>
      <c r="E1696" s="10">
        <v>127697.99</v>
      </c>
      <c r="F1696" s="6">
        <f>IF(Table16[[#This Row],[School Day]]="Y",Table16[[#This Row],[Demand]],NA())</f>
        <v>127697.99</v>
      </c>
      <c r="G1696" s="6" t="e">
        <f>IF(Table16[[#This Row],[School Day]]="N",Table16[[#This Row],[Demand]],NA())</f>
        <v>#N/A</v>
      </c>
      <c r="H1696" s="6" t="e">
        <f>IF(Table16[[#This Row],[Holiday]]="Y",Table16[[#This Row],[Demand]],NA())</f>
        <v>#N/A</v>
      </c>
      <c r="I1696" s="6">
        <f>IF(Table16[[#This Row],[Holiday]]="N",Table16[[#This Row],[Demand]],NA())</f>
        <v>127697.99</v>
      </c>
      <c r="J1696" s="6">
        <v>13</v>
      </c>
      <c r="K1696" s="6"/>
    </row>
    <row r="1697" spans="2:11" x14ac:dyDescent="0.3">
      <c r="B1697" s="30">
        <v>43700</v>
      </c>
      <c r="C1697" s="6" t="str">
        <f>VLOOKUP(B:B, _holidays!A:C, 2, FALSE)</f>
        <v>Y</v>
      </c>
      <c r="D1697" s="6" t="str">
        <f>VLOOKUP(B:B, _holidays!A:C, 3, FALSE)</f>
        <v>N</v>
      </c>
      <c r="E1697" s="10">
        <v>126763.36500000001</v>
      </c>
      <c r="F1697" s="6">
        <f>IF(Table16[[#This Row],[School Day]]="Y",Table16[[#This Row],[Demand]],NA())</f>
        <v>126763.36500000001</v>
      </c>
      <c r="G1697" s="6" t="e">
        <f>IF(Table16[[#This Row],[School Day]]="N",Table16[[#This Row],[Demand]],NA())</f>
        <v>#N/A</v>
      </c>
      <c r="H1697" s="6" t="e">
        <f>IF(Table16[[#This Row],[Holiday]]="Y",Table16[[#This Row],[Demand]],NA())</f>
        <v>#N/A</v>
      </c>
      <c r="I1697" s="6">
        <f>IF(Table16[[#This Row],[Holiday]]="N",Table16[[#This Row],[Demand]],NA())</f>
        <v>126763.36500000001</v>
      </c>
      <c r="J1697" s="6">
        <v>15.1</v>
      </c>
      <c r="K1697" s="6"/>
    </row>
    <row r="1698" spans="2:11" x14ac:dyDescent="0.3">
      <c r="B1698" s="30">
        <v>43701</v>
      </c>
      <c r="C1698" s="6" t="str">
        <f>VLOOKUP(B:B, _holidays!A:C, 2, FALSE)</f>
        <v>Y</v>
      </c>
      <c r="D1698" s="6" t="str">
        <f>VLOOKUP(B:B, _holidays!A:C, 3, FALSE)</f>
        <v>N</v>
      </c>
      <c r="E1698" s="10">
        <v>107303.47500000001</v>
      </c>
      <c r="F1698" s="6">
        <f>IF(Table16[[#This Row],[School Day]]="Y",Table16[[#This Row],[Demand]],NA())</f>
        <v>107303.47500000001</v>
      </c>
      <c r="G1698" s="6" t="e">
        <f>IF(Table16[[#This Row],[School Day]]="N",Table16[[#This Row],[Demand]],NA())</f>
        <v>#N/A</v>
      </c>
      <c r="H1698" s="6" t="e">
        <f>IF(Table16[[#This Row],[Holiday]]="Y",Table16[[#This Row],[Demand]],NA())</f>
        <v>#N/A</v>
      </c>
      <c r="I1698" s="6">
        <f>IF(Table16[[#This Row],[Holiday]]="N",Table16[[#This Row],[Demand]],NA())</f>
        <v>107303.47500000001</v>
      </c>
      <c r="J1698" s="6">
        <v>18</v>
      </c>
      <c r="K1698" s="6"/>
    </row>
    <row r="1699" spans="2:11" x14ac:dyDescent="0.3">
      <c r="B1699" s="30">
        <v>43702</v>
      </c>
      <c r="C1699" s="6" t="str">
        <f>VLOOKUP(B:B, _holidays!A:C, 2, FALSE)</f>
        <v>Y</v>
      </c>
      <c r="D1699" s="6" t="str">
        <f>VLOOKUP(B:B, _holidays!A:C, 3, FALSE)</f>
        <v>N</v>
      </c>
      <c r="E1699" s="10">
        <v>113980.3</v>
      </c>
      <c r="F1699" s="6">
        <f>IF(Table16[[#This Row],[School Day]]="Y",Table16[[#This Row],[Demand]],NA())</f>
        <v>113980.3</v>
      </c>
      <c r="G1699" s="6" t="e">
        <f>IF(Table16[[#This Row],[School Day]]="N",Table16[[#This Row],[Demand]],NA())</f>
        <v>#N/A</v>
      </c>
      <c r="H1699" s="6" t="e">
        <f>IF(Table16[[#This Row],[Holiday]]="Y",Table16[[#This Row],[Demand]],NA())</f>
        <v>#N/A</v>
      </c>
      <c r="I1699" s="6">
        <f>IF(Table16[[#This Row],[Holiday]]="N",Table16[[#This Row],[Demand]],NA())</f>
        <v>113980.3</v>
      </c>
      <c r="J1699" s="6">
        <v>12.9</v>
      </c>
      <c r="K1699" s="6"/>
    </row>
    <row r="1700" spans="2:11" x14ac:dyDescent="0.3">
      <c r="B1700" s="30">
        <v>43703</v>
      </c>
      <c r="C1700" s="6" t="str">
        <f>VLOOKUP(B:B, _holidays!A:C, 2, FALSE)</f>
        <v>Y</v>
      </c>
      <c r="D1700" s="6" t="str">
        <f>VLOOKUP(B:B, _holidays!A:C, 3, FALSE)</f>
        <v>N</v>
      </c>
      <c r="E1700" s="10">
        <v>132704.36499999999</v>
      </c>
      <c r="F1700" s="6">
        <f>IF(Table16[[#This Row],[School Day]]="Y",Table16[[#This Row],[Demand]],NA())</f>
        <v>132704.36499999999</v>
      </c>
      <c r="G1700" s="6" t="e">
        <f>IF(Table16[[#This Row],[School Day]]="N",Table16[[#This Row],[Demand]],NA())</f>
        <v>#N/A</v>
      </c>
      <c r="H1700" s="6" t="e">
        <f>IF(Table16[[#This Row],[Holiday]]="Y",Table16[[#This Row],[Demand]],NA())</f>
        <v>#N/A</v>
      </c>
      <c r="I1700" s="6">
        <f>IF(Table16[[#This Row],[Holiday]]="N",Table16[[#This Row],[Demand]],NA())</f>
        <v>132704.36499999999</v>
      </c>
      <c r="J1700" s="6">
        <v>14.4</v>
      </c>
      <c r="K1700" s="6"/>
    </row>
    <row r="1701" spans="2:11" x14ac:dyDescent="0.3">
      <c r="B1701" s="30">
        <v>43704</v>
      </c>
      <c r="C1701" s="6" t="str">
        <f>VLOOKUP(B:B, _holidays!A:C, 2, FALSE)</f>
        <v>Y</v>
      </c>
      <c r="D1701" s="6" t="str">
        <f>VLOOKUP(B:B, _holidays!A:C, 3, FALSE)</f>
        <v>N</v>
      </c>
      <c r="E1701" s="10">
        <v>130964.88499999999</v>
      </c>
      <c r="F1701" s="6">
        <f>IF(Table16[[#This Row],[School Day]]="Y",Table16[[#This Row],[Demand]],NA())</f>
        <v>130964.88499999999</v>
      </c>
      <c r="G1701" s="6" t="e">
        <f>IF(Table16[[#This Row],[School Day]]="N",Table16[[#This Row],[Demand]],NA())</f>
        <v>#N/A</v>
      </c>
      <c r="H1701" s="6" t="e">
        <f>IF(Table16[[#This Row],[Holiday]]="Y",Table16[[#This Row],[Demand]],NA())</f>
        <v>#N/A</v>
      </c>
      <c r="I1701" s="6">
        <f>IF(Table16[[#This Row],[Holiday]]="N",Table16[[#This Row],[Demand]],NA())</f>
        <v>130964.88499999999</v>
      </c>
      <c r="J1701" s="6">
        <v>15.3</v>
      </c>
      <c r="K1701" s="6"/>
    </row>
    <row r="1702" spans="2:11" x14ac:dyDescent="0.3">
      <c r="B1702" s="30">
        <v>43705</v>
      </c>
      <c r="C1702" s="6" t="str">
        <f>VLOOKUP(B:B, _holidays!A:C, 2, FALSE)</f>
        <v>Y</v>
      </c>
      <c r="D1702" s="6" t="str">
        <f>VLOOKUP(B:B, _holidays!A:C, 3, FALSE)</f>
        <v>N</v>
      </c>
      <c r="E1702" s="10">
        <v>137660.94</v>
      </c>
      <c r="F1702" s="6">
        <f>IF(Table16[[#This Row],[School Day]]="Y",Table16[[#This Row],[Demand]],NA())</f>
        <v>137660.94</v>
      </c>
      <c r="G1702" s="6" t="e">
        <f>IF(Table16[[#This Row],[School Day]]="N",Table16[[#This Row],[Demand]],NA())</f>
        <v>#N/A</v>
      </c>
      <c r="H1702" s="6" t="e">
        <f>IF(Table16[[#This Row],[Holiday]]="Y",Table16[[#This Row],[Demand]],NA())</f>
        <v>#N/A</v>
      </c>
      <c r="I1702" s="6">
        <f>IF(Table16[[#This Row],[Holiday]]="N",Table16[[#This Row],[Demand]],NA())</f>
        <v>137660.94</v>
      </c>
      <c r="J1702" s="6">
        <v>13.4</v>
      </c>
      <c r="K1702" s="6"/>
    </row>
    <row r="1703" spans="2:11" x14ac:dyDescent="0.3">
      <c r="B1703" s="30">
        <v>43706</v>
      </c>
      <c r="C1703" s="6" t="str">
        <f>VLOOKUP(B:B, _holidays!A:C, 2, FALSE)</f>
        <v>Y</v>
      </c>
      <c r="D1703" s="6" t="str">
        <f>VLOOKUP(B:B, _holidays!A:C, 3, FALSE)</f>
        <v>N</v>
      </c>
      <c r="E1703" s="10">
        <v>134233.345</v>
      </c>
      <c r="F1703" s="6">
        <f>IF(Table16[[#This Row],[School Day]]="Y",Table16[[#This Row],[Demand]],NA())</f>
        <v>134233.345</v>
      </c>
      <c r="G1703" s="6" t="e">
        <f>IF(Table16[[#This Row],[School Day]]="N",Table16[[#This Row],[Demand]],NA())</f>
        <v>#N/A</v>
      </c>
      <c r="H1703" s="6" t="e">
        <f>IF(Table16[[#This Row],[Holiday]]="Y",Table16[[#This Row],[Demand]],NA())</f>
        <v>#N/A</v>
      </c>
      <c r="I1703" s="6">
        <f>IF(Table16[[#This Row],[Holiday]]="N",Table16[[#This Row],[Demand]],NA())</f>
        <v>134233.345</v>
      </c>
      <c r="J1703" s="6">
        <v>13</v>
      </c>
      <c r="K1703" s="6"/>
    </row>
    <row r="1704" spans="2:11" x14ac:dyDescent="0.3">
      <c r="B1704" s="30">
        <v>43707</v>
      </c>
      <c r="C1704" s="6" t="str">
        <f>VLOOKUP(B:B, _holidays!A:C, 2, FALSE)</f>
        <v>Y</v>
      </c>
      <c r="D1704" s="6" t="str">
        <f>VLOOKUP(B:B, _holidays!A:C, 3, FALSE)</f>
        <v>N</v>
      </c>
      <c r="E1704" s="10">
        <v>131871.07999999999</v>
      </c>
      <c r="F1704" s="6">
        <f>IF(Table16[[#This Row],[School Day]]="Y",Table16[[#This Row],[Demand]],NA())</f>
        <v>131871.07999999999</v>
      </c>
      <c r="G1704" s="6" t="e">
        <f>IF(Table16[[#This Row],[School Day]]="N",Table16[[#This Row],[Demand]],NA())</f>
        <v>#N/A</v>
      </c>
      <c r="H1704" s="6" t="e">
        <f>IF(Table16[[#This Row],[Holiday]]="Y",Table16[[#This Row],[Demand]],NA())</f>
        <v>#N/A</v>
      </c>
      <c r="I1704" s="6">
        <f>IF(Table16[[#This Row],[Holiday]]="N",Table16[[#This Row],[Demand]],NA())</f>
        <v>131871.07999999999</v>
      </c>
      <c r="J1704" s="6">
        <v>15.3</v>
      </c>
      <c r="K1704" s="6"/>
    </row>
    <row r="1705" spans="2:11" x14ac:dyDescent="0.3">
      <c r="B1705" s="30">
        <v>43708</v>
      </c>
      <c r="C1705" s="6" t="str">
        <f>VLOOKUP(B:B, _holidays!A:C, 2, FALSE)</f>
        <v>Y</v>
      </c>
      <c r="D1705" s="6" t="str">
        <f>VLOOKUP(B:B, _holidays!A:C, 3, FALSE)</f>
        <v>N</v>
      </c>
      <c r="E1705" s="10">
        <v>107616.03</v>
      </c>
      <c r="F1705" s="6">
        <f>IF(Table16[[#This Row],[School Day]]="Y",Table16[[#This Row],[Demand]],NA())</f>
        <v>107616.03</v>
      </c>
      <c r="G1705" s="6" t="e">
        <f>IF(Table16[[#This Row],[School Day]]="N",Table16[[#This Row],[Demand]],NA())</f>
        <v>#N/A</v>
      </c>
      <c r="H1705" s="6" t="e">
        <f>IF(Table16[[#This Row],[Holiday]]="Y",Table16[[#This Row],[Demand]],NA())</f>
        <v>#N/A</v>
      </c>
      <c r="I1705" s="6">
        <f>IF(Table16[[#This Row],[Holiday]]="N",Table16[[#This Row],[Demand]],NA())</f>
        <v>107616.03</v>
      </c>
      <c r="J1705" s="6">
        <v>18.2</v>
      </c>
      <c r="K1705" s="6"/>
    </row>
    <row r="1706" spans="2:11" x14ac:dyDescent="0.3">
      <c r="B1706" s="30">
        <v>43709</v>
      </c>
      <c r="C1706" s="6" t="str">
        <f>VLOOKUP(B:B, _holidays!A:C, 2, FALSE)</f>
        <v>Y</v>
      </c>
      <c r="D1706" s="6" t="str">
        <f>VLOOKUP(B:B, _holidays!A:C, 3, FALSE)</f>
        <v>N</v>
      </c>
      <c r="E1706" s="10">
        <v>106779.47500000001</v>
      </c>
      <c r="F1706" s="6">
        <f>IF(Table16[[#This Row],[School Day]]="Y",Table16[[#This Row],[Demand]],NA())</f>
        <v>106779.47500000001</v>
      </c>
      <c r="G1706" s="6" t="e">
        <f>IF(Table16[[#This Row],[School Day]]="N",Table16[[#This Row],[Demand]],NA())</f>
        <v>#N/A</v>
      </c>
      <c r="H1706" s="6" t="e">
        <f>IF(Table16[[#This Row],[Holiday]]="Y",Table16[[#This Row],[Demand]],NA())</f>
        <v>#N/A</v>
      </c>
      <c r="I1706" s="6">
        <f>IF(Table16[[#This Row],[Holiday]]="N",Table16[[#This Row],[Demand]],NA())</f>
        <v>106779.47500000001</v>
      </c>
      <c r="J1706" s="6">
        <v>19.600000000000001</v>
      </c>
      <c r="K1706" s="6"/>
    </row>
    <row r="1707" spans="2:11" x14ac:dyDescent="0.3">
      <c r="B1707" s="30">
        <v>43710</v>
      </c>
      <c r="C1707" s="6" t="str">
        <f>VLOOKUP(B:B, _holidays!A:C, 2, FALSE)</f>
        <v>Y</v>
      </c>
      <c r="D1707" s="6" t="str">
        <f>VLOOKUP(B:B, _holidays!A:C, 3, FALSE)</f>
        <v>N</v>
      </c>
      <c r="E1707" s="10">
        <v>121697.38</v>
      </c>
      <c r="F1707" s="6">
        <f>IF(Table16[[#This Row],[School Day]]="Y",Table16[[#This Row],[Demand]],NA())</f>
        <v>121697.38</v>
      </c>
      <c r="G1707" s="6" t="e">
        <f>IF(Table16[[#This Row],[School Day]]="N",Table16[[#This Row],[Demand]],NA())</f>
        <v>#N/A</v>
      </c>
      <c r="H1707" s="6" t="e">
        <f>IF(Table16[[#This Row],[Holiday]]="Y",Table16[[#This Row],[Demand]],NA())</f>
        <v>#N/A</v>
      </c>
      <c r="I1707" s="6">
        <f>IF(Table16[[#This Row],[Holiday]]="N",Table16[[#This Row],[Demand]],NA())</f>
        <v>121697.38</v>
      </c>
      <c r="J1707" s="6">
        <v>17.600000000000001</v>
      </c>
      <c r="K1707" s="6"/>
    </row>
    <row r="1708" spans="2:11" x14ac:dyDescent="0.3">
      <c r="B1708" s="30">
        <v>43711</v>
      </c>
      <c r="C1708" s="6" t="str">
        <f>VLOOKUP(B:B, _holidays!A:C, 2, FALSE)</f>
        <v>Y</v>
      </c>
      <c r="D1708" s="6" t="str">
        <f>VLOOKUP(B:B, _holidays!A:C, 3, FALSE)</f>
        <v>N</v>
      </c>
      <c r="E1708" s="10">
        <v>118871.215</v>
      </c>
      <c r="F1708" s="6">
        <f>IF(Table16[[#This Row],[School Day]]="Y",Table16[[#This Row],[Demand]],NA())</f>
        <v>118871.215</v>
      </c>
      <c r="G1708" s="6" t="e">
        <f>IF(Table16[[#This Row],[School Day]]="N",Table16[[#This Row],[Demand]],NA())</f>
        <v>#N/A</v>
      </c>
      <c r="H1708" s="6" t="e">
        <f>IF(Table16[[#This Row],[Holiday]]="Y",Table16[[#This Row],[Demand]],NA())</f>
        <v>#N/A</v>
      </c>
      <c r="I1708" s="6">
        <f>IF(Table16[[#This Row],[Holiday]]="N",Table16[[#This Row],[Demand]],NA())</f>
        <v>118871.215</v>
      </c>
      <c r="J1708" s="6">
        <v>19.600000000000001</v>
      </c>
      <c r="K1708" s="6"/>
    </row>
    <row r="1709" spans="2:11" x14ac:dyDescent="0.3">
      <c r="B1709" s="30">
        <v>43712</v>
      </c>
      <c r="C1709" s="6" t="str">
        <f>VLOOKUP(B:B, _holidays!A:C, 2, FALSE)</f>
        <v>Y</v>
      </c>
      <c r="D1709" s="6" t="str">
        <f>VLOOKUP(B:B, _holidays!A:C, 3, FALSE)</f>
        <v>N</v>
      </c>
      <c r="E1709" s="10">
        <v>122652.81</v>
      </c>
      <c r="F1709" s="6">
        <f>IF(Table16[[#This Row],[School Day]]="Y",Table16[[#This Row],[Demand]],NA())</f>
        <v>122652.81</v>
      </c>
      <c r="G1709" s="6" t="e">
        <f>IF(Table16[[#This Row],[School Day]]="N",Table16[[#This Row],[Demand]],NA())</f>
        <v>#N/A</v>
      </c>
      <c r="H1709" s="6" t="e">
        <f>IF(Table16[[#This Row],[Holiday]]="Y",Table16[[#This Row],[Demand]],NA())</f>
        <v>#N/A</v>
      </c>
      <c r="I1709" s="6">
        <f>IF(Table16[[#This Row],[Holiday]]="N",Table16[[#This Row],[Demand]],NA())</f>
        <v>122652.81</v>
      </c>
      <c r="J1709" s="6">
        <v>18.7</v>
      </c>
      <c r="K1709" s="6"/>
    </row>
    <row r="1710" spans="2:11" x14ac:dyDescent="0.3">
      <c r="B1710" s="30">
        <v>43713</v>
      </c>
      <c r="C1710" s="6" t="str">
        <f>VLOOKUP(B:B, _holidays!A:C, 2, FALSE)</f>
        <v>Y</v>
      </c>
      <c r="D1710" s="6" t="str">
        <f>VLOOKUP(B:B, _holidays!A:C, 3, FALSE)</f>
        <v>N</v>
      </c>
      <c r="E1710" s="10">
        <v>120223.175</v>
      </c>
      <c r="F1710" s="6">
        <f>IF(Table16[[#This Row],[School Day]]="Y",Table16[[#This Row],[Demand]],NA())</f>
        <v>120223.175</v>
      </c>
      <c r="G1710" s="6" t="e">
        <f>IF(Table16[[#This Row],[School Day]]="N",Table16[[#This Row],[Demand]],NA())</f>
        <v>#N/A</v>
      </c>
      <c r="H1710" s="6" t="e">
        <f>IF(Table16[[#This Row],[Holiday]]="Y",Table16[[#This Row],[Demand]],NA())</f>
        <v>#N/A</v>
      </c>
      <c r="I1710" s="6">
        <f>IF(Table16[[#This Row],[Holiday]]="N",Table16[[#This Row],[Demand]],NA())</f>
        <v>120223.175</v>
      </c>
      <c r="J1710" s="6">
        <v>21.2</v>
      </c>
      <c r="K1710" s="6"/>
    </row>
    <row r="1711" spans="2:11" x14ac:dyDescent="0.3">
      <c r="B1711" s="30">
        <v>43714</v>
      </c>
      <c r="C1711" s="6" t="str">
        <f>VLOOKUP(B:B, _holidays!A:C, 2, FALSE)</f>
        <v>Y</v>
      </c>
      <c r="D1711" s="6" t="str">
        <f>VLOOKUP(B:B, _holidays!A:C, 3, FALSE)</f>
        <v>N</v>
      </c>
      <c r="E1711" s="10">
        <v>122222.69</v>
      </c>
      <c r="F1711" s="6">
        <f>IF(Table16[[#This Row],[School Day]]="Y",Table16[[#This Row],[Demand]],NA())</f>
        <v>122222.69</v>
      </c>
      <c r="G1711" s="6" t="e">
        <f>IF(Table16[[#This Row],[School Day]]="N",Table16[[#This Row],[Demand]],NA())</f>
        <v>#N/A</v>
      </c>
      <c r="H1711" s="6" t="e">
        <f>IF(Table16[[#This Row],[Holiday]]="Y",Table16[[#This Row],[Demand]],NA())</f>
        <v>#N/A</v>
      </c>
      <c r="I1711" s="6">
        <f>IF(Table16[[#This Row],[Holiday]]="N",Table16[[#This Row],[Demand]],NA())</f>
        <v>122222.69</v>
      </c>
      <c r="J1711" s="6">
        <v>16</v>
      </c>
      <c r="K1711" s="6"/>
    </row>
    <row r="1712" spans="2:11" x14ac:dyDescent="0.3">
      <c r="B1712" s="30">
        <v>43715</v>
      </c>
      <c r="C1712" s="6" t="str">
        <f>VLOOKUP(B:B, _holidays!A:C, 2, FALSE)</f>
        <v>Y</v>
      </c>
      <c r="D1712" s="6" t="str">
        <f>VLOOKUP(B:B, _holidays!A:C, 3, FALSE)</f>
        <v>N</v>
      </c>
      <c r="E1712" s="10">
        <v>115200.19</v>
      </c>
      <c r="F1712" s="6">
        <f>IF(Table16[[#This Row],[School Day]]="Y",Table16[[#This Row],[Demand]],NA())</f>
        <v>115200.19</v>
      </c>
      <c r="G1712" s="6" t="e">
        <f>IF(Table16[[#This Row],[School Day]]="N",Table16[[#This Row],[Demand]],NA())</f>
        <v>#N/A</v>
      </c>
      <c r="H1712" s="6" t="e">
        <f>IF(Table16[[#This Row],[Holiday]]="Y",Table16[[#This Row],[Demand]],NA())</f>
        <v>#N/A</v>
      </c>
      <c r="I1712" s="6">
        <f>IF(Table16[[#This Row],[Holiday]]="N",Table16[[#This Row],[Demand]],NA())</f>
        <v>115200.19</v>
      </c>
      <c r="J1712" s="6">
        <v>12.9</v>
      </c>
      <c r="K1712" s="6"/>
    </row>
    <row r="1713" spans="2:11" x14ac:dyDescent="0.3">
      <c r="B1713" s="30">
        <v>43716</v>
      </c>
      <c r="C1713" s="6" t="str">
        <f>VLOOKUP(B:B, _holidays!A:C, 2, FALSE)</f>
        <v>Y</v>
      </c>
      <c r="D1713" s="6" t="str">
        <f>VLOOKUP(B:B, _holidays!A:C, 3, FALSE)</f>
        <v>N</v>
      </c>
      <c r="E1713" s="10">
        <v>116999.07</v>
      </c>
      <c r="F1713" s="6">
        <f>IF(Table16[[#This Row],[School Day]]="Y",Table16[[#This Row],[Demand]],NA())</f>
        <v>116999.07</v>
      </c>
      <c r="G1713" s="6" t="e">
        <f>IF(Table16[[#This Row],[School Day]]="N",Table16[[#This Row],[Demand]],NA())</f>
        <v>#N/A</v>
      </c>
      <c r="H1713" s="6" t="e">
        <f>IF(Table16[[#This Row],[Holiday]]="Y",Table16[[#This Row],[Demand]],NA())</f>
        <v>#N/A</v>
      </c>
      <c r="I1713" s="6">
        <f>IF(Table16[[#This Row],[Holiday]]="N",Table16[[#This Row],[Demand]],NA())</f>
        <v>116999.07</v>
      </c>
      <c r="J1713" s="6">
        <v>15.1</v>
      </c>
      <c r="K1713" s="6"/>
    </row>
    <row r="1714" spans="2:11" x14ac:dyDescent="0.3">
      <c r="B1714" s="30">
        <v>43717</v>
      </c>
      <c r="C1714" s="6" t="str">
        <f>VLOOKUP(B:B, _holidays!A:C, 2, FALSE)</f>
        <v>Y</v>
      </c>
      <c r="D1714" s="6" t="str">
        <f>VLOOKUP(B:B, _holidays!A:C, 3, FALSE)</f>
        <v>N</v>
      </c>
      <c r="E1714" s="10">
        <v>130448.11500000001</v>
      </c>
      <c r="F1714" s="6">
        <f>IF(Table16[[#This Row],[School Day]]="Y",Table16[[#This Row],[Demand]],NA())</f>
        <v>130448.11500000001</v>
      </c>
      <c r="G1714" s="6" t="e">
        <f>IF(Table16[[#This Row],[School Day]]="N",Table16[[#This Row],[Demand]],NA())</f>
        <v>#N/A</v>
      </c>
      <c r="H1714" s="6" t="e">
        <f>IF(Table16[[#This Row],[Holiday]]="Y",Table16[[#This Row],[Demand]],NA())</f>
        <v>#N/A</v>
      </c>
      <c r="I1714" s="6">
        <f>IF(Table16[[#This Row],[Holiday]]="N",Table16[[#This Row],[Demand]],NA())</f>
        <v>130448.11500000001</v>
      </c>
      <c r="J1714" s="6">
        <v>12.8</v>
      </c>
      <c r="K1714" s="6"/>
    </row>
    <row r="1715" spans="2:11" x14ac:dyDescent="0.3">
      <c r="B1715" s="30">
        <v>43718</v>
      </c>
      <c r="C1715" s="6" t="str">
        <f>VLOOKUP(B:B, _holidays!A:C, 2, FALSE)</f>
        <v>Y</v>
      </c>
      <c r="D1715" s="6" t="str">
        <f>VLOOKUP(B:B, _holidays!A:C, 3, FALSE)</f>
        <v>N</v>
      </c>
      <c r="E1715" s="10">
        <v>131665.01500000001</v>
      </c>
      <c r="F1715" s="6">
        <f>IF(Table16[[#This Row],[School Day]]="Y",Table16[[#This Row],[Demand]],NA())</f>
        <v>131665.01500000001</v>
      </c>
      <c r="G1715" s="6" t="e">
        <f>IF(Table16[[#This Row],[School Day]]="N",Table16[[#This Row],[Demand]],NA())</f>
        <v>#N/A</v>
      </c>
      <c r="H1715" s="6" t="e">
        <f>IF(Table16[[#This Row],[Holiday]]="Y",Table16[[#This Row],[Demand]],NA())</f>
        <v>#N/A</v>
      </c>
      <c r="I1715" s="6">
        <f>IF(Table16[[#This Row],[Holiday]]="N",Table16[[#This Row],[Demand]],NA())</f>
        <v>131665.01500000001</v>
      </c>
      <c r="J1715" s="6">
        <v>14.8</v>
      </c>
      <c r="K1715" s="6"/>
    </row>
    <row r="1716" spans="2:11" x14ac:dyDescent="0.3">
      <c r="B1716" s="30">
        <v>43719</v>
      </c>
      <c r="C1716" s="6" t="str">
        <f>VLOOKUP(B:B, _holidays!A:C, 2, FALSE)</f>
        <v>Y</v>
      </c>
      <c r="D1716" s="6" t="str">
        <f>VLOOKUP(B:B, _holidays!A:C, 3, FALSE)</f>
        <v>N</v>
      </c>
      <c r="E1716" s="10">
        <v>121100.045</v>
      </c>
      <c r="F1716" s="6">
        <f>IF(Table16[[#This Row],[School Day]]="Y",Table16[[#This Row],[Demand]],NA())</f>
        <v>121100.045</v>
      </c>
      <c r="G1716" s="6" t="e">
        <f>IF(Table16[[#This Row],[School Day]]="N",Table16[[#This Row],[Demand]],NA())</f>
        <v>#N/A</v>
      </c>
      <c r="H1716" s="6" t="e">
        <f>IF(Table16[[#This Row],[Holiday]]="Y",Table16[[#This Row],[Demand]],NA())</f>
        <v>#N/A</v>
      </c>
      <c r="I1716" s="6">
        <f>IF(Table16[[#This Row],[Holiday]]="N",Table16[[#This Row],[Demand]],NA())</f>
        <v>121100.045</v>
      </c>
      <c r="J1716" s="6">
        <v>20.8</v>
      </c>
      <c r="K1716" s="6"/>
    </row>
    <row r="1717" spans="2:11" x14ac:dyDescent="0.3">
      <c r="B1717" s="30">
        <v>43720</v>
      </c>
      <c r="C1717" s="6" t="str">
        <f>VLOOKUP(B:B, _holidays!A:C, 2, FALSE)</f>
        <v>Y</v>
      </c>
      <c r="D1717" s="6" t="str">
        <f>VLOOKUP(B:B, _holidays!A:C, 3, FALSE)</f>
        <v>N</v>
      </c>
      <c r="E1717" s="10">
        <v>118723.07</v>
      </c>
      <c r="F1717" s="6">
        <f>IF(Table16[[#This Row],[School Day]]="Y",Table16[[#This Row],[Demand]],NA())</f>
        <v>118723.07</v>
      </c>
      <c r="G1717" s="6" t="e">
        <f>IF(Table16[[#This Row],[School Day]]="N",Table16[[#This Row],[Demand]],NA())</f>
        <v>#N/A</v>
      </c>
      <c r="H1717" s="6" t="e">
        <f>IF(Table16[[#This Row],[Holiday]]="Y",Table16[[#This Row],[Demand]],NA())</f>
        <v>#N/A</v>
      </c>
      <c r="I1717" s="6">
        <f>IF(Table16[[#This Row],[Holiday]]="N",Table16[[#This Row],[Demand]],NA())</f>
        <v>118723.07</v>
      </c>
      <c r="J1717" s="6">
        <v>20.8</v>
      </c>
      <c r="K1717" s="6"/>
    </row>
    <row r="1718" spans="2:11" x14ac:dyDescent="0.3">
      <c r="B1718" s="30">
        <v>43721</v>
      </c>
      <c r="C1718" s="6" t="str">
        <f>VLOOKUP(B:B, _holidays!A:C, 2, FALSE)</f>
        <v>Y</v>
      </c>
      <c r="D1718" s="6" t="str">
        <f>VLOOKUP(B:B, _holidays!A:C, 3, FALSE)</f>
        <v>N</v>
      </c>
      <c r="E1718" s="10">
        <v>120349.015</v>
      </c>
      <c r="F1718" s="6">
        <f>IF(Table16[[#This Row],[School Day]]="Y",Table16[[#This Row],[Demand]],NA())</f>
        <v>120349.015</v>
      </c>
      <c r="G1718" s="6" t="e">
        <f>IF(Table16[[#This Row],[School Day]]="N",Table16[[#This Row],[Demand]],NA())</f>
        <v>#N/A</v>
      </c>
      <c r="H1718" s="6" t="e">
        <f>IF(Table16[[#This Row],[Holiday]]="Y",Table16[[#This Row],[Demand]],NA())</f>
        <v>#N/A</v>
      </c>
      <c r="I1718" s="6">
        <f>IF(Table16[[#This Row],[Holiday]]="N",Table16[[#This Row],[Demand]],NA())</f>
        <v>120349.015</v>
      </c>
      <c r="J1718" s="6">
        <v>18.600000000000001</v>
      </c>
      <c r="K1718" s="6"/>
    </row>
    <row r="1719" spans="2:11" x14ac:dyDescent="0.3">
      <c r="B1719" s="30">
        <v>43722</v>
      </c>
      <c r="C1719" s="6" t="str">
        <f>VLOOKUP(B:B, _holidays!A:C, 2, FALSE)</f>
        <v>Y</v>
      </c>
      <c r="D1719" s="6" t="str">
        <f>VLOOKUP(B:B, _holidays!A:C, 3, FALSE)</f>
        <v>N</v>
      </c>
      <c r="E1719" s="10">
        <v>103500.955</v>
      </c>
      <c r="F1719" s="6">
        <f>IF(Table16[[#This Row],[School Day]]="Y",Table16[[#This Row],[Demand]],NA())</f>
        <v>103500.955</v>
      </c>
      <c r="G1719" s="6" t="e">
        <f>IF(Table16[[#This Row],[School Day]]="N",Table16[[#This Row],[Demand]],NA())</f>
        <v>#N/A</v>
      </c>
      <c r="H1719" s="6" t="e">
        <f>IF(Table16[[#This Row],[Holiday]]="Y",Table16[[#This Row],[Demand]],NA())</f>
        <v>#N/A</v>
      </c>
      <c r="I1719" s="6">
        <f>IF(Table16[[#This Row],[Holiday]]="N",Table16[[#This Row],[Demand]],NA())</f>
        <v>103500.955</v>
      </c>
      <c r="J1719" s="6">
        <v>20</v>
      </c>
      <c r="K1719" s="6"/>
    </row>
    <row r="1720" spans="2:11" x14ac:dyDescent="0.3">
      <c r="B1720" s="30">
        <v>43723</v>
      </c>
      <c r="C1720" s="6" t="str">
        <f>VLOOKUP(B:B, _holidays!A:C, 2, FALSE)</f>
        <v>Y</v>
      </c>
      <c r="D1720" s="6" t="str">
        <f>VLOOKUP(B:B, _holidays!A:C, 3, FALSE)</f>
        <v>N</v>
      </c>
      <c r="E1720" s="10">
        <v>105149.02</v>
      </c>
      <c r="F1720" s="6">
        <f>IF(Table16[[#This Row],[School Day]]="Y",Table16[[#This Row],[Demand]],NA())</f>
        <v>105149.02</v>
      </c>
      <c r="G1720" s="6" t="e">
        <f>IF(Table16[[#This Row],[School Day]]="N",Table16[[#This Row],[Demand]],NA())</f>
        <v>#N/A</v>
      </c>
      <c r="H1720" s="6" t="e">
        <f>IF(Table16[[#This Row],[Holiday]]="Y",Table16[[#This Row],[Demand]],NA())</f>
        <v>#N/A</v>
      </c>
      <c r="I1720" s="6">
        <f>IF(Table16[[#This Row],[Holiday]]="N",Table16[[#This Row],[Demand]],NA())</f>
        <v>105149.02</v>
      </c>
      <c r="J1720" s="6">
        <v>21.8</v>
      </c>
      <c r="K1720" s="6"/>
    </row>
    <row r="1721" spans="2:11" x14ac:dyDescent="0.3">
      <c r="B1721" s="30">
        <v>43724</v>
      </c>
      <c r="C1721" s="6" t="str">
        <f>VLOOKUP(B:B, _holidays!A:C, 2, FALSE)</f>
        <v>Y</v>
      </c>
      <c r="D1721" s="6" t="str">
        <f>VLOOKUP(B:B, _holidays!A:C, 3, FALSE)</f>
        <v>N</v>
      </c>
      <c r="E1721" s="10">
        <v>119362.235</v>
      </c>
      <c r="F1721" s="6">
        <f>IF(Table16[[#This Row],[School Day]]="Y",Table16[[#This Row],[Demand]],NA())</f>
        <v>119362.235</v>
      </c>
      <c r="G1721" s="6" t="e">
        <f>IF(Table16[[#This Row],[School Day]]="N",Table16[[#This Row],[Demand]],NA())</f>
        <v>#N/A</v>
      </c>
      <c r="H1721" s="6" t="e">
        <f>IF(Table16[[#This Row],[Holiday]]="Y",Table16[[#This Row],[Demand]],NA())</f>
        <v>#N/A</v>
      </c>
      <c r="I1721" s="6">
        <f>IF(Table16[[#This Row],[Holiday]]="N",Table16[[#This Row],[Demand]],NA())</f>
        <v>119362.235</v>
      </c>
      <c r="J1721" s="6">
        <v>12.8</v>
      </c>
      <c r="K1721" s="6"/>
    </row>
    <row r="1722" spans="2:11" x14ac:dyDescent="0.3">
      <c r="B1722" s="30">
        <v>43725</v>
      </c>
      <c r="C1722" s="6" t="str">
        <f>VLOOKUP(B:B, _holidays!A:C, 2, FALSE)</f>
        <v>Y</v>
      </c>
      <c r="D1722" s="6" t="str">
        <f>VLOOKUP(B:B, _holidays!A:C, 3, FALSE)</f>
        <v>N</v>
      </c>
      <c r="E1722" s="10">
        <v>124129.44</v>
      </c>
      <c r="F1722" s="6">
        <f>IF(Table16[[#This Row],[School Day]]="Y",Table16[[#This Row],[Demand]],NA())</f>
        <v>124129.44</v>
      </c>
      <c r="G1722" s="6" t="e">
        <f>IF(Table16[[#This Row],[School Day]]="N",Table16[[#This Row],[Demand]],NA())</f>
        <v>#N/A</v>
      </c>
      <c r="H1722" s="6" t="e">
        <f>IF(Table16[[#This Row],[Holiday]]="Y",Table16[[#This Row],[Demand]],NA())</f>
        <v>#N/A</v>
      </c>
      <c r="I1722" s="6">
        <f>IF(Table16[[#This Row],[Holiday]]="N",Table16[[#This Row],[Demand]],NA())</f>
        <v>124129.44</v>
      </c>
      <c r="J1722" s="6">
        <v>14.8</v>
      </c>
      <c r="K1722" s="6"/>
    </row>
    <row r="1723" spans="2:11" x14ac:dyDescent="0.3">
      <c r="B1723" s="30">
        <v>43726</v>
      </c>
      <c r="C1723" s="6" t="str">
        <f>VLOOKUP(B:B, _holidays!A:C, 2, FALSE)</f>
        <v>Y</v>
      </c>
      <c r="D1723" s="6" t="str">
        <f>VLOOKUP(B:B, _holidays!A:C, 3, FALSE)</f>
        <v>N</v>
      </c>
      <c r="E1723" s="10">
        <v>119715.705</v>
      </c>
      <c r="F1723" s="6">
        <f>IF(Table16[[#This Row],[School Day]]="Y",Table16[[#This Row],[Demand]],NA())</f>
        <v>119715.705</v>
      </c>
      <c r="G1723" s="6" t="e">
        <f>IF(Table16[[#This Row],[School Day]]="N",Table16[[#This Row],[Demand]],NA())</f>
        <v>#N/A</v>
      </c>
      <c r="H1723" s="6" t="e">
        <f>IF(Table16[[#This Row],[Holiday]]="Y",Table16[[#This Row],[Demand]],NA())</f>
        <v>#N/A</v>
      </c>
      <c r="I1723" s="6">
        <f>IF(Table16[[#This Row],[Holiday]]="N",Table16[[#This Row],[Demand]],NA())</f>
        <v>119715.705</v>
      </c>
      <c r="J1723" s="6">
        <v>18.899999999999999</v>
      </c>
      <c r="K1723" s="6"/>
    </row>
    <row r="1724" spans="2:11" x14ac:dyDescent="0.3">
      <c r="B1724" s="30">
        <v>43727</v>
      </c>
      <c r="C1724" s="6" t="str">
        <f>VLOOKUP(B:B, _holidays!A:C, 2, FALSE)</f>
        <v>Y</v>
      </c>
      <c r="D1724" s="6" t="str">
        <f>VLOOKUP(B:B, _holidays!A:C, 3, FALSE)</f>
        <v>N</v>
      </c>
      <c r="E1724" s="10">
        <v>108102.56</v>
      </c>
      <c r="F1724" s="6">
        <f>IF(Table16[[#This Row],[School Day]]="Y",Table16[[#This Row],[Demand]],NA())</f>
        <v>108102.56</v>
      </c>
      <c r="G1724" s="6" t="e">
        <f>IF(Table16[[#This Row],[School Day]]="N",Table16[[#This Row],[Demand]],NA())</f>
        <v>#N/A</v>
      </c>
      <c r="H1724" s="6" t="e">
        <f>IF(Table16[[#This Row],[Holiday]]="Y",Table16[[#This Row],[Demand]],NA())</f>
        <v>#N/A</v>
      </c>
      <c r="I1724" s="6">
        <f>IF(Table16[[#This Row],[Holiday]]="N",Table16[[#This Row],[Demand]],NA())</f>
        <v>108102.56</v>
      </c>
      <c r="J1724" s="6">
        <v>24</v>
      </c>
      <c r="K1724" s="6"/>
    </row>
    <row r="1725" spans="2:11" x14ac:dyDescent="0.3">
      <c r="B1725" s="30">
        <v>43728</v>
      </c>
      <c r="C1725" s="6" t="str">
        <f>VLOOKUP(B:B, _holidays!A:C, 2, FALSE)</f>
        <v>N</v>
      </c>
      <c r="D1725" s="6" t="str">
        <f>VLOOKUP(B:B, _holidays!A:C, 3, FALSE)</f>
        <v>N</v>
      </c>
      <c r="E1725" s="10">
        <v>107222.345</v>
      </c>
      <c r="F1725" s="6" t="e">
        <f>IF(Table16[[#This Row],[School Day]]="Y",Table16[[#This Row],[Demand]],NA())</f>
        <v>#N/A</v>
      </c>
      <c r="G1725" s="6">
        <f>IF(Table16[[#This Row],[School Day]]="N",Table16[[#This Row],[Demand]],NA())</f>
        <v>107222.345</v>
      </c>
      <c r="H1725" s="6" t="e">
        <f>IF(Table16[[#This Row],[Holiday]]="Y",Table16[[#This Row],[Demand]],NA())</f>
        <v>#N/A</v>
      </c>
      <c r="I1725" s="6">
        <f>IF(Table16[[#This Row],[Holiday]]="N",Table16[[#This Row],[Demand]],NA())</f>
        <v>107222.345</v>
      </c>
      <c r="J1725" s="6">
        <v>26.2</v>
      </c>
      <c r="K1725" s="6"/>
    </row>
    <row r="1726" spans="2:11" x14ac:dyDescent="0.3">
      <c r="B1726" s="30">
        <v>43729</v>
      </c>
      <c r="C1726" s="6" t="str">
        <f>VLOOKUP(B:B, _holidays!A:C, 2, FALSE)</f>
        <v>N</v>
      </c>
      <c r="D1726" s="6" t="str">
        <f>VLOOKUP(B:B, _holidays!A:C, 3, FALSE)</f>
        <v>N</v>
      </c>
      <c r="E1726" s="10">
        <v>101348.35</v>
      </c>
      <c r="F1726" s="6" t="e">
        <f>IF(Table16[[#This Row],[School Day]]="Y",Table16[[#This Row],[Demand]],NA())</f>
        <v>#N/A</v>
      </c>
      <c r="G1726" s="6">
        <f>IF(Table16[[#This Row],[School Day]]="N",Table16[[#This Row],[Demand]],NA())</f>
        <v>101348.35</v>
      </c>
      <c r="H1726" s="6" t="e">
        <f>IF(Table16[[#This Row],[Holiday]]="Y",Table16[[#This Row],[Demand]],NA())</f>
        <v>#N/A</v>
      </c>
      <c r="I1726" s="6">
        <f>IF(Table16[[#This Row],[Holiday]]="N",Table16[[#This Row],[Demand]],NA())</f>
        <v>101348.35</v>
      </c>
      <c r="J1726" s="6">
        <v>19.399999999999999</v>
      </c>
      <c r="K1726" s="6"/>
    </row>
    <row r="1727" spans="2:11" x14ac:dyDescent="0.3">
      <c r="B1727" s="30">
        <v>43730</v>
      </c>
      <c r="C1727" s="6" t="str">
        <f>VLOOKUP(B:B, _holidays!A:C, 2, FALSE)</f>
        <v>N</v>
      </c>
      <c r="D1727" s="6" t="str">
        <f>VLOOKUP(B:B, _holidays!A:C, 3, FALSE)</f>
        <v>N</v>
      </c>
      <c r="E1727" s="10">
        <v>102386.52499999999</v>
      </c>
      <c r="F1727" s="6" t="e">
        <f>IF(Table16[[#This Row],[School Day]]="Y",Table16[[#This Row],[Demand]],NA())</f>
        <v>#N/A</v>
      </c>
      <c r="G1727" s="6">
        <f>IF(Table16[[#This Row],[School Day]]="N",Table16[[#This Row],[Demand]],NA())</f>
        <v>102386.52499999999</v>
      </c>
      <c r="H1727" s="6" t="e">
        <f>IF(Table16[[#This Row],[Holiday]]="Y",Table16[[#This Row],[Demand]],NA())</f>
        <v>#N/A</v>
      </c>
      <c r="I1727" s="6">
        <f>IF(Table16[[#This Row],[Holiday]]="N",Table16[[#This Row],[Demand]],NA())</f>
        <v>102386.52499999999</v>
      </c>
      <c r="J1727" s="6">
        <v>15.5</v>
      </c>
      <c r="K1727" s="6"/>
    </row>
    <row r="1728" spans="2:11" x14ac:dyDescent="0.3">
      <c r="B1728" s="30">
        <v>43731</v>
      </c>
      <c r="C1728" s="6" t="str">
        <f>VLOOKUP(B:B, _holidays!A:C, 2, FALSE)</f>
        <v>N</v>
      </c>
      <c r="D1728" s="6" t="str">
        <f>VLOOKUP(B:B, _holidays!A:C, 3, FALSE)</f>
        <v>N</v>
      </c>
      <c r="E1728" s="10">
        <v>121862.88499999999</v>
      </c>
      <c r="F1728" s="6" t="e">
        <f>IF(Table16[[#This Row],[School Day]]="Y",Table16[[#This Row],[Demand]],NA())</f>
        <v>#N/A</v>
      </c>
      <c r="G1728" s="6">
        <f>IF(Table16[[#This Row],[School Day]]="N",Table16[[#This Row],[Demand]],NA())</f>
        <v>121862.88499999999</v>
      </c>
      <c r="H1728" s="6" t="e">
        <f>IF(Table16[[#This Row],[Holiday]]="Y",Table16[[#This Row],[Demand]],NA())</f>
        <v>#N/A</v>
      </c>
      <c r="I1728" s="6">
        <f>IF(Table16[[#This Row],[Holiday]]="N",Table16[[#This Row],[Demand]],NA())</f>
        <v>121862.88499999999</v>
      </c>
      <c r="J1728" s="6">
        <v>15.2</v>
      </c>
      <c r="K1728" s="6"/>
    </row>
    <row r="1729" spans="2:11" x14ac:dyDescent="0.3">
      <c r="B1729" s="30">
        <v>43732</v>
      </c>
      <c r="C1729" s="6" t="str">
        <f>VLOOKUP(B:B, _holidays!A:C, 2, FALSE)</f>
        <v>N</v>
      </c>
      <c r="D1729" s="6" t="str">
        <f>VLOOKUP(B:B, _holidays!A:C, 3, FALSE)</f>
        <v>N</v>
      </c>
      <c r="E1729" s="10">
        <v>125787.33</v>
      </c>
      <c r="F1729" s="6" t="e">
        <f>IF(Table16[[#This Row],[School Day]]="Y",Table16[[#This Row],[Demand]],NA())</f>
        <v>#N/A</v>
      </c>
      <c r="G1729" s="6">
        <f>IF(Table16[[#This Row],[School Day]]="N",Table16[[#This Row],[Demand]],NA())</f>
        <v>125787.33</v>
      </c>
      <c r="H1729" s="6" t="e">
        <f>IF(Table16[[#This Row],[Holiday]]="Y",Table16[[#This Row],[Demand]],NA())</f>
        <v>#N/A</v>
      </c>
      <c r="I1729" s="6">
        <f>IF(Table16[[#This Row],[Holiday]]="N",Table16[[#This Row],[Demand]],NA())</f>
        <v>125787.33</v>
      </c>
      <c r="J1729" s="6">
        <v>15.1</v>
      </c>
      <c r="K1729" s="6"/>
    </row>
    <row r="1730" spans="2:11" x14ac:dyDescent="0.3">
      <c r="B1730" s="30">
        <v>43733</v>
      </c>
      <c r="C1730" s="6" t="str">
        <f>VLOOKUP(B:B, _holidays!A:C, 2, FALSE)</f>
        <v>N</v>
      </c>
      <c r="D1730" s="6" t="str">
        <f>VLOOKUP(B:B, _holidays!A:C, 3, FALSE)</f>
        <v>N</v>
      </c>
      <c r="E1730" s="10">
        <v>124302.93</v>
      </c>
      <c r="F1730" s="6" t="e">
        <f>IF(Table16[[#This Row],[School Day]]="Y",Table16[[#This Row],[Demand]],NA())</f>
        <v>#N/A</v>
      </c>
      <c r="G1730" s="6">
        <f>IF(Table16[[#This Row],[School Day]]="N",Table16[[#This Row],[Demand]],NA())</f>
        <v>124302.93</v>
      </c>
      <c r="H1730" s="6" t="e">
        <f>IF(Table16[[#This Row],[Holiday]]="Y",Table16[[#This Row],[Demand]],NA())</f>
        <v>#N/A</v>
      </c>
      <c r="I1730" s="6">
        <f>IF(Table16[[#This Row],[Holiday]]="N",Table16[[#This Row],[Demand]],NA())</f>
        <v>124302.93</v>
      </c>
      <c r="J1730" s="6">
        <v>16.600000000000001</v>
      </c>
      <c r="K1730" s="6"/>
    </row>
    <row r="1731" spans="2:11" x14ac:dyDescent="0.3">
      <c r="B1731" s="30">
        <v>43734</v>
      </c>
      <c r="C1731" s="6" t="str">
        <f>VLOOKUP(B:B, _holidays!A:C, 2, FALSE)</f>
        <v>N</v>
      </c>
      <c r="D1731" s="6" t="str">
        <f>VLOOKUP(B:B, _holidays!A:C, 3, FALSE)</f>
        <v>N</v>
      </c>
      <c r="E1731" s="10">
        <v>117320.175</v>
      </c>
      <c r="F1731" s="6" t="e">
        <f>IF(Table16[[#This Row],[School Day]]="Y",Table16[[#This Row],[Demand]],NA())</f>
        <v>#N/A</v>
      </c>
      <c r="G1731" s="6">
        <f>IF(Table16[[#This Row],[School Day]]="N",Table16[[#This Row],[Demand]],NA())</f>
        <v>117320.175</v>
      </c>
      <c r="H1731" s="6" t="e">
        <f>IF(Table16[[#This Row],[Holiday]]="Y",Table16[[#This Row],[Demand]],NA())</f>
        <v>#N/A</v>
      </c>
      <c r="I1731" s="6">
        <f>IF(Table16[[#This Row],[Holiday]]="N",Table16[[#This Row],[Demand]],NA())</f>
        <v>117320.175</v>
      </c>
      <c r="J1731" s="6">
        <v>20.3</v>
      </c>
      <c r="K1731" s="6"/>
    </row>
    <row r="1732" spans="2:11" x14ac:dyDescent="0.3">
      <c r="B1732" s="30">
        <v>43735</v>
      </c>
      <c r="C1732" s="6" t="str">
        <f>VLOOKUP(B:B, _holidays!A:C, 2, FALSE)</f>
        <v>N</v>
      </c>
      <c r="D1732" s="6" t="str">
        <f>VLOOKUP(B:B, _holidays!A:C, 3, FALSE)</f>
        <v>Y</v>
      </c>
      <c r="E1732" s="10">
        <v>106043.02</v>
      </c>
      <c r="F1732" s="6" t="e">
        <f>IF(Table16[[#This Row],[School Day]]="Y",Table16[[#This Row],[Demand]],NA())</f>
        <v>#N/A</v>
      </c>
      <c r="G1732" s="6">
        <f>IF(Table16[[#This Row],[School Day]]="N",Table16[[#This Row],[Demand]],NA())</f>
        <v>106043.02</v>
      </c>
      <c r="H1732" s="6">
        <f>IF(Table16[[#This Row],[Holiday]]="Y",Table16[[#This Row],[Demand]],NA())</f>
        <v>106043.02</v>
      </c>
      <c r="I1732" s="6" t="e">
        <f>IF(Table16[[#This Row],[Holiday]]="N",Table16[[#This Row],[Demand]],NA())</f>
        <v>#N/A</v>
      </c>
      <c r="J1732" s="6">
        <v>18.8</v>
      </c>
      <c r="K1732" s="6"/>
    </row>
    <row r="1733" spans="2:11" x14ac:dyDescent="0.3">
      <c r="B1733" s="30">
        <v>43736</v>
      </c>
      <c r="C1733" s="6" t="str">
        <f>VLOOKUP(B:B, _holidays!A:C, 2, FALSE)</f>
        <v>N</v>
      </c>
      <c r="D1733" s="6" t="str">
        <f>VLOOKUP(B:B, _holidays!A:C, 3, FALSE)</f>
        <v>N</v>
      </c>
      <c r="E1733" s="10">
        <v>108762.31</v>
      </c>
      <c r="F1733" s="6" t="e">
        <f>IF(Table16[[#This Row],[School Day]]="Y",Table16[[#This Row],[Demand]],NA())</f>
        <v>#N/A</v>
      </c>
      <c r="G1733" s="6">
        <f>IF(Table16[[#This Row],[School Day]]="N",Table16[[#This Row],[Demand]],NA())</f>
        <v>108762.31</v>
      </c>
      <c r="H1733" s="6" t="e">
        <f>IF(Table16[[#This Row],[Holiday]]="Y",Table16[[#This Row],[Demand]],NA())</f>
        <v>#N/A</v>
      </c>
      <c r="I1733" s="6">
        <f>IF(Table16[[#This Row],[Holiday]]="N",Table16[[#This Row],[Demand]],NA())</f>
        <v>108762.31</v>
      </c>
      <c r="J1733" s="6">
        <v>14.9</v>
      </c>
      <c r="K1733" s="6"/>
    </row>
    <row r="1734" spans="2:11" x14ac:dyDescent="0.3">
      <c r="B1734" s="30">
        <v>43737</v>
      </c>
      <c r="C1734" s="6" t="str">
        <f>VLOOKUP(B:B, _holidays!A:C, 2, FALSE)</f>
        <v>N</v>
      </c>
      <c r="D1734" s="6" t="str">
        <f>VLOOKUP(B:B, _holidays!A:C, 3, FALSE)</f>
        <v>N</v>
      </c>
      <c r="E1734" s="10">
        <v>104804.09</v>
      </c>
      <c r="F1734" s="6" t="e">
        <f>IF(Table16[[#This Row],[School Day]]="Y",Table16[[#This Row],[Demand]],NA())</f>
        <v>#N/A</v>
      </c>
      <c r="G1734" s="6">
        <f>IF(Table16[[#This Row],[School Day]]="N",Table16[[#This Row],[Demand]],NA())</f>
        <v>104804.09</v>
      </c>
      <c r="H1734" s="6" t="e">
        <f>IF(Table16[[#This Row],[Holiday]]="Y",Table16[[#This Row],[Demand]],NA())</f>
        <v>#N/A</v>
      </c>
      <c r="I1734" s="6">
        <f>IF(Table16[[#This Row],[Holiday]]="N",Table16[[#This Row],[Demand]],NA())</f>
        <v>104804.09</v>
      </c>
      <c r="J1734" s="6">
        <v>15.8</v>
      </c>
      <c r="K1734" s="6"/>
    </row>
    <row r="1735" spans="2:11" x14ac:dyDescent="0.3">
      <c r="B1735" s="30">
        <v>43738</v>
      </c>
      <c r="C1735" s="6" t="str">
        <f>VLOOKUP(B:B, _holidays!A:C, 2, FALSE)</f>
        <v>N</v>
      </c>
      <c r="D1735" s="6" t="str">
        <f>VLOOKUP(B:B, _holidays!A:C, 3, FALSE)</f>
        <v>N</v>
      </c>
      <c r="E1735" s="10">
        <v>121770.82</v>
      </c>
      <c r="F1735" s="6" t="e">
        <f>IF(Table16[[#This Row],[School Day]]="Y",Table16[[#This Row],[Demand]],NA())</f>
        <v>#N/A</v>
      </c>
      <c r="G1735" s="6">
        <f>IF(Table16[[#This Row],[School Day]]="N",Table16[[#This Row],[Demand]],NA())</f>
        <v>121770.82</v>
      </c>
      <c r="H1735" s="6" t="e">
        <f>IF(Table16[[#This Row],[Holiday]]="Y",Table16[[#This Row],[Demand]],NA())</f>
        <v>#N/A</v>
      </c>
      <c r="I1735" s="6">
        <f>IF(Table16[[#This Row],[Holiday]]="N",Table16[[#This Row],[Demand]],NA())</f>
        <v>121770.82</v>
      </c>
      <c r="J1735" s="6">
        <v>14.1</v>
      </c>
      <c r="K1735" s="6"/>
    </row>
    <row r="1736" spans="2:11" x14ac:dyDescent="0.3">
      <c r="B1736" s="30">
        <v>43739</v>
      </c>
      <c r="C1736" s="6" t="str">
        <f>VLOOKUP(B:B, _holidays!A:C, 2, FALSE)</f>
        <v>N</v>
      </c>
      <c r="D1736" s="6" t="str">
        <f>VLOOKUP(B:B, _holidays!A:C, 3, FALSE)</f>
        <v>N</v>
      </c>
      <c r="E1736" s="10">
        <v>117265.27499999999</v>
      </c>
      <c r="F1736" s="6" t="e">
        <f>IF(Table16[[#This Row],[School Day]]="Y",Table16[[#This Row],[Demand]],NA())</f>
        <v>#N/A</v>
      </c>
      <c r="G1736" s="6">
        <f>IF(Table16[[#This Row],[School Day]]="N",Table16[[#This Row],[Demand]],NA())</f>
        <v>117265.27499999999</v>
      </c>
      <c r="H1736" s="6" t="e">
        <f>IF(Table16[[#This Row],[Holiday]]="Y",Table16[[#This Row],[Demand]],NA())</f>
        <v>#N/A</v>
      </c>
      <c r="I1736" s="6">
        <f>IF(Table16[[#This Row],[Holiday]]="N",Table16[[#This Row],[Demand]],NA())</f>
        <v>117265.27499999999</v>
      </c>
      <c r="J1736" s="6">
        <v>20.5</v>
      </c>
      <c r="K1736" s="6"/>
    </row>
    <row r="1737" spans="2:11" x14ac:dyDescent="0.3">
      <c r="B1737" s="30">
        <v>43740</v>
      </c>
      <c r="C1737" s="6" t="str">
        <f>VLOOKUP(B:B, _holidays!A:C, 2, FALSE)</f>
        <v>N</v>
      </c>
      <c r="D1737" s="6" t="str">
        <f>VLOOKUP(B:B, _holidays!A:C, 3, FALSE)</f>
        <v>N</v>
      </c>
      <c r="E1737" s="10">
        <v>110760.825</v>
      </c>
      <c r="F1737" s="6" t="e">
        <f>IF(Table16[[#This Row],[School Day]]="Y",Table16[[#This Row],[Demand]],NA())</f>
        <v>#N/A</v>
      </c>
      <c r="G1737" s="6">
        <f>IF(Table16[[#This Row],[School Day]]="N",Table16[[#This Row],[Demand]],NA())</f>
        <v>110760.825</v>
      </c>
      <c r="H1737" s="6" t="e">
        <f>IF(Table16[[#This Row],[Holiday]]="Y",Table16[[#This Row],[Demand]],NA())</f>
        <v>#N/A</v>
      </c>
      <c r="I1737" s="6">
        <f>IF(Table16[[#This Row],[Holiday]]="N",Table16[[#This Row],[Demand]],NA())</f>
        <v>110760.825</v>
      </c>
      <c r="J1737" s="6">
        <v>26.5</v>
      </c>
      <c r="K1737" s="6"/>
    </row>
    <row r="1738" spans="2:11" x14ac:dyDescent="0.3">
      <c r="B1738" s="30">
        <v>43741</v>
      </c>
      <c r="C1738" s="6" t="str">
        <f>VLOOKUP(B:B, _holidays!A:C, 2, FALSE)</f>
        <v>N</v>
      </c>
      <c r="D1738" s="6" t="str">
        <f>VLOOKUP(B:B, _holidays!A:C, 3, FALSE)</f>
        <v>N</v>
      </c>
      <c r="E1738" s="10">
        <v>109312.85</v>
      </c>
      <c r="F1738" s="6" t="e">
        <f>IF(Table16[[#This Row],[School Day]]="Y",Table16[[#This Row],[Demand]],NA())</f>
        <v>#N/A</v>
      </c>
      <c r="G1738" s="6">
        <f>IF(Table16[[#This Row],[School Day]]="N",Table16[[#This Row],[Demand]],NA())</f>
        <v>109312.85</v>
      </c>
      <c r="H1738" s="6" t="e">
        <f>IF(Table16[[#This Row],[Holiday]]="Y",Table16[[#This Row],[Demand]],NA())</f>
        <v>#N/A</v>
      </c>
      <c r="I1738" s="6">
        <f>IF(Table16[[#This Row],[Holiday]]="N",Table16[[#This Row],[Demand]],NA())</f>
        <v>109312.85</v>
      </c>
      <c r="J1738" s="6">
        <v>29.7</v>
      </c>
      <c r="K1738" s="6"/>
    </row>
    <row r="1739" spans="2:11" x14ac:dyDescent="0.3">
      <c r="B1739" s="30">
        <v>43742</v>
      </c>
      <c r="C1739" s="6" t="str">
        <f>VLOOKUP(B:B, _holidays!A:C, 2, FALSE)</f>
        <v>N</v>
      </c>
      <c r="D1739" s="6" t="str">
        <f>VLOOKUP(B:B, _holidays!A:C, 3, FALSE)</f>
        <v>N</v>
      </c>
      <c r="E1739" s="10">
        <v>117512.56</v>
      </c>
      <c r="F1739" s="6" t="e">
        <f>IF(Table16[[#This Row],[School Day]]="Y",Table16[[#This Row],[Demand]],NA())</f>
        <v>#N/A</v>
      </c>
      <c r="G1739" s="6">
        <f>IF(Table16[[#This Row],[School Day]]="N",Table16[[#This Row],[Demand]],NA())</f>
        <v>117512.56</v>
      </c>
      <c r="H1739" s="6" t="e">
        <f>IF(Table16[[#This Row],[Holiday]]="Y",Table16[[#This Row],[Demand]],NA())</f>
        <v>#N/A</v>
      </c>
      <c r="I1739" s="6">
        <f>IF(Table16[[#This Row],[Holiday]]="N",Table16[[#This Row],[Demand]],NA())</f>
        <v>117512.56</v>
      </c>
      <c r="J1739" s="6">
        <v>15.2</v>
      </c>
      <c r="K1739" s="6"/>
    </row>
    <row r="1740" spans="2:11" x14ac:dyDescent="0.3">
      <c r="B1740" s="30">
        <v>43743</v>
      </c>
      <c r="C1740" s="6" t="str">
        <f>VLOOKUP(B:B, _holidays!A:C, 2, FALSE)</f>
        <v>N</v>
      </c>
      <c r="D1740" s="6" t="str">
        <f>VLOOKUP(B:B, _holidays!A:C, 3, FALSE)</f>
        <v>N</v>
      </c>
      <c r="E1740" s="10">
        <v>101386.01</v>
      </c>
      <c r="F1740" s="6" t="e">
        <f>IF(Table16[[#This Row],[School Day]]="Y",Table16[[#This Row],[Demand]],NA())</f>
        <v>#N/A</v>
      </c>
      <c r="G1740" s="6">
        <f>IF(Table16[[#This Row],[School Day]]="N",Table16[[#This Row],[Demand]],NA())</f>
        <v>101386.01</v>
      </c>
      <c r="H1740" s="6" t="e">
        <f>IF(Table16[[#This Row],[Holiday]]="Y",Table16[[#This Row],[Demand]],NA())</f>
        <v>#N/A</v>
      </c>
      <c r="I1740" s="6">
        <f>IF(Table16[[#This Row],[Holiday]]="N",Table16[[#This Row],[Demand]],NA())</f>
        <v>101386.01</v>
      </c>
      <c r="J1740" s="6">
        <v>24.3</v>
      </c>
      <c r="K1740" s="6"/>
    </row>
    <row r="1741" spans="2:11" x14ac:dyDescent="0.3">
      <c r="B1741" s="30">
        <v>43744</v>
      </c>
      <c r="C1741" s="6" t="str">
        <f>VLOOKUP(B:B, _holidays!A:C, 2, FALSE)</f>
        <v>N</v>
      </c>
      <c r="D1741" s="6" t="str">
        <f>VLOOKUP(B:B, _holidays!A:C, 3, FALSE)</f>
        <v>N</v>
      </c>
      <c r="E1741" s="10">
        <v>93011.345000000001</v>
      </c>
      <c r="F1741" s="6" t="e">
        <f>IF(Table16[[#This Row],[School Day]]="Y",Table16[[#This Row],[Demand]],NA())</f>
        <v>#N/A</v>
      </c>
      <c r="G1741" s="6">
        <f>IF(Table16[[#This Row],[School Day]]="N",Table16[[#This Row],[Demand]],NA())</f>
        <v>93011.345000000001</v>
      </c>
      <c r="H1741" s="6" t="e">
        <f>IF(Table16[[#This Row],[Holiday]]="Y",Table16[[#This Row],[Demand]],NA())</f>
        <v>#N/A</v>
      </c>
      <c r="I1741" s="6">
        <f>IF(Table16[[#This Row],[Holiday]]="N",Table16[[#This Row],[Demand]],NA())</f>
        <v>93011.345000000001</v>
      </c>
      <c r="J1741" s="6">
        <v>24.8</v>
      </c>
      <c r="K1741" s="6"/>
    </row>
    <row r="1742" spans="2:11" x14ac:dyDescent="0.3">
      <c r="B1742" s="30">
        <v>43745</v>
      </c>
      <c r="C1742" s="6" t="str">
        <f>VLOOKUP(B:B, _holidays!A:C, 2, FALSE)</f>
        <v>N</v>
      </c>
      <c r="D1742" s="6" t="str">
        <f>VLOOKUP(B:B, _holidays!A:C, 3, FALSE)</f>
        <v>N</v>
      </c>
      <c r="E1742" s="10">
        <v>113296.31</v>
      </c>
      <c r="F1742" s="6" t="e">
        <f>IF(Table16[[#This Row],[School Day]]="Y",Table16[[#This Row],[Demand]],NA())</f>
        <v>#N/A</v>
      </c>
      <c r="G1742" s="6">
        <f>IF(Table16[[#This Row],[School Day]]="N",Table16[[#This Row],[Demand]],NA())</f>
        <v>113296.31</v>
      </c>
      <c r="H1742" s="6" t="e">
        <f>IF(Table16[[#This Row],[Holiday]]="Y",Table16[[#This Row],[Demand]],NA())</f>
        <v>#N/A</v>
      </c>
      <c r="I1742" s="6">
        <f>IF(Table16[[#This Row],[Holiday]]="N",Table16[[#This Row],[Demand]],NA())</f>
        <v>113296.31</v>
      </c>
      <c r="J1742" s="6">
        <v>16.399999999999999</v>
      </c>
      <c r="K1742" s="6"/>
    </row>
    <row r="1743" spans="2:11" x14ac:dyDescent="0.3">
      <c r="B1743" s="30">
        <v>43746</v>
      </c>
      <c r="C1743" s="6" t="str">
        <f>VLOOKUP(B:B, _holidays!A:C, 2, FALSE)</f>
        <v>Y</v>
      </c>
      <c r="D1743" s="6" t="str">
        <f>VLOOKUP(B:B, _holidays!A:C, 3, FALSE)</f>
        <v>N</v>
      </c>
      <c r="E1743" s="10">
        <v>117504.77499999999</v>
      </c>
      <c r="F1743" s="6">
        <f>IF(Table16[[#This Row],[School Day]]="Y",Table16[[#This Row],[Demand]],NA())</f>
        <v>117504.77499999999</v>
      </c>
      <c r="G1743" s="6" t="e">
        <f>IF(Table16[[#This Row],[School Day]]="N",Table16[[#This Row],[Demand]],NA())</f>
        <v>#N/A</v>
      </c>
      <c r="H1743" s="6" t="e">
        <f>IF(Table16[[#This Row],[Holiday]]="Y",Table16[[#This Row],[Demand]],NA())</f>
        <v>#N/A</v>
      </c>
      <c r="I1743" s="6">
        <f>IF(Table16[[#This Row],[Holiday]]="N",Table16[[#This Row],[Demand]],NA())</f>
        <v>117504.77499999999</v>
      </c>
      <c r="J1743" s="6">
        <v>14.2</v>
      </c>
      <c r="K1743" s="6"/>
    </row>
    <row r="1744" spans="2:11" x14ac:dyDescent="0.3">
      <c r="B1744" s="30">
        <v>43747</v>
      </c>
      <c r="C1744" s="6" t="str">
        <f>VLOOKUP(B:B, _holidays!A:C, 2, FALSE)</f>
        <v>Y</v>
      </c>
      <c r="D1744" s="6" t="str">
        <f>VLOOKUP(B:B, _holidays!A:C, 3, FALSE)</f>
        <v>N</v>
      </c>
      <c r="E1744" s="10">
        <v>122771.82</v>
      </c>
      <c r="F1744" s="6">
        <f>IF(Table16[[#This Row],[School Day]]="Y",Table16[[#This Row],[Demand]],NA())</f>
        <v>122771.82</v>
      </c>
      <c r="G1744" s="6" t="e">
        <f>IF(Table16[[#This Row],[School Day]]="N",Table16[[#This Row],[Demand]],NA())</f>
        <v>#N/A</v>
      </c>
      <c r="H1744" s="6" t="e">
        <f>IF(Table16[[#This Row],[Holiday]]="Y",Table16[[#This Row],[Demand]],NA())</f>
        <v>#N/A</v>
      </c>
      <c r="I1744" s="6">
        <f>IF(Table16[[#This Row],[Holiday]]="N",Table16[[#This Row],[Demand]],NA())</f>
        <v>122771.82</v>
      </c>
      <c r="J1744" s="6">
        <v>15</v>
      </c>
      <c r="K1744" s="6"/>
    </row>
    <row r="1745" spans="2:11" x14ac:dyDescent="0.3">
      <c r="B1745" s="30">
        <v>43748</v>
      </c>
      <c r="C1745" s="6" t="str">
        <f>VLOOKUP(B:B, _holidays!A:C, 2, FALSE)</f>
        <v>Y</v>
      </c>
      <c r="D1745" s="6" t="str">
        <f>VLOOKUP(B:B, _holidays!A:C, 3, FALSE)</f>
        <v>N</v>
      </c>
      <c r="E1745" s="10">
        <v>123692.08</v>
      </c>
      <c r="F1745" s="6">
        <f>IF(Table16[[#This Row],[School Day]]="Y",Table16[[#This Row],[Demand]],NA())</f>
        <v>123692.08</v>
      </c>
      <c r="G1745" s="6" t="e">
        <f>IF(Table16[[#This Row],[School Day]]="N",Table16[[#This Row],[Demand]],NA())</f>
        <v>#N/A</v>
      </c>
      <c r="H1745" s="6" t="e">
        <f>IF(Table16[[#This Row],[Holiday]]="Y",Table16[[#This Row],[Demand]],NA())</f>
        <v>#N/A</v>
      </c>
      <c r="I1745" s="6">
        <f>IF(Table16[[#This Row],[Holiday]]="N",Table16[[#This Row],[Demand]],NA())</f>
        <v>123692.08</v>
      </c>
      <c r="J1745" s="6">
        <v>14.7</v>
      </c>
      <c r="K1745" s="6"/>
    </row>
    <row r="1746" spans="2:11" x14ac:dyDescent="0.3">
      <c r="B1746" s="30">
        <v>43749</v>
      </c>
      <c r="C1746" s="6" t="str">
        <f>VLOOKUP(B:B, _holidays!A:C, 2, FALSE)</f>
        <v>Y</v>
      </c>
      <c r="D1746" s="6" t="str">
        <f>VLOOKUP(B:B, _holidays!A:C, 3, FALSE)</f>
        <v>N</v>
      </c>
      <c r="E1746" s="10">
        <v>115250.505</v>
      </c>
      <c r="F1746" s="6">
        <f>IF(Table16[[#This Row],[School Day]]="Y",Table16[[#This Row],[Demand]],NA())</f>
        <v>115250.505</v>
      </c>
      <c r="G1746" s="6" t="e">
        <f>IF(Table16[[#This Row],[School Day]]="N",Table16[[#This Row],[Demand]],NA())</f>
        <v>#N/A</v>
      </c>
      <c r="H1746" s="6" t="e">
        <f>IF(Table16[[#This Row],[Holiday]]="Y",Table16[[#This Row],[Demand]],NA())</f>
        <v>#N/A</v>
      </c>
      <c r="I1746" s="6">
        <f>IF(Table16[[#This Row],[Holiday]]="N",Table16[[#This Row],[Demand]],NA())</f>
        <v>115250.505</v>
      </c>
      <c r="J1746" s="6">
        <v>18.899999999999999</v>
      </c>
      <c r="K1746" s="6"/>
    </row>
    <row r="1747" spans="2:11" x14ac:dyDescent="0.3">
      <c r="B1747" s="30">
        <v>43750</v>
      </c>
      <c r="C1747" s="6" t="str">
        <f>VLOOKUP(B:B, _holidays!A:C, 2, FALSE)</f>
        <v>Y</v>
      </c>
      <c r="D1747" s="6" t="str">
        <f>VLOOKUP(B:B, _holidays!A:C, 3, FALSE)</f>
        <v>N</v>
      </c>
      <c r="E1747" s="10">
        <v>101053.36500000001</v>
      </c>
      <c r="F1747" s="6">
        <f>IF(Table16[[#This Row],[School Day]]="Y",Table16[[#This Row],[Demand]],NA())</f>
        <v>101053.36500000001</v>
      </c>
      <c r="G1747" s="6" t="e">
        <f>IF(Table16[[#This Row],[School Day]]="N",Table16[[#This Row],[Demand]],NA())</f>
        <v>#N/A</v>
      </c>
      <c r="H1747" s="6" t="e">
        <f>IF(Table16[[#This Row],[Holiday]]="Y",Table16[[#This Row],[Demand]],NA())</f>
        <v>#N/A</v>
      </c>
      <c r="I1747" s="6">
        <f>IF(Table16[[#This Row],[Holiday]]="N",Table16[[#This Row],[Demand]],NA())</f>
        <v>101053.36500000001</v>
      </c>
      <c r="J1747" s="6">
        <v>20.399999999999999</v>
      </c>
      <c r="K1747" s="6"/>
    </row>
    <row r="1748" spans="2:11" x14ac:dyDescent="0.3">
      <c r="B1748" s="30">
        <v>43751</v>
      </c>
      <c r="C1748" s="6" t="str">
        <f>VLOOKUP(B:B, _holidays!A:C, 2, FALSE)</f>
        <v>Y</v>
      </c>
      <c r="D1748" s="6" t="str">
        <f>VLOOKUP(B:B, _holidays!A:C, 3, FALSE)</f>
        <v>N</v>
      </c>
      <c r="E1748" s="10">
        <v>94744.7</v>
      </c>
      <c r="F1748" s="6">
        <f>IF(Table16[[#This Row],[School Day]]="Y",Table16[[#This Row],[Demand]],NA())</f>
        <v>94744.7</v>
      </c>
      <c r="G1748" s="6" t="e">
        <f>IF(Table16[[#This Row],[School Day]]="N",Table16[[#This Row],[Demand]],NA())</f>
        <v>#N/A</v>
      </c>
      <c r="H1748" s="6" t="e">
        <f>IF(Table16[[#This Row],[Holiday]]="Y",Table16[[#This Row],[Demand]],NA())</f>
        <v>#N/A</v>
      </c>
      <c r="I1748" s="6">
        <f>IF(Table16[[#This Row],[Holiday]]="N",Table16[[#This Row],[Demand]],NA())</f>
        <v>94744.7</v>
      </c>
      <c r="J1748" s="6">
        <v>23.1</v>
      </c>
      <c r="K1748" s="6"/>
    </row>
    <row r="1749" spans="2:11" x14ac:dyDescent="0.3">
      <c r="B1749" s="30">
        <v>43752</v>
      </c>
      <c r="C1749" s="6" t="str">
        <f>VLOOKUP(B:B, _holidays!A:C, 2, FALSE)</f>
        <v>Y</v>
      </c>
      <c r="D1749" s="6" t="str">
        <f>VLOOKUP(B:B, _holidays!A:C, 3, FALSE)</f>
        <v>N</v>
      </c>
      <c r="E1749" s="10">
        <v>110290.12</v>
      </c>
      <c r="F1749" s="6">
        <f>IF(Table16[[#This Row],[School Day]]="Y",Table16[[#This Row],[Demand]],NA())</f>
        <v>110290.12</v>
      </c>
      <c r="G1749" s="6" t="e">
        <f>IF(Table16[[#This Row],[School Day]]="N",Table16[[#This Row],[Demand]],NA())</f>
        <v>#N/A</v>
      </c>
      <c r="H1749" s="6" t="e">
        <f>IF(Table16[[#This Row],[Holiday]]="Y",Table16[[#This Row],[Demand]],NA())</f>
        <v>#N/A</v>
      </c>
      <c r="I1749" s="6">
        <f>IF(Table16[[#This Row],[Holiday]]="N",Table16[[#This Row],[Demand]],NA())</f>
        <v>110290.12</v>
      </c>
      <c r="J1749" s="6">
        <v>26.7</v>
      </c>
      <c r="K1749" s="6"/>
    </row>
    <row r="1750" spans="2:11" x14ac:dyDescent="0.3">
      <c r="B1750" s="30">
        <v>43753</v>
      </c>
      <c r="C1750" s="6" t="str">
        <f>VLOOKUP(B:B, _holidays!A:C, 2, FALSE)</f>
        <v>Y</v>
      </c>
      <c r="D1750" s="6" t="str">
        <f>VLOOKUP(B:B, _holidays!A:C, 3, FALSE)</f>
        <v>N</v>
      </c>
      <c r="E1750" s="10">
        <v>112052.12</v>
      </c>
      <c r="F1750" s="6">
        <f>IF(Table16[[#This Row],[School Day]]="Y",Table16[[#This Row],[Demand]],NA())</f>
        <v>112052.12</v>
      </c>
      <c r="G1750" s="6" t="e">
        <f>IF(Table16[[#This Row],[School Day]]="N",Table16[[#This Row],[Demand]],NA())</f>
        <v>#N/A</v>
      </c>
      <c r="H1750" s="6" t="e">
        <f>IF(Table16[[#This Row],[Holiday]]="Y",Table16[[#This Row],[Demand]],NA())</f>
        <v>#N/A</v>
      </c>
      <c r="I1750" s="6">
        <f>IF(Table16[[#This Row],[Holiday]]="N",Table16[[#This Row],[Demand]],NA())</f>
        <v>112052.12</v>
      </c>
      <c r="J1750" s="6">
        <v>18</v>
      </c>
      <c r="K1750" s="6"/>
    </row>
    <row r="1751" spans="2:11" x14ac:dyDescent="0.3">
      <c r="B1751" s="30">
        <v>43754</v>
      </c>
      <c r="C1751" s="6" t="str">
        <f>VLOOKUP(B:B, _holidays!A:C, 2, FALSE)</f>
        <v>Y</v>
      </c>
      <c r="D1751" s="6" t="str">
        <f>VLOOKUP(B:B, _holidays!A:C, 3, FALSE)</f>
        <v>N</v>
      </c>
      <c r="E1751" s="10">
        <v>117533.72</v>
      </c>
      <c r="F1751" s="6">
        <f>IF(Table16[[#This Row],[School Day]]="Y",Table16[[#This Row],[Demand]],NA())</f>
        <v>117533.72</v>
      </c>
      <c r="G1751" s="6" t="e">
        <f>IF(Table16[[#This Row],[School Day]]="N",Table16[[#This Row],[Demand]],NA())</f>
        <v>#N/A</v>
      </c>
      <c r="H1751" s="6" t="e">
        <f>IF(Table16[[#This Row],[Holiday]]="Y",Table16[[#This Row],[Demand]],NA())</f>
        <v>#N/A</v>
      </c>
      <c r="I1751" s="6">
        <f>IF(Table16[[#This Row],[Holiday]]="N",Table16[[#This Row],[Demand]],NA())</f>
        <v>117533.72</v>
      </c>
      <c r="J1751" s="6">
        <v>20.399999999999999</v>
      </c>
      <c r="K1751" s="6"/>
    </row>
    <row r="1752" spans="2:11" x14ac:dyDescent="0.3">
      <c r="B1752" s="30">
        <v>43755</v>
      </c>
      <c r="C1752" s="6" t="str">
        <f>VLOOKUP(B:B, _holidays!A:C, 2, FALSE)</f>
        <v>Y</v>
      </c>
      <c r="D1752" s="6" t="str">
        <f>VLOOKUP(B:B, _holidays!A:C, 3, FALSE)</f>
        <v>N</v>
      </c>
      <c r="E1752" s="10">
        <v>116690.04</v>
      </c>
      <c r="F1752" s="6">
        <f>IF(Table16[[#This Row],[School Day]]="Y",Table16[[#This Row],[Demand]],NA())</f>
        <v>116690.04</v>
      </c>
      <c r="G1752" s="6" t="e">
        <f>IF(Table16[[#This Row],[School Day]]="N",Table16[[#This Row],[Demand]],NA())</f>
        <v>#N/A</v>
      </c>
      <c r="H1752" s="6" t="e">
        <f>IF(Table16[[#This Row],[Holiday]]="Y",Table16[[#This Row],[Demand]],NA())</f>
        <v>#N/A</v>
      </c>
      <c r="I1752" s="6">
        <f>IF(Table16[[#This Row],[Holiday]]="N",Table16[[#This Row],[Demand]],NA())</f>
        <v>116690.04</v>
      </c>
      <c r="J1752" s="6">
        <v>15.2</v>
      </c>
      <c r="K1752" s="6"/>
    </row>
    <row r="1753" spans="2:11" x14ac:dyDescent="0.3">
      <c r="B1753" s="30">
        <v>43756</v>
      </c>
      <c r="C1753" s="6" t="str">
        <f>VLOOKUP(B:B, _holidays!A:C, 2, FALSE)</f>
        <v>Y</v>
      </c>
      <c r="D1753" s="6" t="str">
        <f>VLOOKUP(B:B, _holidays!A:C, 3, FALSE)</f>
        <v>N</v>
      </c>
      <c r="E1753" s="10">
        <v>109857.485</v>
      </c>
      <c r="F1753" s="6">
        <f>IF(Table16[[#This Row],[School Day]]="Y",Table16[[#This Row],[Demand]],NA())</f>
        <v>109857.485</v>
      </c>
      <c r="G1753" s="6" t="e">
        <f>IF(Table16[[#This Row],[School Day]]="N",Table16[[#This Row],[Demand]],NA())</f>
        <v>#N/A</v>
      </c>
      <c r="H1753" s="6" t="e">
        <f>IF(Table16[[#This Row],[Holiday]]="Y",Table16[[#This Row],[Demand]],NA())</f>
        <v>#N/A</v>
      </c>
      <c r="I1753" s="6">
        <f>IF(Table16[[#This Row],[Holiday]]="N",Table16[[#This Row],[Demand]],NA())</f>
        <v>109857.485</v>
      </c>
      <c r="J1753" s="6">
        <v>22.1</v>
      </c>
      <c r="K1753" s="6"/>
    </row>
    <row r="1754" spans="2:11" x14ac:dyDescent="0.3">
      <c r="B1754" s="30">
        <v>43757</v>
      </c>
      <c r="C1754" s="6" t="str">
        <f>VLOOKUP(B:B, _holidays!A:C, 2, FALSE)</f>
        <v>Y</v>
      </c>
      <c r="D1754" s="6" t="str">
        <f>VLOOKUP(B:B, _holidays!A:C, 3, FALSE)</f>
        <v>N</v>
      </c>
      <c r="E1754" s="10">
        <v>102032.495</v>
      </c>
      <c r="F1754" s="6">
        <f>IF(Table16[[#This Row],[School Day]]="Y",Table16[[#This Row],[Demand]],NA())</f>
        <v>102032.495</v>
      </c>
      <c r="G1754" s="6" t="e">
        <f>IF(Table16[[#This Row],[School Day]]="N",Table16[[#This Row],[Demand]],NA())</f>
        <v>#N/A</v>
      </c>
      <c r="H1754" s="6" t="e">
        <f>IF(Table16[[#This Row],[Holiday]]="Y",Table16[[#This Row],[Demand]],NA())</f>
        <v>#N/A</v>
      </c>
      <c r="I1754" s="6">
        <f>IF(Table16[[#This Row],[Holiday]]="N",Table16[[#This Row],[Demand]],NA())</f>
        <v>102032.495</v>
      </c>
      <c r="J1754" s="6">
        <v>15.3</v>
      </c>
      <c r="K1754" s="6"/>
    </row>
    <row r="1755" spans="2:11" x14ac:dyDescent="0.3">
      <c r="B1755" s="30">
        <v>43758</v>
      </c>
      <c r="C1755" s="6" t="str">
        <f>VLOOKUP(B:B, _holidays!A:C, 2, FALSE)</f>
        <v>Y</v>
      </c>
      <c r="D1755" s="6" t="str">
        <f>VLOOKUP(B:B, _holidays!A:C, 3, FALSE)</f>
        <v>N</v>
      </c>
      <c r="E1755" s="10">
        <v>102684.515</v>
      </c>
      <c r="F1755" s="6">
        <f>IF(Table16[[#This Row],[School Day]]="Y",Table16[[#This Row],[Demand]],NA())</f>
        <v>102684.515</v>
      </c>
      <c r="G1755" s="6" t="e">
        <f>IF(Table16[[#This Row],[School Day]]="N",Table16[[#This Row],[Demand]],NA())</f>
        <v>#N/A</v>
      </c>
      <c r="H1755" s="6" t="e">
        <f>IF(Table16[[#This Row],[Holiday]]="Y",Table16[[#This Row],[Demand]],NA())</f>
        <v>#N/A</v>
      </c>
      <c r="I1755" s="6">
        <f>IF(Table16[[#This Row],[Holiday]]="N",Table16[[#This Row],[Demand]],NA())</f>
        <v>102684.515</v>
      </c>
      <c r="J1755" s="6">
        <v>16.399999999999999</v>
      </c>
      <c r="K1755" s="6"/>
    </row>
    <row r="1756" spans="2:11" x14ac:dyDescent="0.3">
      <c r="B1756" s="30">
        <v>43759</v>
      </c>
      <c r="C1756" s="6" t="str">
        <f>VLOOKUP(B:B, _holidays!A:C, 2, FALSE)</f>
        <v>Y</v>
      </c>
      <c r="D1756" s="6" t="str">
        <f>VLOOKUP(B:B, _holidays!A:C, 3, FALSE)</f>
        <v>N</v>
      </c>
      <c r="E1756" s="10">
        <v>114502.07</v>
      </c>
      <c r="F1756" s="6">
        <f>IF(Table16[[#This Row],[School Day]]="Y",Table16[[#This Row],[Demand]],NA())</f>
        <v>114502.07</v>
      </c>
      <c r="G1756" s="6" t="e">
        <f>IF(Table16[[#This Row],[School Day]]="N",Table16[[#This Row],[Demand]],NA())</f>
        <v>#N/A</v>
      </c>
      <c r="H1756" s="6" t="e">
        <f>IF(Table16[[#This Row],[Holiday]]="Y",Table16[[#This Row],[Demand]],NA())</f>
        <v>#N/A</v>
      </c>
      <c r="I1756" s="6">
        <f>IF(Table16[[#This Row],[Holiday]]="N",Table16[[#This Row],[Demand]],NA())</f>
        <v>114502.07</v>
      </c>
      <c r="J1756" s="6">
        <v>17</v>
      </c>
      <c r="K1756" s="6"/>
    </row>
    <row r="1757" spans="2:11" x14ac:dyDescent="0.3">
      <c r="B1757" s="30">
        <v>43760</v>
      </c>
      <c r="C1757" s="6" t="str">
        <f>VLOOKUP(B:B, _holidays!A:C, 2, FALSE)</f>
        <v>Y</v>
      </c>
      <c r="D1757" s="6" t="str">
        <f>VLOOKUP(B:B, _holidays!A:C, 3, FALSE)</f>
        <v>N</v>
      </c>
      <c r="E1757" s="10">
        <v>114108.545</v>
      </c>
      <c r="F1757" s="6">
        <f>IF(Table16[[#This Row],[School Day]]="Y",Table16[[#This Row],[Demand]],NA())</f>
        <v>114108.545</v>
      </c>
      <c r="G1757" s="6" t="e">
        <f>IF(Table16[[#This Row],[School Day]]="N",Table16[[#This Row],[Demand]],NA())</f>
        <v>#N/A</v>
      </c>
      <c r="H1757" s="6" t="e">
        <f>IF(Table16[[#This Row],[Holiday]]="Y",Table16[[#This Row],[Demand]],NA())</f>
        <v>#N/A</v>
      </c>
      <c r="I1757" s="6">
        <f>IF(Table16[[#This Row],[Holiday]]="N",Table16[[#This Row],[Demand]],NA())</f>
        <v>114108.545</v>
      </c>
      <c r="J1757" s="6">
        <v>19.600000000000001</v>
      </c>
      <c r="K1757" s="6"/>
    </row>
    <row r="1758" spans="2:11" x14ac:dyDescent="0.3">
      <c r="B1758" s="30">
        <v>43761</v>
      </c>
      <c r="C1758" s="6" t="str">
        <f>VLOOKUP(B:B, _holidays!A:C, 2, FALSE)</f>
        <v>Y</v>
      </c>
      <c r="D1758" s="6" t="str">
        <f>VLOOKUP(B:B, _holidays!A:C, 3, FALSE)</f>
        <v>N</v>
      </c>
      <c r="E1758" s="10">
        <v>114281.61500000001</v>
      </c>
      <c r="F1758" s="6">
        <f>IF(Table16[[#This Row],[School Day]]="Y",Table16[[#This Row],[Demand]],NA())</f>
        <v>114281.61500000001</v>
      </c>
      <c r="G1758" s="6" t="e">
        <f>IF(Table16[[#This Row],[School Day]]="N",Table16[[#This Row],[Demand]],NA())</f>
        <v>#N/A</v>
      </c>
      <c r="H1758" s="6" t="e">
        <f>IF(Table16[[#This Row],[Holiday]]="Y",Table16[[#This Row],[Demand]],NA())</f>
        <v>#N/A</v>
      </c>
      <c r="I1758" s="6">
        <f>IF(Table16[[#This Row],[Holiday]]="N",Table16[[#This Row],[Demand]],NA())</f>
        <v>114281.61500000001</v>
      </c>
      <c r="J1758" s="6">
        <v>27.9</v>
      </c>
      <c r="K1758" s="6"/>
    </row>
    <row r="1759" spans="2:11" x14ac:dyDescent="0.3">
      <c r="B1759" s="30">
        <v>43762</v>
      </c>
      <c r="C1759" s="6" t="str">
        <f>VLOOKUP(B:B, _holidays!A:C, 2, FALSE)</f>
        <v>Y</v>
      </c>
      <c r="D1759" s="6" t="str">
        <f>VLOOKUP(B:B, _holidays!A:C, 3, FALSE)</f>
        <v>N</v>
      </c>
      <c r="E1759" s="10">
        <v>115442.655</v>
      </c>
      <c r="F1759" s="6">
        <f>IF(Table16[[#This Row],[School Day]]="Y",Table16[[#This Row],[Demand]],NA())</f>
        <v>115442.655</v>
      </c>
      <c r="G1759" s="6" t="e">
        <f>IF(Table16[[#This Row],[School Day]]="N",Table16[[#This Row],[Demand]],NA())</f>
        <v>#N/A</v>
      </c>
      <c r="H1759" s="6" t="e">
        <f>IF(Table16[[#This Row],[Holiday]]="Y",Table16[[#This Row],[Demand]],NA())</f>
        <v>#N/A</v>
      </c>
      <c r="I1759" s="6">
        <f>IF(Table16[[#This Row],[Holiday]]="N",Table16[[#This Row],[Demand]],NA())</f>
        <v>115442.655</v>
      </c>
      <c r="J1759" s="6">
        <v>33.799999999999997</v>
      </c>
      <c r="K1759" s="6"/>
    </row>
    <row r="1760" spans="2:11" x14ac:dyDescent="0.3">
      <c r="B1760" s="30">
        <v>43763</v>
      </c>
      <c r="C1760" s="6" t="str">
        <f>VLOOKUP(B:B, _holidays!A:C, 2, FALSE)</f>
        <v>Y</v>
      </c>
      <c r="D1760" s="6" t="str">
        <f>VLOOKUP(B:B, _holidays!A:C, 3, FALSE)</f>
        <v>N</v>
      </c>
      <c r="E1760" s="10">
        <v>109130.77</v>
      </c>
      <c r="F1760" s="6">
        <f>IF(Table16[[#This Row],[School Day]]="Y",Table16[[#This Row],[Demand]],NA())</f>
        <v>109130.77</v>
      </c>
      <c r="G1760" s="6" t="e">
        <f>IF(Table16[[#This Row],[School Day]]="N",Table16[[#This Row],[Demand]],NA())</f>
        <v>#N/A</v>
      </c>
      <c r="H1760" s="6" t="e">
        <f>IF(Table16[[#This Row],[Holiday]]="Y",Table16[[#This Row],[Demand]],NA())</f>
        <v>#N/A</v>
      </c>
      <c r="I1760" s="6">
        <f>IF(Table16[[#This Row],[Holiday]]="N",Table16[[#This Row],[Demand]],NA())</f>
        <v>109130.77</v>
      </c>
      <c r="J1760" s="6">
        <v>21.6</v>
      </c>
      <c r="K1760" s="6"/>
    </row>
    <row r="1761" spans="2:11" x14ac:dyDescent="0.3">
      <c r="B1761" s="30">
        <v>43764</v>
      </c>
      <c r="C1761" s="6" t="str">
        <f>VLOOKUP(B:B, _holidays!A:C, 2, FALSE)</f>
        <v>Y</v>
      </c>
      <c r="D1761" s="6" t="str">
        <f>VLOOKUP(B:B, _holidays!A:C, 3, FALSE)</f>
        <v>N</v>
      </c>
      <c r="E1761" s="10">
        <v>96698.285000000003</v>
      </c>
      <c r="F1761" s="6">
        <f>IF(Table16[[#This Row],[School Day]]="Y",Table16[[#This Row],[Demand]],NA())</f>
        <v>96698.285000000003</v>
      </c>
      <c r="G1761" s="6" t="e">
        <f>IF(Table16[[#This Row],[School Day]]="N",Table16[[#This Row],[Demand]],NA())</f>
        <v>#N/A</v>
      </c>
      <c r="H1761" s="6" t="e">
        <f>IF(Table16[[#This Row],[Holiday]]="Y",Table16[[#This Row],[Demand]],NA())</f>
        <v>#N/A</v>
      </c>
      <c r="I1761" s="6">
        <f>IF(Table16[[#This Row],[Holiday]]="N",Table16[[#This Row],[Demand]],NA())</f>
        <v>96698.285000000003</v>
      </c>
      <c r="J1761" s="6">
        <v>15.5</v>
      </c>
      <c r="K1761" s="6"/>
    </row>
    <row r="1762" spans="2:11" x14ac:dyDescent="0.3">
      <c r="B1762" s="30">
        <v>43765</v>
      </c>
      <c r="C1762" s="6" t="str">
        <f>VLOOKUP(B:B, _holidays!A:C, 2, FALSE)</f>
        <v>Y</v>
      </c>
      <c r="D1762" s="6" t="str">
        <f>VLOOKUP(B:B, _holidays!A:C, 3, FALSE)</f>
        <v>N</v>
      </c>
      <c r="E1762" s="10">
        <v>102830.55499999999</v>
      </c>
      <c r="F1762" s="6">
        <f>IF(Table16[[#This Row],[School Day]]="Y",Table16[[#This Row],[Demand]],NA())</f>
        <v>102830.55499999999</v>
      </c>
      <c r="G1762" s="6" t="e">
        <f>IF(Table16[[#This Row],[School Day]]="N",Table16[[#This Row],[Demand]],NA())</f>
        <v>#N/A</v>
      </c>
      <c r="H1762" s="6" t="e">
        <f>IF(Table16[[#This Row],[Holiday]]="Y",Table16[[#This Row],[Demand]],NA())</f>
        <v>#N/A</v>
      </c>
      <c r="I1762" s="6">
        <f>IF(Table16[[#This Row],[Holiday]]="N",Table16[[#This Row],[Demand]],NA())</f>
        <v>102830.55499999999</v>
      </c>
      <c r="J1762" s="6">
        <v>17</v>
      </c>
      <c r="K1762" s="6"/>
    </row>
    <row r="1763" spans="2:11" x14ac:dyDescent="0.3">
      <c r="B1763" s="30">
        <v>43766</v>
      </c>
      <c r="C1763" s="6" t="str">
        <f>VLOOKUP(B:B, _holidays!A:C, 2, FALSE)</f>
        <v>Y</v>
      </c>
      <c r="D1763" s="6" t="str">
        <f>VLOOKUP(B:B, _holidays!A:C, 3, FALSE)</f>
        <v>N</v>
      </c>
      <c r="E1763" s="10">
        <v>112634.63499999999</v>
      </c>
      <c r="F1763" s="6">
        <f>IF(Table16[[#This Row],[School Day]]="Y",Table16[[#This Row],[Demand]],NA())</f>
        <v>112634.63499999999</v>
      </c>
      <c r="G1763" s="6" t="e">
        <f>IF(Table16[[#This Row],[School Day]]="N",Table16[[#This Row],[Demand]],NA())</f>
        <v>#N/A</v>
      </c>
      <c r="H1763" s="6" t="e">
        <f>IF(Table16[[#This Row],[Holiday]]="Y",Table16[[#This Row],[Demand]],NA())</f>
        <v>#N/A</v>
      </c>
      <c r="I1763" s="6">
        <f>IF(Table16[[#This Row],[Holiday]]="N",Table16[[#This Row],[Demand]],NA())</f>
        <v>112634.63499999999</v>
      </c>
      <c r="J1763" s="6">
        <v>21.6</v>
      </c>
      <c r="K1763" s="6"/>
    </row>
    <row r="1764" spans="2:11" x14ac:dyDescent="0.3">
      <c r="B1764" s="30">
        <v>43767</v>
      </c>
      <c r="C1764" s="6" t="str">
        <f>VLOOKUP(B:B, _holidays!A:C, 2, FALSE)</f>
        <v>Y</v>
      </c>
      <c r="D1764" s="6" t="str">
        <f>VLOOKUP(B:B, _holidays!A:C, 3, FALSE)</f>
        <v>N</v>
      </c>
      <c r="E1764" s="10">
        <v>111887.405</v>
      </c>
      <c r="F1764" s="6">
        <f>IF(Table16[[#This Row],[School Day]]="Y",Table16[[#This Row],[Demand]],NA())</f>
        <v>111887.405</v>
      </c>
      <c r="G1764" s="6" t="e">
        <f>IF(Table16[[#This Row],[School Day]]="N",Table16[[#This Row],[Demand]],NA())</f>
        <v>#N/A</v>
      </c>
      <c r="H1764" s="6" t="e">
        <f>IF(Table16[[#This Row],[Holiday]]="Y",Table16[[#This Row],[Demand]],NA())</f>
        <v>#N/A</v>
      </c>
      <c r="I1764" s="6">
        <f>IF(Table16[[#This Row],[Holiday]]="N",Table16[[#This Row],[Demand]],NA())</f>
        <v>111887.405</v>
      </c>
      <c r="J1764" s="6">
        <v>30.5</v>
      </c>
      <c r="K1764" s="6"/>
    </row>
    <row r="1765" spans="2:11" x14ac:dyDescent="0.3">
      <c r="B1765" s="30">
        <v>43768</v>
      </c>
      <c r="C1765" s="6" t="str">
        <f>VLOOKUP(B:B, _holidays!A:C, 2, FALSE)</f>
        <v>Y</v>
      </c>
      <c r="D1765" s="6" t="str">
        <f>VLOOKUP(B:B, _holidays!A:C, 3, FALSE)</f>
        <v>N</v>
      </c>
      <c r="E1765" s="10">
        <v>117375.73</v>
      </c>
      <c r="F1765" s="6">
        <f>IF(Table16[[#This Row],[School Day]]="Y",Table16[[#This Row],[Demand]],NA())</f>
        <v>117375.73</v>
      </c>
      <c r="G1765" s="6" t="e">
        <f>IF(Table16[[#This Row],[School Day]]="N",Table16[[#This Row],[Demand]],NA())</f>
        <v>#N/A</v>
      </c>
      <c r="H1765" s="6" t="e">
        <f>IF(Table16[[#This Row],[Holiday]]="Y",Table16[[#This Row],[Demand]],NA())</f>
        <v>#N/A</v>
      </c>
      <c r="I1765" s="6">
        <f>IF(Table16[[#This Row],[Holiday]]="N",Table16[[#This Row],[Demand]],NA())</f>
        <v>117375.73</v>
      </c>
      <c r="J1765" s="6">
        <v>25.1</v>
      </c>
      <c r="K1765" s="6"/>
    </row>
    <row r="1766" spans="2:11" x14ac:dyDescent="0.3">
      <c r="B1766" s="30">
        <v>43769</v>
      </c>
      <c r="C1766" s="6" t="str">
        <f>VLOOKUP(B:B, _holidays!A:C, 2, FALSE)</f>
        <v>Y</v>
      </c>
      <c r="D1766" s="6" t="str">
        <f>VLOOKUP(B:B, _holidays!A:C, 3, FALSE)</f>
        <v>N</v>
      </c>
      <c r="E1766" s="10">
        <v>121752.875</v>
      </c>
      <c r="F1766" s="6">
        <f>IF(Table16[[#This Row],[School Day]]="Y",Table16[[#This Row],[Demand]],NA())</f>
        <v>121752.875</v>
      </c>
      <c r="G1766" s="6" t="e">
        <f>IF(Table16[[#This Row],[School Day]]="N",Table16[[#This Row],[Demand]],NA())</f>
        <v>#N/A</v>
      </c>
      <c r="H1766" s="6" t="e">
        <f>IF(Table16[[#This Row],[Holiday]]="Y",Table16[[#This Row],[Demand]],NA())</f>
        <v>#N/A</v>
      </c>
      <c r="I1766" s="6">
        <f>IF(Table16[[#This Row],[Holiday]]="N",Table16[[#This Row],[Demand]],NA())</f>
        <v>121752.875</v>
      </c>
      <c r="J1766" s="6">
        <v>33.700000000000003</v>
      </c>
      <c r="K1766" s="6"/>
    </row>
    <row r="1767" spans="2:11" x14ac:dyDescent="0.3">
      <c r="B1767" s="30">
        <v>43770</v>
      </c>
      <c r="C1767" s="6" t="str">
        <f>VLOOKUP(B:B, _holidays!A:C, 2, FALSE)</f>
        <v>Y</v>
      </c>
      <c r="D1767" s="6" t="str">
        <f>VLOOKUP(B:B, _holidays!A:C, 3, FALSE)</f>
        <v>N</v>
      </c>
      <c r="E1767" s="10">
        <v>130510.905</v>
      </c>
      <c r="F1767" s="6">
        <f>IF(Table16[[#This Row],[School Day]]="Y",Table16[[#This Row],[Demand]],NA())</f>
        <v>130510.905</v>
      </c>
      <c r="G1767" s="6" t="e">
        <f>IF(Table16[[#This Row],[School Day]]="N",Table16[[#This Row],[Demand]],NA())</f>
        <v>#N/A</v>
      </c>
      <c r="H1767" s="6" t="e">
        <f>IF(Table16[[#This Row],[Holiday]]="Y",Table16[[#This Row],[Demand]],NA())</f>
        <v>#N/A</v>
      </c>
      <c r="I1767" s="6">
        <f>IF(Table16[[#This Row],[Holiday]]="N",Table16[[#This Row],[Demand]],NA())</f>
        <v>130510.905</v>
      </c>
      <c r="J1767" s="6">
        <v>34.299999999999997</v>
      </c>
      <c r="K1767" s="6"/>
    </row>
    <row r="1768" spans="2:11" x14ac:dyDescent="0.3">
      <c r="B1768" s="30">
        <v>43771</v>
      </c>
      <c r="C1768" s="6" t="str">
        <f>VLOOKUP(B:B, _holidays!A:C, 2, FALSE)</f>
        <v>Y</v>
      </c>
      <c r="D1768" s="6" t="str">
        <f>VLOOKUP(B:B, _holidays!A:C, 3, FALSE)</f>
        <v>N</v>
      </c>
      <c r="E1768" s="10">
        <v>105806.825</v>
      </c>
      <c r="F1768" s="6">
        <f>IF(Table16[[#This Row],[School Day]]="Y",Table16[[#This Row],[Demand]],NA())</f>
        <v>105806.825</v>
      </c>
      <c r="G1768" s="6" t="e">
        <f>IF(Table16[[#This Row],[School Day]]="N",Table16[[#This Row],[Demand]],NA())</f>
        <v>#N/A</v>
      </c>
      <c r="H1768" s="6" t="e">
        <f>IF(Table16[[#This Row],[Holiday]]="Y",Table16[[#This Row],[Demand]],NA())</f>
        <v>#N/A</v>
      </c>
      <c r="I1768" s="6">
        <f>IF(Table16[[#This Row],[Holiday]]="N",Table16[[#This Row],[Demand]],NA())</f>
        <v>105806.825</v>
      </c>
      <c r="J1768" s="6">
        <v>18.899999999999999</v>
      </c>
      <c r="K1768" s="6"/>
    </row>
    <row r="1769" spans="2:11" x14ac:dyDescent="0.3">
      <c r="B1769" s="30">
        <v>43772</v>
      </c>
      <c r="C1769" s="6" t="str">
        <f>VLOOKUP(B:B, _holidays!A:C, 2, FALSE)</f>
        <v>Y</v>
      </c>
      <c r="D1769" s="6" t="str">
        <f>VLOOKUP(B:B, _holidays!A:C, 3, FALSE)</f>
        <v>N</v>
      </c>
      <c r="E1769" s="10">
        <v>96867.014999999999</v>
      </c>
      <c r="F1769" s="6">
        <f>IF(Table16[[#This Row],[School Day]]="Y",Table16[[#This Row],[Demand]],NA())</f>
        <v>96867.014999999999</v>
      </c>
      <c r="G1769" s="6" t="e">
        <f>IF(Table16[[#This Row],[School Day]]="N",Table16[[#This Row],[Demand]],NA())</f>
        <v>#N/A</v>
      </c>
      <c r="H1769" s="6" t="e">
        <f>IF(Table16[[#This Row],[Holiday]]="Y",Table16[[#This Row],[Demand]],NA())</f>
        <v>#N/A</v>
      </c>
      <c r="I1769" s="6">
        <f>IF(Table16[[#This Row],[Holiday]]="N",Table16[[#This Row],[Demand]],NA())</f>
        <v>96867.014999999999</v>
      </c>
      <c r="J1769" s="6">
        <v>20.7</v>
      </c>
      <c r="K1769" s="6"/>
    </row>
    <row r="1770" spans="2:11" x14ac:dyDescent="0.3">
      <c r="B1770" s="30">
        <v>43773</v>
      </c>
      <c r="C1770" s="6" t="str">
        <f>VLOOKUP(B:B, _holidays!A:C, 2, FALSE)</f>
        <v>Y</v>
      </c>
      <c r="D1770" s="6" t="str">
        <f>VLOOKUP(B:B, _holidays!A:C, 3, FALSE)</f>
        <v>N</v>
      </c>
      <c r="E1770" s="10">
        <v>107279.84</v>
      </c>
      <c r="F1770" s="6">
        <f>IF(Table16[[#This Row],[School Day]]="Y",Table16[[#This Row],[Demand]],NA())</f>
        <v>107279.84</v>
      </c>
      <c r="G1770" s="6" t="e">
        <f>IF(Table16[[#This Row],[School Day]]="N",Table16[[#This Row],[Demand]],NA())</f>
        <v>#N/A</v>
      </c>
      <c r="H1770" s="6" t="e">
        <f>IF(Table16[[#This Row],[Holiday]]="Y",Table16[[#This Row],[Demand]],NA())</f>
        <v>#N/A</v>
      </c>
      <c r="I1770" s="6">
        <f>IF(Table16[[#This Row],[Holiday]]="N",Table16[[#This Row],[Demand]],NA())</f>
        <v>107279.84</v>
      </c>
      <c r="J1770" s="6">
        <v>16.2</v>
      </c>
      <c r="K1770" s="6"/>
    </row>
    <row r="1771" spans="2:11" x14ac:dyDescent="0.3">
      <c r="B1771" s="30">
        <v>43774</v>
      </c>
      <c r="C1771" s="6" t="str">
        <f>VLOOKUP(B:B, _holidays!A:C, 2, FALSE)</f>
        <v>Y</v>
      </c>
      <c r="D1771" s="6" t="str">
        <f>VLOOKUP(B:B, _holidays!A:C, 3, FALSE)</f>
        <v>Y</v>
      </c>
      <c r="E1771" s="10">
        <v>96817</v>
      </c>
      <c r="F1771" s="6">
        <f>IF(Table16[[#This Row],[School Day]]="Y",Table16[[#This Row],[Demand]],NA())</f>
        <v>96817</v>
      </c>
      <c r="G1771" s="6" t="e">
        <f>IF(Table16[[#This Row],[School Day]]="N",Table16[[#This Row],[Demand]],NA())</f>
        <v>#N/A</v>
      </c>
      <c r="H1771" s="6">
        <f>IF(Table16[[#This Row],[Holiday]]="Y",Table16[[#This Row],[Demand]],NA())</f>
        <v>96817</v>
      </c>
      <c r="I1771" s="6" t="e">
        <f>IF(Table16[[#This Row],[Holiday]]="N",Table16[[#This Row],[Demand]],NA())</f>
        <v>#N/A</v>
      </c>
      <c r="J1771" s="6">
        <v>19.600000000000001</v>
      </c>
      <c r="K1771" s="6"/>
    </row>
    <row r="1772" spans="2:11" x14ac:dyDescent="0.3">
      <c r="B1772" s="30">
        <v>43775</v>
      </c>
      <c r="C1772" s="6" t="str">
        <f>VLOOKUP(B:B, _holidays!A:C, 2, FALSE)</f>
        <v>Y</v>
      </c>
      <c r="D1772" s="6" t="str">
        <f>VLOOKUP(B:B, _holidays!A:C, 3, FALSE)</f>
        <v>N</v>
      </c>
      <c r="E1772" s="10">
        <v>104381.38</v>
      </c>
      <c r="F1772" s="6">
        <f>IF(Table16[[#This Row],[School Day]]="Y",Table16[[#This Row],[Demand]],NA())</f>
        <v>104381.38</v>
      </c>
      <c r="G1772" s="6" t="e">
        <f>IF(Table16[[#This Row],[School Day]]="N",Table16[[#This Row],[Demand]],NA())</f>
        <v>#N/A</v>
      </c>
      <c r="H1772" s="6" t="e">
        <f>IF(Table16[[#This Row],[Holiday]]="Y",Table16[[#This Row],[Demand]],NA())</f>
        <v>#N/A</v>
      </c>
      <c r="I1772" s="6">
        <f>IF(Table16[[#This Row],[Holiday]]="N",Table16[[#This Row],[Demand]],NA())</f>
        <v>104381.38</v>
      </c>
      <c r="J1772" s="6">
        <v>24.1</v>
      </c>
      <c r="K1772" s="6"/>
    </row>
    <row r="1773" spans="2:11" x14ac:dyDescent="0.3">
      <c r="B1773" s="30">
        <v>43776</v>
      </c>
      <c r="C1773" s="6" t="str">
        <f>VLOOKUP(B:B, _holidays!A:C, 2, FALSE)</f>
        <v>Y</v>
      </c>
      <c r="D1773" s="6" t="str">
        <f>VLOOKUP(B:B, _holidays!A:C, 3, FALSE)</f>
        <v>N</v>
      </c>
      <c r="E1773" s="10">
        <v>115132.64</v>
      </c>
      <c r="F1773" s="6">
        <f>IF(Table16[[#This Row],[School Day]]="Y",Table16[[#This Row],[Demand]],NA())</f>
        <v>115132.64</v>
      </c>
      <c r="G1773" s="6" t="e">
        <f>IF(Table16[[#This Row],[School Day]]="N",Table16[[#This Row],[Demand]],NA())</f>
        <v>#N/A</v>
      </c>
      <c r="H1773" s="6" t="e">
        <f>IF(Table16[[#This Row],[Holiday]]="Y",Table16[[#This Row],[Demand]],NA())</f>
        <v>#N/A</v>
      </c>
      <c r="I1773" s="6">
        <f>IF(Table16[[#This Row],[Holiday]]="N",Table16[[#This Row],[Demand]],NA())</f>
        <v>115132.64</v>
      </c>
      <c r="J1773" s="6">
        <v>17.7</v>
      </c>
      <c r="K1773" s="6"/>
    </row>
    <row r="1774" spans="2:11" x14ac:dyDescent="0.3">
      <c r="B1774" s="30">
        <v>43777</v>
      </c>
      <c r="C1774" s="6" t="str">
        <f>VLOOKUP(B:B, _holidays!A:C, 2, FALSE)</f>
        <v>Y</v>
      </c>
      <c r="D1774" s="6" t="str">
        <f>VLOOKUP(B:B, _holidays!A:C, 3, FALSE)</f>
        <v>N</v>
      </c>
      <c r="E1774" s="10">
        <v>113954.78</v>
      </c>
      <c r="F1774" s="6">
        <f>IF(Table16[[#This Row],[School Day]]="Y",Table16[[#This Row],[Demand]],NA())</f>
        <v>113954.78</v>
      </c>
      <c r="G1774" s="6" t="e">
        <f>IF(Table16[[#This Row],[School Day]]="N",Table16[[#This Row],[Demand]],NA())</f>
        <v>#N/A</v>
      </c>
      <c r="H1774" s="6" t="e">
        <f>IF(Table16[[#This Row],[Holiday]]="Y",Table16[[#This Row],[Demand]],NA())</f>
        <v>#N/A</v>
      </c>
      <c r="I1774" s="6">
        <f>IF(Table16[[#This Row],[Holiday]]="N",Table16[[#This Row],[Demand]],NA())</f>
        <v>113954.78</v>
      </c>
      <c r="J1774" s="6">
        <v>15</v>
      </c>
      <c r="K1774" s="6"/>
    </row>
    <row r="1775" spans="2:11" x14ac:dyDescent="0.3">
      <c r="B1775" s="30">
        <v>43778</v>
      </c>
      <c r="C1775" s="6" t="str">
        <f>VLOOKUP(B:B, _holidays!A:C, 2, FALSE)</f>
        <v>Y</v>
      </c>
      <c r="D1775" s="6" t="str">
        <f>VLOOKUP(B:B, _holidays!A:C, 3, FALSE)</f>
        <v>N</v>
      </c>
      <c r="E1775" s="10">
        <v>108924.79</v>
      </c>
      <c r="F1775" s="6">
        <f>IF(Table16[[#This Row],[School Day]]="Y",Table16[[#This Row],[Demand]],NA())</f>
        <v>108924.79</v>
      </c>
      <c r="G1775" s="6" t="e">
        <f>IF(Table16[[#This Row],[School Day]]="N",Table16[[#This Row],[Demand]],NA())</f>
        <v>#N/A</v>
      </c>
      <c r="H1775" s="6" t="e">
        <f>IF(Table16[[#This Row],[Holiday]]="Y",Table16[[#This Row],[Demand]],NA())</f>
        <v>#N/A</v>
      </c>
      <c r="I1775" s="6">
        <f>IF(Table16[[#This Row],[Holiday]]="N",Table16[[#This Row],[Demand]],NA())</f>
        <v>108924.79</v>
      </c>
      <c r="J1775" s="6">
        <v>14.2</v>
      </c>
      <c r="K1775" s="6"/>
    </row>
    <row r="1776" spans="2:11" x14ac:dyDescent="0.3">
      <c r="B1776" s="30">
        <v>43779</v>
      </c>
      <c r="C1776" s="6" t="str">
        <f>VLOOKUP(B:B, _holidays!A:C, 2, FALSE)</f>
        <v>Y</v>
      </c>
      <c r="D1776" s="6" t="str">
        <f>VLOOKUP(B:B, _holidays!A:C, 3, FALSE)</f>
        <v>N</v>
      </c>
      <c r="E1776" s="10">
        <v>101550.045</v>
      </c>
      <c r="F1776" s="6">
        <f>IF(Table16[[#This Row],[School Day]]="Y",Table16[[#This Row],[Demand]],NA())</f>
        <v>101550.045</v>
      </c>
      <c r="G1776" s="6" t="e">
        <f>IF(Table16[[#This Row],[School Day]]="N",Table16[[#This Row],[Demand]],NA())</f>
        <v>#N/A</v>
      </c>
      <c r="H1776" s="6" t="e">
        <f>IF(Table16[[#This Row],[Holiday]]="Y",Table16[[#This Row],[Demand]],NA())</f>
        <v>#N/A</v>
      </c>
      <c r="I1776" s="6">
        <f>IF(Table16[[#This Row],[Holiday]]="N",Table16[[#This Row],[Demand]],NA())</f>
        <v>101550.045</v>
      </c>
      <c r="J1776" s="6">
        <v>18.100000000000001</v>
      </c>
      <c r="K1776" s="6"/>
    </row>
    <row r="1777" spans="2:11" x14ac:dyDescent="0.3">
      <c r="B1777" s="30">
        <v>43780</v>
      </c>
      <c r="C1777" s="6" t="str">
        <f>VLOOKUP(B:B, _holidays!A:C, 2, FALSE)</f>
        <v>Y</v>
      </c>
      <c r="D1777" s="6" t="str">
        <f>VLOOKUP(B:B, _holidays!A:C, 3, FALSE)</f>
        <v>N</v>
      </c>
      <c r="E1777" s="10">
        <v>106758.95</v>
      </c>
      <c r="F1777" s="6">
        <f>IF(Table16[[#This Row],[School Day]]="Y",Table16[[#This Row],[Demand]],NA())</f>
        <v>106758.95</v>
      </c>
      <c r="G1777" s="6" t="e">
        <f>IF(Table16[[#This Row],[School Day]]="N",Table16[[#This Row],[Demand]],NA())</f>
        <v>#N/A</v>
      </c>
      <c r="H1777" s="6" t="e">
        <f>IF(Table16[[#This Row],[Holiday]]="Y",Table16[[#This Row],[Demand]],NA())</f>
        <v>#N/A</v>
      </c>
      <c r="I1777" s="6">
        <f>IF(Table16[[#This Row],[Holiday]]="N",Table16[[#This Row],[Demand]],NA())</f>
        <v>106758.95</v>
      </c>
      <c r="J1777" s="6">
        <v>29.6</v>
      </c>
      <c r="K1777" s="6"/>
    </row>
    <row r="1778" spans="2:11" x14ac:dyDescent="0.3">
      <c r="B1778" s="30">
        <v>43781</v>
      </c>
      <c r="C1778" s="6" t="str">
        <f>VLOOKUP(B:B, _holidays!A:C, 2, FALSE)</f>
        <v>Y</v>
      </c>
      <c r="D1778" s="6" t="str">
        <f>VLOOKUP(B:B, _holidays!A:C, 3, FALSE)</f>
        <v>N</v>
      </c>
      <c r="E1778" s="10">
        <v>104303.46</v>
      </c>
      <c r="F1778" s="6">
        <f>IF(Table16[[#This Row],[School Day]]="Y",Table16[[#This Row],[Demand]],NA())</f>
        <v>104303.46</v>
      </c>
      <c r="G1778" s="6" t="e">
        <f>IF(Table16[[#This Row],[School Day]]="N",Table16[[#This Row],[Demand]],NA())</f>
        <v>#N/A</v>
      </c>
      <c r="H1778" s="6" t="e">
        <f>IF(Table16[[#This Row],[Holiday]]="Y",Table16[[#This Row],[Demand]],NA())</f>
        <v>#N/A</v>
      </c>
      <c r="I1778" s="6">
        <f>IF(Table16[[#This Row],[Holiday]]="N",Table16[[#This Row],[Demand]],NA())</f>
        <v>104303.46</v>
      </c>
      <c r="J1778" s="6">
        <v>17.399999999999999</v>
      </c>
      <c r="K1778" s="6"/>
    </row>
    <row r="1779" spans="2:11" x14ac:dyDescent="0.3">
      <c r="B1779" s="30">
        <v>43782</v>
      </c>
      <c r="C1779" s="6" t="str">
        <f>VLOOKUP(B:B, _holidays!A:C, 2, FALSE)</f>
        <v>Y</v>
      </c>
      <c r="D1779" s="6" t="str">
        <f>VLOOKUP(B:B, _holidays!A:C, 3, FALSE)</f>
        <v>N</v>
      </c>
      <c r="E1779" s="10">
        <v>112573.54</v>
      </c>
      <c r="F1779" s="6">
        <f>IF(Table16[[#This Row],[School Day]]="Y",Table16[[#This Row],[Demand]],NA())</f>
        <v>112573.54</v>
      </c>
      <c r="G1779" s="6" t="e">
        <f>IF(Table16[[#This Row],[School Day]]="N",Table16[[#This Row],[Demand]],NA())</f>
        <v>#N/A</v>
      </c>
      <c r="H1779" s="6" t="e">
        <f>IF(Table16[[#This Row],[Holiday]]="Y",Table16[[#This Row],[Demand]],NA())</f>
        <v>#N/A</v>
      </c>
      <c r="I1779" s="6">
        <f>IF(Table16[[#This Row],[Holiday]]="N",Table16[[#This Row],[Demand]],NA())</f>
        <v>112573.54</v>
      </c>
      <c r="J1779" s="6">
        <v>17.3</v>
      </c>
      <c r="K1779" s="6"/>
    </row>
    <row r="1780" spans="2:11" x14ac:dyDescent="0.3">
      <c r="B1780" s="30">
        <v>43783</v>
      </c>
      <c r="C1780" s="6" t="str">
        <f>VLOOKUP(B:B, _holidays!A:C, 2, FALSE)</f>
        <v>Y</v>
      </c>
      <c r="D1780" s="6" t="str">
        <f>VLOOKUP(B:B, _holidays!A:C, 3, FALSE)</f>
        <v>N</v>
      </c>
      <c r="E1780" s="10">
        <v>109828.93</v>
      </c>
      <c r="F1780" s="6">
        <f>IF(Table16[[#This Row],[School Day]]="Y",Table16[[#This Row],[Demand]],NA())</f>
        <v>109828.93</v>
      </c>
      <c r="G1780" s="6" t="e">
        <f>IF(Table16[[#This Row],[School Day]]="N",Table16[[#This Row],[Demand]],NA())</f>
        <v>#N/A</v>
      </c>
      <c r="H1780" s="6" t="e">
        <f>IF(Table16[[#This Row],[Holiday]]="Y",Table16[[#This Row],[Demand]],NA())</f>
        <v>#N/A</v>
      </c>
      <c r="I1780" s="6">
        <f>IF(Table16[[#This Row],[Holiday]]="N",Table16[[#This Row],[Demand]],NA())</f>
        <v>109828.93</v>
      </c>
      <c r="J1780" s="6">
        <v>22.4</v>
      </c>
      <c r="K1780" s="6"/>
    </row>
    <row r="1781" spans="2:11" x14ac:dyDescent="0.3">
      <c r="B1781" s="30">
        <v>43784</v>
      </c>
      <c r="C1781" s="6" t="str">
        <f>VLOOKUP(B:B, _holidays!A:C, 2, FALSE)</f>
        <v>Y</v>
      </c>
      <c r="D1781" s="6" t="str">
        <f>VLOOKUP(B:B, _holidays!A:C, 3, FALSE)</f>
        <v>N</v>
      </c>
      <c r="E1781" s="10">
        <v>110954.755</v>
      </c>
      <c r="F1781" s="6">
        <f>IF(Table16[[#This Row],[School Day]]="Y",Table16[[#This Row],[Demand]],NA())</f>
        <v>110954.755</v>
      </c>
      <c r="G1781" s="6" t="e">
        <f>IF(Table16[[#This Row],[School Day]]="N",Table16[[#This Row],[Demand]],NA())</f>
        <v>#N/A</v>
      </c>
      <c r="H1781" s="6" t="e">
        <f>IF(Table16[[#This Row],[Holiday]]="Y",Table16[[#This Row],[Demand]],NA())</f>
        <v>#N/A</v>
      </c>
      <c r="I1781" s="6">
        <f>IF(Table16[[#This Row],[Holiday]]="N",Table16[[#This Row],[Demand]],NA())</f>
        <v>110954.755</v>
      </c>
      <c r="J1781" s="6">
        <v>18.5</v>
      </c>
      <c r="K1781" s="6"/>
    </row>
    <row r="1782" spans="2:11" x14ac:dyDescent="0.3">
      <c r="B1782" s="30">
        <v>43785</v>
      </c>
      <c r="C1782" s="6" t="str">
        <f>VLOOKUP(B:B, _holidays!A:C, 2, FALSE)</f>
        <v>Y</v>
      </c>
      <c r="D1782" s="6" t="str">
        <f>VLOOKUP(B:B, _holidays!A:C, 3, FALSE)</f>
        <v>N</v>
      </c>
      <c r="E1782" s="10">
        <v>97646.12</v>
      </c>
      <c r="F1782" s="6">
        <f>IF(Table16[[#This Row],[School Day]]="Y",Table16[[#This Row],[Demand]],NA())</f>
        <v>97646.12</v>
      </c>
      <c r="G1782" s="6" t="e">
        <f>IF(Table16[[#This Row],[School Day]]="N",Table16[[#This Row],[Demand]],NA())</f>
        <v>#N/A</v>
      </c>
      <c r="H1782" s="6" t="e">
        <f>IF(Table16[[#This Row],[Holiday]]="Y",Table16[[#This Row],[Demand]],NA())</f>
        <v>#N/A</v>
      </c>
      <c r="I1782" s="6">
        <f>IF(Table16[[#This Row],[Holiday]]="N",Table16[[#This Row],[Demand]],NA())</f>
        <v>97646.12</v>
      </c>
      <c r="J1782" s="6">
        <v>17.2</v>
      </c>
      <c r="K1782" s="6"/>
    </row>
    <row r="1783" spans="2:11" x14ac:dyDescent="0.3">
      <c r="B1783" s="30">
        <v>43786</v>
      </c>
      <c r="C1783" s="6" t="str">
        <f>VLOOKUP(B:B, _holidays!A:C, 2, FALSE)</f>
        <v>Y</v>
      </c>
      <c r="D1783" s="6" t="str">
        <f>VLOOKUP(B:B, _holidays!A:C, 3, FALSE)</f>
        <v>N</v>
      </c>
      <c r="E1783" s="10">
        <v>96742.49</v>
      </c>
      <c r="F1783" s="6">
        <f>IF(Table16[[#This Row],[School Day]]="Y",Table16[[#This Row],[Demand]],NA())</f>
        <v>96742.49</v>
      </c>
      <c r="G1783" s="6" t="e">
        <f>IF(Table16[[#This Row],[School Day]]="N",Table16[[#This Row],[Demand]],NA())</f>
        <v>#N/A</v>
      </c>
      <c r="H1783" s="6" t="e">
        <f>IF(Table16[[#This Row],[Holiday]]="Y",Table16[[#This Row],[Demand]],NA())</f>
        <v>#N/A</v>
      </c>
      <c r="I1783" s="6">
        <f>IF(Table16[[#This Row],[Holiday]]="N",Table16[[#This Row],[Demand]],NA())</f>
        <v>96742.49</v>
      </c>
      <c r="J1783" s="6">
        <v>16.2</v>
      </c>
      <c r="K1783" s="6"/>
    </row>
    <row r="1784" spans="2:11" x14ac:dyDescent="0.3">
      <c r="B1784" s="30">
        <v>43787</v>
      </c>
      <c r="C1784" s="6" t="str">
        <f>VLOOKUP(B:B, _holidays!A:C, 2, FALSE)</f>
        <v>Y</v>
      </c>
      <c r="D1784" s="6" t="str">
        <f>VLOOKUP(B:B, _holidays!A:C, 3, FALSE)</f>
        <v>N</v>
      </c>
      <c r="E1784" s="10">
        <v>109148.25</v>
      </c>
      <c r="F1784" s="6">
        <f>IF(Table16[[#This Row],[School Day]]="Y",Table16[[#This Row],[Demand]],NA())</f>
        <v>109148.25</v>
      </c>
      <c r="G1784" s="6" t="e">
        <f>IF(Table16[[#This Row],[School Day]]="N",Table16[[#This Row],[Demand]],NA())</f>
        <v>#N/A</v>
      </c>
      <c r="H1784" s="6" t="e">
        <f>IF(Table16[[#This Row],[Holiday]]="Y",Table16[[#This Row],[Demand]],NA())</f>
        <v>#N/A</v>
      </c>
      <c r="I1784" s="6">
        <f>IF(Table16[[#This Row],[Holiday]]="N",Table16[[#This Row],[Demand]],NA())</f>
        <v>109148.25</v>
      </c>
      <c r="J1784" s="6">
        <v>26.9</v>
      </c>
      <c r="K1784" s="6"/>
    </row>
    <row r="1785" spans="2:11" x14ac:dyDescent="0.3">
      <c r="B1785" s="30">
        <v>43788</v>
      </c>
      <c r="C1785" s="6" t="str">
        <f>VLOOKUP(B:B, _holidays!A:C, 2, FALSE)</f>
        <v>Y</v>
      </c>
      <c r="D1785" s="6" t="str">
        <f>VLOOKUP(B:B, _holidays!A:C, 3, FALSE)</f>
        <v>N</v>
      </c>
      <c r="E1785" s="10">
        <v>112033.87</v>
      </c>
      <c r="F1785" s="6">
        <f>IF(Table16[[#This Row],[School Day]]="Y",Table16[[#This Row],[Demand]],NA())</f>
        <v>112033.87</v>
      </c>
      <c r="G1785" s="6" t="e">
        <f>IF(Table16[[#This Row],[School Day]]="N",Table16[[#This Row],[Demand]],NA())</f>
        <v>#N/A</v>
      </c>
      <c r="H1785" s="6" t="e">
        <f>IF(Table16[[#This Row],[Holiday]]="Y",Table16[[#This Row],[Demand]],NA())</f>
        <v>#N/A</v>
      </c>
      <c r="I1785" s="6">
        <f>IF(Table16[[#This Row],[Holiday]]="N",Table16[[#This Row],[Demand]],NA())</f>
        <v>112033.87</v>
      </c>
      <c r="J1785" s="6">
        <v>18.600000000000001</v>
      </c>
      <c r="K1785" s="6"/>
    </row>
    <row r="1786" spans="2:11" x14ac:dyDescent="0.3">
      <c r="B1786" s="30">
        <v>43789</v>
      </c>
      <c r="C1786" s="6" t="str">
        <f>VLOOKUP(B:B, _holidays!A:C, 2, FALSE)</f>
        <v>Y</v>
      </c>
      <c r="D1786" s="6" t="str">
        <f>VLOOKUP(B:B, _holidays!A:C, 3, FALSE)</f>
        <v>N</v>
      </c>
      <c r="E1786" s="10">
        <v>119736.125</v>
      </c>
      <c r="F1786" s="6">
        <f>IF(Table16[[#This Row],[School Day]]="Y",Table16[[#This Row],[Demand]],NA())</f>
        <v>119736.125</v>
      </c>
      <c r="G1786" s="6" t="e">
        <f>IF(Table16[[#This Row],[School Day]]="N",Table16[[#This Row],[Demand]],NA())</f>
        <v>#N/A</v>
      </c>
      <c r="H1786" s="6" t="e">
        <f>IF(Table16[[#This Row],[Holiday]]="Y",Table16[[#This Row],[Demand]],NA())</f>
        <v>#N/A</v>
      </c>
      <c r="I1786" s="6">
        <f>IF(Table16[[#This Row],[Holiday]]="N",Table16[[#This Row],[Demand]],NA())</f>
        <v>119736.125</v>
      </c>
      <c r="J1786" s="6">
        <v>34.700000000000003</v>
      </c>
      <c r="K1786" s="6"/>
    </row>
    <row r="1787" spans="2:11" x14ac:dyDescent="0.3">
      <c r="B1787" s="30">
        <v>43790</v>
      </c>
      <c r="C1787" s="6" t="str">
        <f>VLOOKUP(B:B, _holidays!A:C, 2, FALSE)</f>
        <v>Y</v>
      </c>
      <c r="D1787" s="6" t="str">
        <f>VLOOKUP(B:B, _holidays!A:C, 3, FALSE)</f>
        <v>N</v>
      </c>
      <c r="E1787" s="10">
        <v>131312</v>
      </c>
      <c r="F1787" s="6">
        <f>IF(Table16[[#This Row],[School Day]]="Y",Table16[[#This Row],[Demand]],NA())</f>
        <v>131312</v>
      </c>
      <c r="G1787" s="6" t="e">
        <f>IF(Table16[[#This Row],[School Day]]="N",Table16[[#This Row],[Demand]],NA())</f>
        <v>#N/A</v>
      </c>
      <c r="H1787" s="6" t="e">
        <f>IF(Table16[[#This Row],[Holiday]]="Y",Table16[[#This Row],[Demand]],NA())</f>
        <v>#N/A</v>
      </c>
      <c r="I1787" s="6">
        <f>IF(Table16[[#This Row],[Holiday]]="N",Table16[[#This Row],[Demand]],NA())</f>
        <v>131312</v>
      </c>
      <c r="J1787" s="6">
        <v>40.9</v>
      </c>
      <c r="K1787" s="6"/>
    </row>
    <row r="1788" spans="2:11" x14ac:dyDescent="0.3">
      <c r="B1788" s="30">
        <v>43791</v>
      </c>
      <c r="C1788" s="6" t="str">
        <f>VLOOKUP(B:B, _holidays!A:C, 2, FALSE)</f>
        <v>Y</v>
      </c>
      <c r="D1788" s="6" t="str">
        <f>VLOOKUP(B:B, _holidays!A:C, 3, FALSE)</f>
        <v>N</v>
      </c>
      <c r="E1788" s="10">
        <v>109049.36500000001</v>
      </c>
      <c r="F1788" s="6">
        <f>IF(Table16[[#This Row],[School Day]]="Y",Table16[[#This Row],[Demand]],NA())</f>
        <v>109049.36500000001</v>
      </c>
      <c r="G1788" s="6" t="e">
        <f>IF(Table16[[#This Row],[School Day]]="N",Table16[[#This Row],[Demand]],NA())</f>
        <v>#N/A</v>
      </c>
      <c r="H1788" s="6" t="e">
        <f>IF(Table16[[#This Row],[Holiday]]="Y",Table16[[#This Row],[Demand]],NA())</f>
        <v>#N/A</v>
      </c>
      <c r="I1788" s="6">
        <f>IF(Table16[[#This Row],[Holiday]]="N",Table16[[#This Row],[Demand]],NA())</f>
        <v>109049.36500000001</v>
      </c>
      <c r="J1788" s="6">
        <v>20</v>
      </c>
      <c r="K1788" s="6"/>
    </row>
    <row r="1789" spans="2:11" x14ac:dyDescent="0.3">
      <c r="B1789" s="30">
        <v>43792</v>
      </c>
      <c r="C1789" s="6" t="str">
        <f>VLOOKUP(B:B, _holidays!A:C, 2, FALSE)</f>
        <v>Y</v>
      </c>
      <c r="D1789" s="6" t="str">
        <f>VLOOKUP(B:B, _holidays!A:C, 3, FALSE)</f>
        <v>N</v>
      </c>
      <c r="E1789" s="10">
        <v>97245.764999999999</v>
      </c>
      <c r="F1789" s="6">
        <f>IF(Table16[[#This Row],[School Day]]="Y",Table16[[#This Row],[Demand]],NA())</f>
        <v>97245.764999999999</v>
      </c>
      <c r="G1789" s="6" t="e">
        <f>IF(Table16[[#This Row],[School Day]]="N",Table16[[#This Row],[Demand]],NA())</f>
        <v>#N/A</v>
      </c>
      <c r="H1789" s="6" t="e">
        <f>IF(Table16[[#This Row],[Holiday]]="Y",Table16[[#This Row],[Demand]],NA())</f>
        <v>#N/A</v>
      </c>
      <c r="I1789" s="6">
        <f>IF(Table16[[#This Row],[Holiday]]="N",Table16[[#This Row],[Demand]],NA())</f>
        <v>97245.764999999999</v>
      </c>
      <c r="J1789" s="6">
        <v>23.8</v>
      </c>
      <c r="K1789" s="6"/>
    </row>
    <row r="1790" spans="2:11" x14ac:dyDescent="0.3">
      <c r="B1790" s="30">
        <v>43793</v>
      </c>
      <c r="C1790" s="6" t="str">
        <f>VLOOKUP(B:B, _holidays!A:C, 2, FALSE)</f>
        <v>Y</v>
      </c>
      <c r="D1790" s="6" t="str">
        <f>VLOOKUP(B:B, _holidays!A:C, 3, FALSE)</f>
        <v>N</v>
      </c>
      <c r="E1790" s="10">
        <v>96778.25</v>
      </c>
      <c r="F1790" s="6">
        <f>IF(Table16[[#This Row],[School Day]]="Y",Table16[[#This Row],[Demand]],NA())</f>
        <v>96778.25</v>
      </c>
      <c r="G1790" s="6" t="e">
        <f>IF(Table16[[#This Row],[School Day]]="N",Table16[[#This Row],[Demand]],NA())</f>
        <v>#N/A</v>
      </c>
      <c r="H1790" s="6" t="e">
        <f>IF(Table16[[#This Row],[Holiday]]="Y",Table16[[#This Row],[Demand]],NA())</f>
        <v>#N/A</v>
      </c>
      <c r="I1790" s="6">
        <f>IF(Table16[[#This Row],[Holiday]]="N",Table16[[#This Row],[Demand]],NA())</f>
        <v>96778.25</v>
      </c>
      <c r="J1790" s="6">
        <v>23.7</v>
      </c>
      <c r="K1790" s="6"/>
    </row>
    <row r="1791" spans="2:11" x14ac:dyDescent="0.3">
      <c r="B1791" s="30">
        <v>43794</v>
      </c>
      <c r="C1791" s="6" t="str">
        <f>VLOOKUP(B:B, _holidays!A:C, 2, FALSE)</f>
        <v>Y</v>
      </c>
      <c r="D1791" s="6" t="str">
        <f>VLOOKUP(B:B, _holidays!A:C, 3, FALSE)</f>
        <v>N</v>
      </c>
      <c r="E1791" s="10">
        <v>113899.3</v>
      </c>
      <c r="F1791" s="6">
        <f>IF(Table16[[#This Row],[School Day]]="Y",Table16[[#This Row],[Demand]],NA())</f>
        <v>113899.3</v>
      </c>
      <c r="G1791" s="6" t="e">
        <f>IF(Table16[[#This Row],[School Day]]="N",Table16[[#This Row],[Demand]],NA())</f>
        <v>#N/A</v>
      </c>
      <c r="H1791" s="6" t="e">
        <f>IF(Table16[[#This Row],[Holiday]]="Y",Table16[[#This Row],[Demand]],NA())</f>
        <v>#N/A</v>
      </c>
      <c r="I1791" s="6">
        <f>IF(Table16[[#This Row],[Holiday]]="N",Table16[[#This Row],[Demand]],NA())</f>
        <v>113899.3</v>
      </c>
      <c r="J1791" s="6">
        <v>27.4</v>
      </c>
      <c r="K1791" s="6"/>
    </row>
    <row r="1792" spans="2:11" x14ac:dyDescent="0.3">
      <c r="B1792" s="30">
        <v>43795</v>
      </c>
      <c r="C1792" s="6" t="str">
        <f>VLOOKUP(B:B, _holidays!A:C, 2, FALSE)</f>
        <v>Y</v>
      </c>
      <c r="D1792" s="6" t="str">
        <f>VLOOKUP(B:B, _holidays!A:C, 3, FALSE)</f>
        <v>N</v>
      </c>
      <c r="E1792" s="10">
        <v>107629.16</v>
      </c>
      <c r="F1792" s="6">
        <f>IF(Table16[[#This Row],[School Day]]="Y",Table16[[#This Row],[Demand]],NA())</f>
        <v>107629.16</v>
      </c>
      <c r="G1792" s="6" t="e">
        <f>IF(Table16[[#This Row],[School Day]]="N",Table16[[#This Row],[Demand]],NA())</f>
        <v>#N/A</v>
      </c>
      <c r="H1792" s="6" t="e">
        <f>IF(Table16[[#This Row],[Holiday]]="Y",Table16[[#This Row],[Demand]],NA())</f>
        <v>#N/A</v>
      </c>
      <c r="I1792" s="6">
        <f>IF(Table16[[#This Row],[Holiday]]="N",Table16[[#This Row],[Demand]],NA())</f>
        <v>107629.16</v>
      </c>
      <c r="J1792" s="6">
        <v>16.399999999999999</v>
      </c>
      <c r="K1792" s="6"/>
    </row>
    <row r="1793" spans="2:11" x14ac:dyDescent="0.3">
      <c r="B1793" s="30">
        <v>43796</v>
      </c>
      <c r="C1793" s="6" t="str">
        <f>VLOOKUP(B:B, _holidays!A:C, 2, FALSE)</f>
        <v>Y</v>
      </c>
      <c r="D1793" s="6" t="str">
        <f>VLOOKUP(B:B, _holidays!A:C, 3, FALSE)</f>
        <v>N</v>
      </c>
      <c r="E1793" s="10">
        <v>108417.69500000001</v>
      </c>
      <c r="F1793" s="6">
        <f>IF(Table16[[#This Row],[School Day]]="Y",Table16[[#This Row],[Demand]],NA())</f>
        <v>108417.69500000001</v>
      </c>
      <c r="G1793" s="6" t="e">
        <f>IF(Table16[[#This Row],[School Day]]="N",Table16[[#This Row],[Demand]],NA())</f>
        <v>#N/A</v>
      </c>
      <c r="H1793" s="6" t="e">
        <f>IF(Table16[[#This Row],[Holiday]]="Y",Table16[[#This Row],[Demand]],NA())</f>
        <v>#N/A</v>
      </c>
      <c r="I1793" s="6">
        <f>IF(Table16[[#This Row],[Holiday]]="N",Table16[[#This Row],[Demand]],NA())</f>
        <v>108417.69500000001</v>
      </c>
      <c r="J1793" s="6">
        <v>24.8</v>
      </c>
      <c r="K1793" s="6"/>
    </row>
    <row r="1794" spans="2:11" x14ac:dyDescent="0.3">
      <c r="B1794" s="30">
        <v>43797</v>
      </c>
      <c r="C1794" s="6" t="str">
        <f>VLOOKUP(B:B, _holidays!A:C, 2, FALSE)</f>
        <v>Y</v>
      </c>
      <c r="D1794" s="6" t="str">
        <f>VLOOKUP(B:B, _holidays!A:C, 3, FALSE)</f>
        <v>N</v>
      </c>
      <c r="E1794" s="10">
        <v>112735.875</v>
      </c>
      <c r="F1794" s="6">
        <f>IF(Table16[[#This Row],[School Day]]="Y",Table16[[#This Row],[Demand]],NA())</f>
        <v>112735.875</v>
      </c>
      <c r="G1794" s="6" t="e">
        <f>IF(Table16[[#This Row],[School Day]]="N",Table16[[#This Row],[Demand]],NA())</f>
        <v>#N/A</v>
      </c>
      <c r="H1794" s="6" t="e">
        <f>IF(Table16[[#This Row],[Holiday]]="Y",Table16[[#This Row],[Demand]],NA())</f>
        <v>#N/A</v>
      </c>
      <c r="I1794" s="6">
        <f>IF(Table16[[#This Row],[Holiday]]="N",Table16[[#This Row],[Demand]],NA())</f>
        <v>112735.875</v>
      </c>
      <c r="J1794" s="6">
        <v>21.1</v>
      </c>
      <c r="K1794" s="6"/>
    </row>
    <row r="1795" spans="2:11" x14ac:dyDescent="0.3">
      <c r="B1795" s="30">
        <v>43798</v>
      </c>
      <c r="C1795" s="6" t="str">
        <f>VLOOKUP(B:B, _holidays!A:C, 2, FALSE)</f>
        <v>Y</v>
      </c>
      <c r="D1795" s="6" t="str">
        <f>VLOOKUP(B:B, _holidays!A:C, 3, FALSE)</f>
        <v>N</v>
      </c>
      <c r="E1795" s="10">
        <v>114799.91</v>
      </c>
      <c r="F1795" s="6">
        <f>IF(Table16[[#This Row],[School Day]]="Y",Table16[[#This Row],[Demand]],NA())</f>
        <v>114799.91</v>
      </c>
      <c r="G1795" s="6" t="e">
        <f>IF(Table16[[#This Row],[School Day]]="N",Table16[[#This Row],[Demand]],NA())</f>
        <v>#N/A</v>
      </c>
      <c r="H1795" s="6" t="e">
        <f>IF(Table16[[#This Row],[Holiday]]="Y",Table16[[#This Row],[Demand]],NA())</f>
        <v>#N/A</v>
      </c>
      <c r="I1795" s="6">
        <f>IF(Table16[[#This Row],[Holiday]]="N",Table16[[#This Row],[Demand]],NA())</f>
        <v>114799.91</v>
      </c>
      <c r="J1795" s="6">
        <v>19.7</v>
      </c>
      <c r="K1795" s="6"/>
    </row>
    <row r="1796" spans="2:11" x14ac:dyDescent="0.3">
      <c r="B1796" s="30">
        <v>43799</v>
      </c>
      <c r="C1796" s="6" t="str">
        <f>VLOOKUP(B:B, _holidays!A:C, 2, FALSE)</f>
        <v>Y</v>
      </c>
      <c r="D1796" s="6" t="str">
        <f>VLOOKUP(B:B, _holidays!A:C, 3, FALSE)</f>
        <v>N</v>
      </c>
      <c r="E1796" s="10">
        <v>98959.56</v>
      </c>
      <c r="F1796" s="6">
        <f>IF(Table16[[#This Row],[School Day]]="Y",Table16[[#This Row],[Demand]],NA())</f>
        <v>98959.56</v>
      </c>
      <c r="G1796" s="6" t="e">
        <f>IF(Table16[[#This Row],[School Day]]="N",Table16[[#This Row],[Demand]],NA())</f>
        <v>#N/A</v>
      </c>
      <c r="H1796" s="6" t="e">
        <f>IF(Table16[[#This Row],[Holiday]]="Y",Table16[[#This Row],[Demand]],NA())</f>
        <v>#N/A</v>
      </c>
      <c r="I1796" s="6">
        <f>IF(Table16[[#This Row],[Holiday]]="N",Table16[[#This Row],[Demand]],NA())</f>
        <v>98959.56</v>
      </c>
      <c r="J1796" s="6">
        <v>18.399999999999999</v>
      </c>
      <c r="K1796" s="6"/>
    </row>
    <row r="1797" spans="2:11" x14ac:dyDescent="0.3">
      <c r="B1797" s="30">
        <v>43800</v>
      </c>
      <c r="C1797" s="6" t="str">
        <f>VLOOKUP(B:B, _holidays!A:C, 2, FALSE)</f>
        <v>Y</v>
      </c>
      <c r="D1797" s="6" t="str">
        <f>VLOOKUP(B:B, _holidays!A:C, 3, FALSE)</f>
        <v>N</v>
      </c>
      <c r="E1797" s="10">
        <v>100233.98</v>
      </c>
      <c r="F1797" s="6">
        <f>IF(Table16[[#This Row],[School Day]]="Y",Table16[[#This Row],[Demand]],NA())</f>
        <v>100233.98</v>
      </c>
      <c r="G1797" s="6" t="e">
        <f>IF(Table16[[#This Row],[School Day]]="N",Table16[[#This Row],[Demand]],NA())</f>
        <v>#N/A</v>
      </c>
      <c r="H1797" s="6" t="e">
        <f>IF(Table16[[#This Row],[Holiday]]="Y",Table16[[#This Row],[Demand]],NA())</f>
        <v>#N/A</v>
      </c>
      <c r="I1797" s="6">
        <f>IF(Table16[[#This Row],[Holiday]]="N",Table16[[#This Row],[Demand]],NA())</f>
        <v>100233.98</v>
      </c>
      <c r="J1797" s="6">
        <v>16.8</v>
      </c>
      <c r="K1797" s="6"/>
    </row>
    <row r="1798" spans="2:11" x14ac:dyDescent="0.3">
      <c r="B1798" s="30">
        <v>43801</v>
      </c>
      <c r="C1798" s="6" t="str">
        <f>VLOOKUP(B:B, _holidays!A:C, 2, FALSE)</f>
        <v>Y</v>
      </c>
      <c r="D1798" s="6" t="str">
        <f>VLOOKUP(B:B, _holidays!A:C, 3, FALSE)</f>
        <v>N</v>
      </c>
      <c r="E1798" s="10">
        <v>110609.4</v>
      </c>
      <c r="F1798" s="6">
        <f>IF(Table16[[#This Row],[School Day]]="Y",Table16[[#This Row],[Demand]],NA())</f>
        <v>110609.4</v>
      </c>
      <c r="G1798" s="6" t="e">
        <f>IF(Table16[[#This Row],[School Day]]="N",Table16[[#This Row],[Demand]],NA())</f>
        <v>#N/A</v>
      </c>
      <c r="H1798" s="6" t="e">
        <f>IF(Table16[[#This Row],[Holiday]]="Y",Table16[[#This Row],[Demand]],NA())</f>
        <v>#N/A</v>
      </c>
      <c r="I1798" s="6">
        <f>IF(Table16[[#This Row],[Holiday]]="N",Table16[[#This Row],[Demand]],NA())</f>
        <v>110609.4</v>
      </c>
      <c r="J1798" s="6">
        <v>15.5</v>
      </c>
      <c r="K1798" s="6"/>
    </row>
    <row r="1799" spans="2:11" x14ac:dyDescent="0.3">
      <c r="B1799" s="30">
        <v>43802</v>
      </c>
      <c r="C1799" s="6" t="str">
        <f>VLOOKUP(B:B, _holidays!A:C, 2, FALSE)</f>
        <v>Y</v>
      </c>
      <c r="D1799" s="6" t="str">
        <f>VLOOKUP(B:B, _holidays!A:C, 3, FALSE)</f>
        <v>N</v>
      </c>
      <c r="E1799" s="10">
        <v>109094.04</v>
      </c>
      <c r="F1799" s="6">
        <f>IF(Table16[[#This Row],[School Day]]="Y",Table16[[#This Row],[Demand]],NA())</f>
        <v>109094.04</v>
      </c>
      <c r="G1799" s="6" t="e">
        <f>IF(Table16[[#This Row],[School Day]]="N",Table16[[#This Row],[Demand]],NA())</f>
        <v>#N/A</v>
      </c>
      <c r="H1799" s="6" t="e">
        <f>IF(Table16[[#This Row],[Holiday]]="Y",Table16[[#This Row],[Demand]],NA())</f>
        <v>#N/A</v>
      </c>
      <c r="I1799" s="6">
        <f>IF(Table16[[#This Row],[Holiday]]="N",Table16[[#This Row],[Demand]],NA())</f>
        <v>109094.04</v>
      </c>
      <c r="J1799" s="6">
        <v>22.2</v>
      </c>
      <c r="K1799" s="6"/>
    </row>
    <row r="1800" spans="2:11" x14ac:dyDescent="0.3">
      <c r="B1800" s="30">
        <v>43803</v>
      </c>
      <c r="C1800" s="6" t="str">
        <f>VLOOKUP(B:B, _holidays!A:C, 2, FALSE)</f>
        <v>Y</v>
      </c>
      <c r="D1800" s="6" t="str">
        <f>VLOOKUP(B:B, _holidays!A:C, 3, FALSE)</f>
        <v>N</v>
      </c>
      <c r="E1800" s="10">
        <v>107400.705</v>
      </c>
      <c r="F1800" s="6">
        <f>IF(Table16[[#This Row],[School Day]]="Y",Table16[[#This Row],[Demand]],NA())</f>
        <v>107400.705</v>
      </c>
      <c r="G1800" s="6" t="e">
        <f>IF(Table16[[#This Row],[School Day]]="N",Table16[[#This Row],[Demand]],NA())</f>
        <v>#N/A</v>
      </c>
      <c r="H1800" s="6" t="e">
        <f>IF(Table16[[#This Row],[Holiday]]="Y",Table16[[#This Row],[Demand]],NA())</f>
        <v>#N/A</v>
      </c>
      <c r="I1800" s="6">
        <f>IF(Table16[[#This Row],[Holiday]]="N",Table16[[#This Row],[Demand]],NA())</f>
        <v>107400.705</v>
      </c>
      <c r="J1800" s="6">
        <v>23</v>
      </c>
      <c r="K1800" s="6"/>
    </row>
    <row r="1801" spans="2:11" x14ac:dyDescent="0.3">
      <c r="B1801" s="30">
        <v>43804</v>
      </c>
      <c r="C1801" s="6" t="str">
        <f>VLOOKUP(B:B, _holidays!A:C, 2, FALSE)</f>
        <v>Y</v>
      </c>
      <c r="D1801" s="6" t="str">
        <f>VLOOKUP(B:B, _holidays!A:C, 3, FALSE)</f>
        <v>N</v>
      </c>
      <c r="E1801" s="10">
        <v>107891.69</v>
      </c>
      <c r="F1801" s="6">
        <f>IF(Table16[[#This Row],[School Day]]="Y",Table16[[#This Row],[Demand]],NA())</f>
        <v>107891.69</v>
      </c>
      <c r="G1801" s="6" t="e">
        <f>IF(Table16[[#This Row],[School Day]]="N",Table16[[#This Row],[Demand]],NA())</f>
        <v>#N/A</v>
      </c>
      <c r="H1801" s="6" t="e">
        <f>IF(Table16[[#This Row],[Holiday]]="Y",Table16[[#This Row],[Demand]],NA())</f>
        <v>#N/A</v>
      </c>
      <c r="I1801" s="6">
        <f>IF(Table16[[#This Row],[Holiday]]="N",Table16[[#This Row],[Demand]],NA())</f>
        <v>107891.69</v>
      </c>
      <c r="J1801" s="6">
        <v>23.9</v>
      </c>
      <c r="K1801" s="6"/>
    </row>
    <row r="1802" spans="2:11" x14ac:dyDescent="0.3">
      <c r="B1802" s="30">
        <v>43805</v>
      </c>
      <c r="C1802" s="6" t="str">
        <f>VLOOKUP(B:B, _holidays!A:C, 2, FALSE)</f>
        <v>Y</v>
      </c>
      <c r="D1802" s="6" t="str">
        <f>VLOOKUP(B:B, _holidays!A:C, 3, FALSE)</f>
        <v>N</v>
      </c>
      <c r="E1802" s="10">
        <v>105028.985</v>
      </c>
      <c r="F1802" s="6">
        <f>IF(Table16[[#This Row],[School Day]]="Y",Table16[[#This Row],[Demand]],NA())</f>
        <v>105028.985</v>
      </c>
      <c r="G1802" s="6" t="e">
        <f>IF(Table16[[#This Row],[School Day]]="N",Table16[[#This Row],[Demand]],NA())</f>
        <v>#N/A</v>
      </c>
      <c r="H1802" s="6" t="e">
        <f>IF(Table16[[#This Row],[Holiday]]="Y",Table16[[#This Row],[Demand]],NA())</f>
        <v>#N/A</v>
      </c>
      <c r="I1802" s="6">
        <f>IF(Table16[[#This Row],[Holiday]]="N",Table16[[#This Row],[Demand]],NA())</f>
        <v>105028.985</v>
      </c>
      <c r="J1802" s="6">
        <v>20.8</v>
      </c>
      <c r="K1802" s="6"/>
    </row>
    <row r="1803" spans="2:11" x14ac:dyDescent="0.3">
      <c r="B1803" s="30">
        <v>43806</v>
      </c>
      <c r="C1803" s="6" t="str">
        <f>VLOOKUP(B:B, _holidays!A:C, 2, FALSE)</f>
        <v>Y</v>
      </c>
      <c r="D1803" s="6" t="str">
        <f>VLOOKUP(B:B, _holidays!A:C, 3, FALSE)</f>
        <v>N</v>
      </c>
      <c r="E1803" s="10">
        <v>95436.3</v>
      </c>
      <c r="F1803" s="6">
        <f>IF(Table16[[#This Row],[School Day]]="Y",Table16[[#This Row],[Demand]],NA())</f>
        <v>95436.3</v>
      </c>
      <c r="G1803" s="6" t="e">
        <f>IF(Table16[[#This Row],[School Day]]="N",Table16[[#This Row],[Demand]],NA())</f>
        <v>#N/A</v>
      </c>
      <c r="H1803" s="6" t="e">
        <f>IF(Table16[[#This Row],[Holiday]]="Y",Table16[[#This Row],[Demand]],NA())</f>
        <v>#N/A</v>
      </c>
      <c r="I1803" s="6">
        <f>IF(Table16[[#This Row],[Holiday]]="N",Table16[[#This Row],[Demand]],NA())</f>
        <v>95436.3</v>
      </c>
      <c r="J1803" s="6">
        <v>21</v>
      </c>
      <c r="K1803" s="6"/>
    </row>
    <row r="1804" spans="2:11" x14ac:dyDescent="0.3">
      <c r="B1804" s="30">
        <v>43807</v>
      </c>
      <c r="C1804" s="6" t="str">
        <f>VLOOKUP(B:B, _holidays!A:C, 2, FALSE)</f>
        <v>Y</v>
      </c>
      <c r="D1804" s="6" t="str">
        <f>VLOOKUP(B:B, _holidays!A:C, 3, FALSE)</f>
        <v>N</v>
      </c>
      <c r="E1804" s="10">
        <v>97577.414999999994</v>
      </c>
      <c r="F1804" s="6">
        <f>IF(Table16[[#This Row],[School Day]]="Y",Table16[[#This Row],[Demand]],NA())</f>
        <v>97577.414999999994</v>
      </c>
      <c r="G1804" s="6" t="e">
        <f>IF(Table16[[#This Row],[School Day]]="N",Table16[[#This Row],[Demand]],NA())</f>
        <v>#N/A</v>
      </c>
      <c r="H1804" s="6" t="e">
        <f>IF(Table16[[#This Row],[Holiday]]="Y",Table16[[#This Row],[Demand]],NA())</f>
        <v>#N/A</v>
      </c>
      <c r="I1804" s="6">
        <f>IF(Table16[[#This Row],[Holiday]]="N",Table16[[#This Row],[Demand]],NA())</f>
        <v>97577.414999999994</v>
      </c>
      <c r="J1804" s="6">
        <v>27.6</v>
      </c>
      <c r="K1804" s="6"/>
    </row>
    <row r="1805" spans="2:11" x14ac:dyDescent="0.3">
      <c r="B1805" s="30">
        <v>43808</v>
      </c>
      <c r="C1805" s="6" t="str">
        <f>VLOOKUP(B:B, _holidays!A:C, 2, FALSE)</f>
        <v>Y</v>
      </c>
      <c r="D1805" s="6" t="str">
        <f>VLOOKUP(B:B, _holidays!A:C, 3, FALSE)</f>
        <v>N</v>
      </c>
      <c r="E1805" s="10">
        <v>127910.83500000001</v>
      </c>
      <c r="F1805" s="6">
        <f>IF(Table16[[#This Row],[School Day]]="Y",Table16[[#This Row],[Demand]],NA())</f>
        <v>127910.83500000001</v>
      </c>
      <c r="G1805" s="6" t="e">
        <f>IF(Table16[[#This Row],[School Day]]="N",Table16[[#This Row],[Demand]],NA())</f>
        <v>#N/A</v>
      </c>
      <c r="H1805" s="6" t="e">
        <f>IF(Table16[[#This Row],[Holiday]]="Y",Table16[[#This Row],[Demand]],NA())</f>
        <v>#N/A</v>
      </c>
      <c r="I1805" s="6">
        <f>IF(Table16[[#This Row],[Holiday]]="N",Table16[[#This Row],[Demand]],NA())</f>
        <v>127910.83500000001</v>
      </c>
      <c r="J1805" s="6">
        <v>38</v>
      </c>
      <c r="K1805" s="6"/>
    </row>
    <row r="1806" spans="2:11" x14ac:dyDescent="0.3">
      <c r="B1806" s="30">
        <v>43809</v>
      </c>
      <c r="C1806" s="6" t="str">
        <f>VLOOKUP(B:B, _holidays!A:C, 2, FALSE)</f>
        <v>Y</v>
      </c>
      <c r="D1806" s="6" t="str">
        <f>VLOOKUP(B:B, _holidays!A:C, 3, FALSE)</f>
        <v>N</v>
      </c>
      <c r="E1806" s="10">
        <v>109548.62</v>
      </c>
      <c r="F1806" s="6">
        <f>IF(Table16[[#This Row],[School Day]]="Y",Table16[[#This Row],[Demand]],NA())</f>
        <v>109548.62</v>
      </c>
      <c r="G1806" s="6" t="e">
        <f>IF(Table16[[#This Row],[School Day]]="N",Table16[[#This Row],[Demand]],NA())</f>
        <v>#N/A</v>
      </c>
      <c r="H1806" s="6" t="e">
        <f>IF(Table16[[#This Row],[Holiday]]="Y",Table16[[#This Row],[Demand]],NA())</f>
        <v>#N/A</v>
      </c>
      <c r="I1806" s="6">
        <f>IF(Table16[[#This Row],[Holiday]]="N",Table16[[#This Row],[Demand]],NA())</f>
        <v>109548.62</v>
      </c>
      <c r="J1806" s="6">
        <v>17.2</v>
      </c>
      <c r="K1806" s="6"/>
    </row>
    <row r="1807" spans="2:11" x14ac:dyDescent="0.3">
      <c r="B1807" s="30">
        <v>43810</v>
      </c>
      <c r="C1807" s="6" t="str">
        <f>VLOOKUP(B:B, _holidays!A:C, 2, FALSE)</f>
        <v>Y</v>
      </c>
      <c r="D1807" s="6" t="str">
        <f>VLOOKUP(B:B, _holidays!A:C, 3, FALSE)</f>
        <v>N</v>
      </c>
      <c r="E1807" s="10">
        <v>109060.375</v>
      </c>
      <c r="F1807" s="6">
        <f>IF(Table16[[#This Row],[School Day]]="Y",Table16[[#This Row],[Demand]],NA())</f>
        <v>109060.375</v>
      </c>
      <c r="G1807" s="6" t="e">
        <f>IF(Table16[[#This Row],[School Day]]="N",Table16[[#This Row],[Demand]],NA())</f>
        <v>#N/A</v>
      </c>
      <c r="H1807" s="6" t="e">
        <f>IF(Table16[[#This Row],[Holiday]]="Y",Table16[[#This Row],[Demand]],NA())</f>
        <v>#N/A</v>
      </c>
      <c r="I1807" s="6">
        <f>IF(Table16[[#This Row],[Holiday]]="N",Table16[[#This Row],[Demand]],NA())</f>
        <v>109060.375</v>
      </c>
      <c r="J1807" s="6">
        <v>18.100000000000001</v>
      </c>
      <c r="K1807" s="6"/>
    </row>
    <row r="1808" spans="2:11" x14ac:dyDescent="0.3">
      <c r="B1808" s="30">
        <v>43811</v>
      </c>
      <c r="C1808" s="6" t="str">
        <f>VLOOKUP(B:B, _holidays!A:C, 2, FALSE)</f>
        <v>Y</v>
      </c>
      <c r="D1808" s="6" t="str">
        <f>VLOOKUP(B:B, _holidays!A:C, 3, FALSE)</f>
        <v>N</v>
      </c>
      <c r="E1808" s="10">
        <v>108599.065</v>
      </c>
      <c r="F1808" s="6">
        <f>IF(Table16[[#This Row],[School Day]]="Y",Table16[[#This Row],[Demand]],NA())</f>
        <v>108599.065</v>
      </c>
      <c r="G1808" s="6" t="e">
        <f>IF(Table16[[#This Row],[School Day]]="N",Table16[[#This Row],[Demand]],NA())</f>
        <v>#N/A</v>
      </c>
      <c r="H1808" s="6" t="e">
        <f>IF(Table16[[#This Row],[Holiday]]="Y",Table16[[#This Row],[Demand]],NA())</f>
        <v>#N/A</v>
      </c>
      <c r="I1808" s="6">
        <f>IF(Table16[[#This Row],[Holiday]]="N",Table16[[#This Row],[Demand]],NA())</f>
        <v>108599.065</v>
      </c>
      <c r="J1808" s="6">
        <v>18.399999999999999</v>
      </c>
      <c r="K1808" s="6"/>
    </row>
    <row r="1809" spans="2:11" x14ac:dyDescent="0.3">
      <c r="B1809" s="30">
        <v>43812</v>
      </c>
      <c r="C1809" s="6" t="str">
        <f>VLOOKUP(B:B, _holidays!A:C, 2, FALSE)</f>
        <v>Y</v>
      </c>
      <c r="D1809" s="6" t="str">
        <f>VLOOKUP(B:B, _holidays!A:C, 3, FALSE)</f>
        <v>N</v>
      </c>
      <c r="E1809" s="10">
        <v>107070.61</v>
      </c>
      <c r="F1809" s="6">
        <f>IF(Table16[[#This Row],[School Day]]="Y",Table16[[#This Row],[Demand]],NA())</f>
        <v>107070.61</v>
      </c>
      <c r="G1809" s="6" t="e">
        <f>IF(Table16[[#This Row],[School Day]]="N",Table16[[#This Row],[Demand]],NA())</f>
        <v>#N/A</v>
      </c>
      <c r="H1809" s="6" t="e">
        <f>IF(Table16[[#This Row],[Holiday]]="Y",Table16[[#This Row],[Demand]],NA())</f>
        <v>#N/A</v>
      </c>
      <c r="I1809" s="6">
        <f>IF(Table16[[#This Row],[Holiday]]="N",Table16[[#This Row],[Demand]],NA())</f>
        <v>107070.61</v>
      </c>
      <c r="J1809" s="6">
        <v>20.9</v>
      </c>
      <c r="K1809" s="6"/>
    </row>
    <row r="1810" spans="2:11" x14ac:dyDescent="0.3">
      <c r="B1810" s="30">
        <v>43813</v>
      </c>
      <c r="C1810" s="6" t="str">
        <f>VLOOKUP(B:B, _holidays!A:C, 2, FALSE)</f>
        <v>Y</v>
      </c>
      <c r="D1810" s="6" t="str">
        <f>VLOOKUP(B:B, _holidays!A:C, 3, FALSE)</f>
        <v>N</v>
      </c>
      <c r="E1810" s="10">
        <v>101239.235</v>
      </c>
      <c r="F1810" s="6">
        <f>IF(Table16[[#This Row],[School Day]]="Y",Table16[[#This Row],[Demand]],NA())</f>
        <v>101239.235</v>
      </c>
      <c r="G1810" s="6" t="e">
        <f>IF(Table16[[#This Row],[School Day]]="N",Table16[[#This Row],[Demand]],NA())</f>
        <v>#N/A</v>
      </c>
      <c r="H1810" s="6" t="e">
        <f>IF(Table16[[#This Row],[Holiday]]="Y",Table16[[#This Row],[Demand]],NA())</f>
        <v>#N/A</v>
      </c>
      <c r="I1810" s="6">
        <f>IF(Table16[[#This Row],[Holiday]]="N",Table16[[#This Row],[Demand]],NA())</f>
        <v>101239.235</v>
      </c>
      <c r="J1810" s="6">
        <v>20.100000000000001</v>
      </c>
      <c r="K1810" s="6"/>
    </row>
    <row r="1811" spans="2:11" x14ac:dyDescent="0.3">
      <c r="B1811" s="30">
        <v>43814</v>
      </c>
      <c r="C1811" s="6" t="str">
        <f>VLOOKUP(B:B, _holidays!A:C, 2, FALSE)</f>
        <v>Y</v>
      </c>
      <c r="D1811" s="6" t="str">
        <f>VLOOKUP(B:B, _holidays!A:C, 3, FALSE)</f>
        <v>N</v>
      </c>
      <c r="E1811" s="10">
        <v>98723.45</v>
      </c>
      <c r="F1811" s="6">
        <f>IF(Table16[[#This Row],[School Day]]="Y",Table16[[#This Row],[Demand]],NA())</f>
        <v>98723.45</v>
      </c>
      <c r="G1811" s="6" t="e">
        <f>IF(Table16[[#This Row],[School Day]]="N",Table16[[#This Row],[Demand]],NA())</f>
        <v>#N/A</v>
      </c>
      <c r="H1811" s="6" t="e">
        <f>IF(Table16[[#This Row],[Holiday]]="Y",Table16[[#This Row],[Demand]],NA())</f>
        <v>#N/A</v>
      </c>
      <c r="I1811" s="6">
        <f>IF(Table16[[#This Row],[Holiday]]="N",Table16[[#This Row],[Demand]],NA())</f>
        <v>98723.45</v>
      </c>
      <c r="J1811" s="6">
        <v>21.7</v>
      </c>
      <c r="K1811" s="6"/>
    </row>
    <row r="1812" spans="2:11" x14ac:dyDescent="0.3">
      <c r="B1812" s="30">
        <v>43815</v>
      </c>
      <c r="C1812" s="6" t="str">
        <f>VLOOKUP(B:B, _holidays!A:C, 2, FALSE)</f>
        <v>Y</v>
      </c>
      <c r="D1812" s="6" t="str">
        <f>VLOOKUP(B:B, _holidays!A:C, 3, FALSE)</f>
        <v>N</v>
      </c>
      <c r="E1812" s="10">
        <v>114400.065</v>
      </c>
      <c r="F1812" s="6">
        <f>IF(Table16[[#This Row],[School Day]]="Y",Table16[[#This Row],[Demand]],NA())</f>
        <v>114400.065</v>
      </c>
      <c r="G1812" s="6" t="e">
        <f>IF(Table16[[#This Row],[School Day]]="N",Table16[[#This Row],[Demand]],NA())</f>
        <v>#N/A</v>
      </c>
      <c r="H1812" s="6" t="e">
        <f>IF(Table16[[#This Row],[Holiday]]="Y",Table16[[#This Row],[Demand]],NA())</f>
        <v>#N/A</v>
      </c>
      <c r="I1812" s="6">
        <f>IF(Table16[[#This Row],[Holiday]]="N",Table16[[#This Row],[Demand]],NA())</f>
        <v>114400.065</v>
      </c>
      <c r="J1812" s="6">
        <v>22.6</v>
      </c>
      <c r="K1812" s="6"/>
    </row>
    <row r="1813" spans="2:11" x14ac:dyDescent="0.3">
      <c r="B1813" s="30">
        <v>43816</v>
      </c>
      <c r="C1813" s="6" t="str">
        <f>VLOOKUP(B:B, _holidays!A:C, 2, FALSE)</f>
        <v>Y</v>
      </c>
      <c r="D1813" s="6" t="str">
        <f>VLOOKUP(B:B, _holidays!A:C, 3, FALSE)</f>
        <v>N</v>
      </c>
      <c r="E1813" s="10">
        <v>123999.07</v>
      </c>
      <c r="F1813" s="6">
        <f>IF(Table16[[#This Row],[School Day]]="Y",Table16[[#This Row],[Demand]],NA())</f>
        <v>123999.07</v>
      </c>
      <c r="G1813" s="6" t="e">
        <f>IF(Table16[[#This Row],[School Day]]="N",Table16[[#This Row],[Demand]],NA())</f>
        <v>#N/A</v>
      </c>
      <c r="H1813" s="6" t="e">
        <f>IF(Table16[[#This Row],[Holiday]]="Y",Table16[[#This Row],[Demand]],NA())</f>
        <v>#N/A</v>
      </c>
      <c r="I1813" s="6">
        <f>IF(Table16[[#This Row],[Holiday]]="N",Table16[[#This Row],[Demand]],NA())</f>
        <v>123999.07</v>
      </c>
      <c r="J1813" s="6">
        <v>26.3</v>
      </c>
      <c r="K1813" s="6"/>
    </row>
    <row r="1814" spans="2:11" x14ac:dyDescent="0.3">
      <c r="B1814" s="30">
        <v>43817</v>
      </c>
      <c r="C1814" s="6" t="str">
        <f>VLOOKUP(B:B, _holidays!A:C, 2, FALSE)</f>
        <v>Y</v>
      </c>
      <c r="D1814" s="6" t="str">
        <f>VLOOKUP(B:B, _holidays!A:C, 3, FALSE)</f>
        <v>N</v>
      </c>
      <c r="E1814" s="10">
        <v>146990.89000000001</v>
      </c>
      <c r="F1814" s="6">
        <f>IF(Table16[[#This Row],[School Day]]="Y",Table16[[#This Row],[Demand]],NA())</f>
        <v>146990.89000000001</v>
      </c>
      <c r="G1814" s="6" t="e">
        <f>IF(Table16[[#This Row],[School Day]]="N",Table16[[#This Row],[Demand]],NA())</f>
        <v>#N/A</v>
      </c>
      <c r="H1814" s="6" t="e">
        <f>IF(Table16[[#This Row],[Holiday]]="Y",Table16[[#This Row],[Demand]],NA())</f>
        <v>#N/A</v>
      </c>
      <c r="I1814" s="6">
        <f>IF(Table16[[#This Row],[Holiday]]="N",Table16[[#This Row],[Demand]],NA())</f>
        <v>146990.89000000001</v>
      </c>
      <c r="J1814" s="6">
        <v>40.1</v>
      </c>
      <c r="K1814" s="6"/>
    </row>
    <row r="1815" spans="2:11" x14ac:dyDescent="0.3">
      <c r="B1815" s="30">
        <v>43818</v>
      </c>
      <c r="C1815" s="6" t="str">
        <f>VLOOKUP(B:B, _holidays!A:C, 2, FALSE)</f>
        <v>Y</v>
      </c>
      <c r="D1815" s="6" t="str">
        <f>VLOOKUP(B:B, _holidays!A:C, 3, FALSE)</f>
        <v>N</v>
      </c>
      <c r="E1815" s="10">
        <v>125050.61</v>
      </c>
      <c r="F1815" s="6">
        <f>IF(Table16[[#This Row],[School Day]]="Y",Table16[[#This Row],[Demand]],NA())</f>
        <v>125050.61</v>
      </c>
      <c r="G1815" s="6" t="e">
        <f>IF(Table16[[#This Row],[School Day]]="N",Table16[[#This Row],[Demand]],NA())</f>
        <v>#N/A</v>
      </c>
      <c r="H1815" s="6" t="e">
        <f>IF(Table16[[#This Row],[Holiday]]="Y",Table16[[#This Row],[Demand]],NA())</f>
        <v>#N/A</v>
      </c>
      <c r="I1815" s="6">
        <f>IF(Table16[[#This Row],[Holiday]]="N",Table16[[#This Row],[Demand]],NA())</f>
        <v>125050.61</v>
      </c>
      <c r="J1815" s="6">
        <v>23.3</v>
      </c>
      <c r="K1815" s="6"/>
    </row>
    <row r="1816" spans="2:11" x14ac:dyDescent="0.3">
      <c r="B1816" s="30">
        <v>43819</v>
      </c>
      <c r="C1816" s="6" t="str">
        <f>VLOOKUP(B:B, _holidays!A:C, 2, FALSE)</f>
        <v>N</v>
      </c>
      <c r="D1816" s="6" t="str">
        <f>VLOOKUP(B:B, _holidays!A:C, 3, FALSE)</f>
        <v>N</v>
      </c>
      <c r="E1816" s="10">
        <v>150553.4</v>
      </c>
      <c r="F1816" s="6" t="e">
        <f>IF(Table16[[#This Row],[School Day]]="Y",Table16[[#This Row],[Demand]],NA())</f>
        <v>#N/A</v>
      </c>
      <c r="G1816" s="6">
        <f>IF(Table16[[#This Row],[School Day]]="N",Table16[[#This Row],[Demand]],NA())</f>
        <v>150553.4</v>
      </c>
      <c r="H1816" s="6" t="e">
        <f>IF(Table16[[#This Row],[Holiday]]="Y",Table16[[#This Row],[Demand]],NA())</f>
        <v>#N/A</v>
      </c>
      <c r="I1816" s="6">
        <f>IF(Table16[[#This Row],[Holiday]]="N",Table16[[#This Row],[Demand]],NA())</f>
        <v>150553.4</v>
      </c>
      <c r="J1816" s="6">
        <v>43.5</v>
      </c>
      <c r="K1816" s="6"/>
    </row>
    <row r="1817" spans="2:11" x14ac:dyDescent="0.3">
      <c r="B1817" s="30">
        <v>43820</v>
      </c>
      <c r="C1817" s="6" t="str">
        <f>VLOOKUP(B:B, _holidays!A:C, 2, FALSE)</f>
        <v>N</v>
      </c>
      <c r="D1817" s="6" t="str">
        <f>VLOOKUP(B:B, _holidays!A:C, 3, FALSE)</f>
        <v>N</v>
      </c>
      <c r="E1817" s="10">
        <v>100632.47500000001</v>
      </c>
      <c r="F1817" s="6" t="e">
        <f>IF(Table16[[#This Row],[School Day]]="Y",Table16[[#This Row],[Demand]],NA())</f>
        <v>#N/A</v>
      </c>
      <c r="G1817" s="6">
        <f>IF(Table16[[#This Row],[School Day]]="N",Table16[[#This Row],[Demand]],NA())</f>
        <v>100632.47500000001</v>
      </c>
      <c r="H1817" s="6" t="e">
        <f>IF(Table16[[#This Row],[Holiday]]="Y",Table16[[#This Row],[Demand]],NA())</f>
        <v>#N/A</v>
      </c>
      <c r="I1817" s="6">
        <f>IF(Table16[[#This Row],[Holiday]]="N",Table16[[#This Row],[Demand]],NA())</f>
        <v>100632.47500000001</v>
      </c>
      <c r="J1817" s="6">
        <v>20.2</v>
      </c>
      <c r="K1817" s="6"/>
    </row>
    <row r="1818" spans="2:11" x14ac:dyDescent="0.3">
      <c r="B1818" s="30">
        <v>43821</v>
      </c>
      <c r="C1818" s="6" t="str">
        <f>VLOOKUP(B:B, _holidays!A:C, 2, FALSE)</f>
        <v>N</v>
      </c>
      <c r="D1818" s="6" t="str">
        <f>VLOOKUP(B:B, _holidays!A:C, 3, FALSE)</f>
        <v>N</v>
      </c>
      <c r="E1818" s="10">
        <v>90145.615000000005</v>
      </c>
      <c r="F1818" s="6" t="e">
        <f>IF(Table16[[#This Row],[School Day]]="Y",Table16[[#This Row],[Demand]],NA())</f>
        <v>#N/A</v>
      </c>
      <c r="G1818" s="6">
        <f>IF(Table16[[#This Row],[School Day]]="N",Table16[[#This Row],[Demand]],NA())</f>
        <v>90145.615000000005</v>
      </c>
      <c r="H1818" s="6" t="e">
        <f>IF(Table16[[#This Row],[Holiday]]="Y",Table16[[#This Row],[Demand]],NA())</f>
        <v>#N/A</v>
      </c>
      <c r="I1818" s="6">
        <f>IF(Table16[[#This Row],[Holiday]]="N",Table16[[#This Row],[Demand]],NA())</f>
        <v>90145.615000000005</v>
      </c>
      <c r="J1818" s="6">
        <v>19.600000000000001</v>
      </c>
      <c r="K1818" s="6"/>
    </row>
    <row r="1819" spans="2:11" x14ac:dyDescent="0.3">
      <c r="B1819" s="30">
        <v>43822</v>
      </c>
      <c r="C1819" s="6" t="str">
        <f>VLOOKUP(B:B, _holidays!A:C, 2, FALSE)</f>
        <v>N</v>
      </c>
      <c r="D1819" s="6" t="str">
        <f>VLOOKUP(B:B, _holidays!A:C, 3, FALSE)</f>
        <v>N</v>
      </c>
      <c r="E1819" s="10">
        <v>101818.02499999999</v>
      </c>
      <c r="F1819" s="6" t="e">
        <f>IF(Table16[[#This Row],[School Day]]="Y",Table16[[#This Row],[Demand]],NA())</f>
        <v>#N/A</v>
      </c>
      <c r="G1819" s="6">
        <f>IF(Table16[[#This Row],[School Day]]="N",Table16[[#This Row],[Demand]],NA())</f>
        <v>101818.02499999999</v>
      </c>
      <c r="H1819" s="6" t="e">
        <f>IF(Table16[[#This Row],[Holiday]]="Y",Table16[[#This Row],[Demand]],NA())</f>
        <v>#N/A</v>
      </c>
      <c r="I1819" s="6">
        <f>IF(Table16[[#This Row],[Holiday]]="N",Table16[[#This Row],[Demand]],NA())</f>
        <v>101818.02499999999</v>
      </c>
      <c r="J1819" s="6">
        <v>20</v>
      </c>
      <c r="K1819" s="6"/>
    </row>
    <row r="1820" spans="2:11" x14ac:dyDescent="0.3">
      <c r="B1820" s="30">
        <v>43823</v>
      </c>
      <c r="C1820" s="6" t="str">
        <f>VLOOKUP(B:B, _holidays!A:C, 2, FALSE)</f>
        <v>N</v>
      </c>
      <c r="D1820" s="6" t="str">
        <f>VLOOKUP(B:B, _holidays!A:C, 3, FALSE)</f>
        <v>N</v>
      </c>
      <c r="E1820" s="10">
        <v>102168.93</v>
      </c>
      <c r="F1820" s="6" t="e">
        <f>IF(Table16[[#This Row],[School Day]]="Y",Table16[[#This Row],[Demand]],NA())</f>
        <v>#N/A</v>
      </c>
      <c r="G1820" s="6">
        <f>IF(Table16[[#This Row],[School Day]]="N",Table16[[#This Row],[Demand]],NA())</f>
        <v>102168.93</v>
      </c>
      <c r="H1820" s="6" t="e">
        <f>IF(Table16[[#This Row],[Holiday]]="Y",Table16[[#This Row],[Demand]],NA())</f>
        <v>#N/A</v>
      </c>
      <c r="I1820" s="6">
        <f>IF(Table16[[#This Row],[Holiday]]="N",Table16[[#This Row],[Demand]],NA())</f>
        <v>102168.93</v>
      </c>
      <c r="J1820" s="6">
        <v>24.5</v>
      </c>
      <c r="K1820" s="6"/>
    </row>
    <row r="1821" spans="2:11" x14ac:dyDescent="0.3">
      <c r="B1821" s="30">
        <v>43824</v>
      </c>
      <c r="C1821" s="6" t="str">
        <f>VLOOKUP(B:B, _holidays!A:C, 2, FALSE)</f>
        <v>N</v>
      </c>
      <c r="D1821" s="6" t="str">
        <f>VLOOKUP(B:B, _holidays!A:C, 3, FALSE)</f>
        <v>Y</v>
      </c>
      <c r="E1821" s="10">
        <v>98312.744999999995</v>
      </c>
      <c r="F1821" s="6" t="e">
        <f>IF(Table16[[#This Row],[School Day]]="Y",Table16[[#This Row],[Demand]],NA())</f>
        <v>#N/A</v>
      </c>
      <c r="G1821" s="6">
        <f>IF(Table16[[#This Row],[School Day]]="N",Table16[[#This Row],[Demand]],NA())</f>
        <v>98312.744999999995</v>
      </c>
      <c r="H1821" s="6">
        <f>IF(Table16[[#This Row],[Holiday]]="Y",Table16[[#This Row],[Demand]],NA())</f>
        <v>98312.744999999995</v>
      </c>
      <c r="I1821" s="6" t="e">
        <f>IF(Table16[[#This Row],[Holiday]]="N",Table16[[#This Row],[Demand]],NA())</f>
        <v>#N/A</v>
      </c>
      <c r="J1821" s="6">
        <v>27.9</v>
      </c>
      <c r="K1821" s="6"/>
    </row>
    <row r="1822" spans="2:11" x14ac:dyDescent="0.3">
      <c r="B1822" s="30">
        <v>43825</v>
      </c>
      <c r="C1822" s="6" t="str">
        <f>VLOOKUP(B:B, _holidays!A:C, 2, FALSE)</f>
        <v>N</v>
      </c>
      <c r="D1822" s="6" t="str">
        <f>VLOOKUP(B:B, _holidays!A:C, 3, FALSE)</f>
        <v>Y</v>
      </c>
      <c r="E1822" s="10">
        <v>96120.524999999994</v>
      </c>
      <c r="F1822" s="6" t="e">
        <f>IF(Table16[[#This Row],[School Day]]="Y",Table16[[#This Row],[Demand]],NA())</f>
        <v>#N/A</v>
      </c>
      <c r="G1822" s="6">
        <f>IF(Table16[[#This Row],[School Day]]="N",Table16[[#This Row],[Demand]],NA())</f>
        <v>96120.524999999994</v>
      </c>
      <c r="H1822" s="6">
        <f>IF(Table16[[#This Row],[Holiday]]="Y",Table16[[#This Row],[Demand]],NA())</f>
        <v>96120.524999999994</v>
      </c>
      <c r="I1822" s="6" t="e">
        <f>IF(Table16[[#This Row],[Holiday]]="N",Table16[[#This Row],[Demand]],NA())</f>
        <v>#N/A</v>
      </c>
      <c r="J1822" s="6">
        <v>20.5</v>
      </c>
      <c r="K1822" s="6"/>
    </row>
    <row r="1823" spans="2:11" x14ac:dyDescent="0.3">
      <c r="B1823" s="30">
        <v>43826</v>
      </c>
      <c r="C1823" s="6" t="str">
        <f>VLOOKUP(B:B, _holidays!A:C, 2, FALSE)</f>
        <v>N</v>
      </c>
      <c r="D1823" s="6" t="str">
        <f>VLOOKUP(B:B, _holidays!A:C, 3, FALSE)</f>
        <v>N</v>
      </c>
      <c r="E1823" s="10">
        <v>107256.065</v>
      </c>
      <c r="F1823" s="6" t="e">
        <f>IF(Table16[[#This Row],[School Day]]="Y",Table16[[#This Row],[Demand]],NA())</f>
        <v>#N/A</v>
      </c>
      <c r="G1823" s="6">
        <f>IF(Table16[[#This Row],[School Day]]="N",Table16[[#This Row],[Demand]],NA())</f>
        <v>107256.065</v>
      </c>
      <c r="H1823" s="6" t="e">
        <f>IF(Table16[[#This Row],[Holiday]]="Y",Table16[[#This Row],[Demand]],NA())</f>
        <v>#N/A</v>
      </c>
      <c r="I1823" s="6">
        <f>IF(Table16[[#This Row],[Holiday]]="N",Table16[[#This Row],[Demand]],NA())</f>
        <v>107256.065</v>
      </c>
      <c r="J1823" s="6">
        <v>23.9</v>
      </c>
      <c r="K1823" s="6"/>
    </row>
    <row r="1824" spans="2:11" x14ac:dyDescent="0.3">
      <c r="B1824" s="30">
        <v>43827</v>
      </c>
      <c r="C1824" s="6" t="str">
        <f>VLOOKUP(B:B, _holidays!A:C, 2, FALSE)</f>
        <v>N</v>
      </c>
      <c r="D1824" s="6" t="str">
        <f>VLOOKUP(B:B, _holidays!A:C, 3, FALSE)</f>
        <v>N</v>
      </c>
      <c r="E1824" s="10">
        <v>113521.685</v>
      </c>
      <c r="F1824" s="6" t="e">
        <f>IF(Table16[[#This Row],[School Day]]="Y",Table16[[#This Row],[Demand]],NA())</f>
        <v>#N/A</v>
      </c>
      <c r="G1824" s="6">
        <f>IF(Table16[[#This Row],[School Day]]="N",Table16[[#This Row],[Demand]],NA())</f>
        <v>113521.685</v>
      </c>
      <c r="H1824" s="6" t="e">
        <f>IF(Table16[[#This Row],[Holiday]]="Y",Table16[[#This Row],[Demand]],NA())</f>
        <v>#N/A</v>
      </c>
      <c r="I1824" s="6">
        <f>IF(Table16[[#This Row],[Holiday]]="N",Table16[[#This Row],[Demand]],NA())</f>
        <v>113521.685</v>
      </c>
      <c r="J1824" s="6">
        <v>28.4</v>
      </c>
      <c r="K1824" s="6"/>
    </row>
    <row r="1825" spans="2:11" x14ac:dyDescent="0.3">
      <c r="B1825" s="30">
        <v>43828</v>
      </c>
      <c r="C1825" s="6" t="str">
        <f>VLOOKUP(B:B, _holidays!A:C, 2, FALSE)</f>
        <v>N</v>
      </c>
      <c r="D1825" s="6" t="str">
        <f>VLOOKUP(B:B, _holidays!A:C, 3, FALSE)</f>
        <v>N</v>
      </c>
      <c r="E1825" s="10">
        <v>118293.52499999999</v>
      </c>
      <c r="F1825" s="6" t="e">
        <f>IF(Table16[[#This Row],[School Day]]="Y",Table16[[#This Row],[Demand]],NA())</f>
        <v>#N/A</v>
      </c>
      <c r="G1825" s="6">
        <f>IF(Table16[[#This Row],[School Day]]="N",Table16[[#This Row],[Demand]],NA())</f>
        <v>118293.52499999999</v>
      </c>
      <c r="H1825" s="6" t="e">
        <f>IF(Table16[[#This Row],[Holiday]]="Y",Table16[[#This Row],[Demand]],NA())</f>
        <v>#N/A</v>
      </c>
      <c r="I1825" s="6">
        <f>IF(Table16[[#This Row],[Holiday]]="N",Table16[[#This Row],[Demand]],NA())</f>
        <v>118293.52499999999</v>
      </c>
      <c r="J1825" s="6">
        <v>33.200000000000003</v>
      </c>
      <c r="K1825" s="6"/>
    </row>
    <row r="1826" spans="2:11" x14ac:dyDescent="0.3">
      <c r="B1826" s="30">
        <v>43829</v>
      </c>
      <c r="C1826" s="6" t="str">
        <f>VLOOKUP(B:B, _holidays!A:C, 2, FALSE)</f>
        <v>N</v>
      </c>
      <c r="D1826" s="6" t="str">
        <f>VLOOKUP(B:B, _holidays!A:C, 3, FALSE)</f>
        <v>N</v>
      </c>
      <c r="E1826" s="10">
        <v>140410.125</v>
      </c>
      <c r="F1826" s="6" t="e">
        <f>IF(Table16[[#This Row],[School Day]]="Y",Table16[[#This Row],[Demand]],NA())</f>
        <v>#N/A</v>
      </c>
      <c r="G1826" s="6">
        <f>IF(Table16[[#This Row],[School Day]]="N",Table16[[#This Row],[Demand]],NA())</f>
        <v>140410.125</v>
      </c>
      <c r="H1826" s="6" t="e">
        <f>IF(Table16[[#This Row],[Holiday]]="Y",Table16[[#This Row],[Demand]],NA())</f>
        <v>#N/A</v>
      </c>
      <c r="I1826" s="6">
        <f>IF(Table16[[#This Row],[Holiday]]="N",Table16[[#This Row],[Demand]],NA())</f>
        <v>140410.125</v>
      </c>
      <c r="J1826" s="6">
        <v>40.799999999999997</v>
      </c>
      <c r="K1826" s="6"/>
    </row>
    <row r="1827" spans="2:11" x14ac:dyDescent="0.3">
      <c r="B1827" s="30">
        <v>43830</v>
      </c>
      <c r="C1827" s="6" t="str">
        <f>VLOOKUP(B:B, _holidays!A:C, 2, FALSE)</f>
        <v>N</v>
      </c>
      <c r="D1827" s="6" t="str">
        <f>VLOOKUP(B:B, _holidays!A:C, 3, FALSE)</f>
        <v>N</v>
      </c>
      <c r="E1827" s="10">
        <v>95410.39</v>
      </c>
      <c r="F1827" s="6" t="e">
        <f>IF(Table16[[#This Row],[School Day]]="Y",Table16[[#This Row],[Demand]],NA())</f>
        <v>#N/A</v>
      </c>
      <c r="G1827" s="6">
        <f>IF(Table16[[#This Row],[School Day]]="N",Table16[[#This Row],[Demand]],NA())</f>
        <v>95410.39</v>
      </c>
      <c r="H1827" s="6" t="e">
        <f>IF(Table16[[#This Row],[Holiday]]="Y",Table16[[#This Row],[Demand]],NA())</f>
        <v>#N/A</v>
      </c>
      <c r="I1827" s="6">
        <f>IF(Table16[[#This Row],[Holiday]]="N",Table16[[#This Row],[Demand]],NA())</f>
        <v>95410.39</v>
      </c>
      <c r="J1827" s="6">
        <v>21.2</v>
      </c>
      <c r="K1827" s="6"/>
    </row>
    <row r="1828" spans="2:11" x14ac:dyDescent="0.3">
      <c r="B1828" s="30">
        <v>43831</v>
      </c>
      <c r="C1828" s="6" t="str">
        <f>VLOOKUP(B:B, _holidays!A:C, 2, FALSE)</f>
        <v>N</v>
      </c>
      <c r="D1828" s="6" t="str">
        <f>VLOOKUP(B:B, _holidays!A:C, 3, FALSE)</f>
        <v>Y</v>
      </c>
      <c r="E1828" s="10">
        <v>89077.854999999996</v>
      </c>
      <c r="F1828" s="6" t="e">
        <f>IF(Table16[[#This Row],[School Day]]="Y",Table16[[#This Row],[Demand]],NA())</f>
        <v>#N/A</v>
      </c>
      <c r="G1828" s="6">
        <f>IF(Table16[[#This Row],[School Day]]="N",Table16[[#This Row],[Demand]],NA())</f>
        <v>89077.854999999996</v>
      </c>
      <c r="H1828" s="6">
        <f>IF(Table16[[#This Row],[Holiday]]="Y",Table16[[#This Row],[Demand]],NA())</f>
        <v>89077.854999999996</v>
      </c>
      <c r="I1828" s="6" t="e">
        <f>IF(Table16[[#This Row],[Holiday]]="N",Table16[[#This Row],[Demand]],NA())</f>
        <v>#N/A</v>
      </c>
      <c r="J1828" s="6">
        <v>24.9</v>
      </c>
      <c r="K1828" s="6"/>
    </row>
    <row r="1829" spans="2:11" x14ac:dyDescent="0.3">
      <c r="B1829" s="30">
        <v>43832</v>
      </c>
      <c r="C1829" s="6" t="str">
        <f>VLOOKUP(B:B, _holidays!A:C, 2, FALSE)</f>
        <v>N</v>
      </c>
      <c r="D1829" s="6" t="str">
        <f>VLOOKUP(B:B, _holidays!A:C, 3, FALSE)</f>
        <v>N</v>
      </c>
      <c r="E1829" s="10">
        <v>102988.185</v>
      </c>
      <c r="F1829" s="6" t="e">
        <f>IF(Table16[[#This Row],[School Day]]="Y",Table16[[#This Row],[Demand]],NA())</f>
        <v>#N/A</v>
      </c>
      <c r="G1829" s="6">
        <f>IF(Table16[[#This Row],[School Day]]="N",Table16[[#This Row],[Demand]],NA())</f>
        <v>102988.185</v>
      </c>
      <c r="H1829" s="6" t="e">
        <f>IF(Table16[[#This Row],[Holiday]]="Y",Table16[[#This Row],[Demand]],NA())</f>
        <v>#N/A</v>
      </c>
      <c r="I1829" s="6">
        <f>IF(Table16[[#This Row],[Holiday]]="N",Table16[[#This Row],[Demand]],NA())</f>
        <v>102988.185</v>
      </c>
      <c r="J1829" s="6">
        <v>25</v>
      </c>
      <c r="K1829" s="6"/>
    </row>
    <row r="1830" spans="2:11" x14ac:dyDescent="0.3">
      <c r="B1830" s="30">
        <v>43833</v>
      </c>
      <c r="C1830" s="6" t="str">
        <f>VLOOKUP(B:B, _holidays!A:C, 2, FALSE)</f>
        <v>N</v>
      </c>
      <c r="D1830" s="6" t="str">
        <f>VLOOKUP(B:B, _holidays!A:C, 3, FALSE)</f>
        <v>N</v>
      </c>
      <c r="E1830" s="10">
        <v>118922.215</v>
      </c>
      <c r="F1830" s="6" t="e">
        <f>IF(Table16[[#This Row],[School Day]]="Y",Table16[[#This Row],[Demand]],NA())</f>
        <v>#N/A</v>
      </c>
      <c r="G1830" s="6">
        <f>IF(Table16[[#This Row],[School Day]]="N",Table16[[#This Row],[Demand]],NA())</f>
        <v>118922.215</v>
      </c>
      <c r="H1830" s="6" t="e">
        <f>IF(Table16[[#This Row],[Holiday]]="Y",Table16[[#This Row],[Demand]],NA())</f>
        <v>#N/A</v>
      </c>
      <c r="I1830" s="6">
        <f>IF(Table16[[#This Row],[Holiday]]="N",Table16[[#This Row],[Demand]],NA())</f>
        <v>118922.215</v>
      </c>
      <c r="J1830" s="6">
        <v>36.6</v>
      </c>
      <c r="K1830" s="6"/>
    </row>
    <row r="1831" spans="2:11" x14ac:dyDescent="0.3">
      <c r="B1831" s="30">
        <v>43834</v>
      </c>
      <c r="C1831" s="6" t="str">
        <f>VLOOKUP(B:B, _holidays!A:C, 2, FALSE)</f>
        <v>N</v>
      </c>
      <c r="D1831" s="6" t="str">
        <f>VLOOKUP(B:B, _holidays!A:C, 3, FALSE)</f>
        <v>N</v>
      </c>
      <c r="E1831" s="10">
        <v>102245.61</v>
      </c>
      <c r="F1831" s="6" t="e">
        <f>IF(Table16[[#This Row],[School Day]]="Y",Table16[[#This Row],[Demand]],NA())</f>
        <v>#N/A</v>
      </c>
      <c r="G1831" s="6">
        <f>IF(Table16[[#This Row],[School Day]]="N",Table16[[#This Row],[Demand]],NA())</f>
        <v>102245.61</v>
      </c>
      <c r="H1831" s="6" t="e">
        <f>IF(Table16[[#This Row],[Holiday]]="Y",Table16[[#This Row],[Demand]],NA())</f>
        <v>#N/A</v>
      </c>
      <c r="I1831" s="6">
        <f>IF(Table16[[#This Row],[Holiday]]="N",Table16[[#This Row],[Demand]],NA())</f>
        <v>102245.61</v>
      </c>
      <c r="J1831" s="6">
        <v>26.8</v>
      </c>
      <c r="K1831" s="6"/>
    </row>
    <row r="1832" spans="2:11" x14ac:dyDescent="0.3">
      <c r="B1832" s="30">
        <v>43835</v>
      </c>
      <c r="C1832" s="6" t="str">
        <f>VLOOKUP(B:B, _holidays!A:C, 2, FALSE)</f>
        <v>N</v>
      </c>
      <c r="D1832" s="6" t="str">
        <f>VLOOKUP(B:B, _holidays!A:C, 3, FALSE)</f>
        <v>N</v>
      </c>
      <c r="E1832" s="10">
        <v>95671.2</v>
      </c>
      <c r="F1832" s="6" t="e">
        <f>IF(Table16[[#This Row],[School Day]]="Y",Table16[[#This Row],[Demand]],NA())</f>
        <v>#N/A</v>
      </c>
      <c r="G1832" s="6">
        <f>IF(Table16[[#This Row],[School Day]]="N",Table16[[#This Row],[Demand]],NA())</f>
        <v>95671.2</v>
      </c>
      <c r="H1832" s="6" t="e">
        <f>IF(Table16[[#This Row],[Holiday]]="Y",Table16[[#This Row],[Demand]],NA())</f>
        <v>#N/A</v>
      </c>
      <c r="I1832" s="6">
        <f>IF(Table16[[#This Row],[Holiday]]="N",Table16[[#This Row],[Demand]],NA())</f>
        <v>95671.2</v>
      </c>
      <c r="J1832" s="6">
        <v>16.7</v>
      </c>
      <c r="K1832" s="6"/>
    </row>
    <row r="1833" spans="2:11" x14ac:dyDescent="0.3">
      <c r="B1833" s="30">
        <v>43836</v>
      </c>
      <c r="C1833" s="6" t="str">
        <f>VLOOKUP(B:B, _holidays!A:C, 2, FALSE)</f>
        <v>N</v>
      </c>
      <c r="D1833" s="6" t="str">
        <f>VLOOKUP(B:B, _holidays!A:C, 3, FALSE)</f>
        <v>N</v>
      </c>
      <c r="E1833" s="10">
        <v>110253.59</v>
      </c>
      <c r="F1833" s="6" t="e">
        <f>IF(Table16[[#This Row],[School Day]]="Y",Table16[[#This Row],[Demand]],NA())</f>
        <v>#N/A</v>
      </c>
      <c r="G1833" s="6">
        <f>IF(Table16[[#This Row],[School Day]]="N",Table16[[#This Row],[Demand]],NA())</f>
        <v>110253.59</v>
      </c>
      <c r="H1833" s="6" t="e">
        <f>IF(Table16[[#This Row],[Holiday]]="Y",Table16[[#This Row],[Demand]],NA())</f>
        <v>#N/A</v>
      </c>
      <c r="I1833" s="6">
        <f>IF(Table16[[#This Row],[Holiday]]="N",Table16[[#This Row],[Demand]],NA())</f>
        <v>110253.59</v>
      </c>
      <c r="J1833" s="6">
        <v>18</v>
      </c>
      <c r="K1833" s="6"/>
    </row>
    <row r="1834" spans="2:11" x14ac:dyDescent="0.3">
      <c r="B1834" s="30">
        <v>43837</v>
      </c>
      <c r="C1834" s="6" t="str">
        <f>VLOOKUP(B:B, _holidays!A:C, 2, FALSE)</f>
        <v>N</v>
      </c>
      <c r="D1834" s="6" t="str">
        <f>VLOOKUP(B:B, _holidays!A:C, 3, FALSE)</f>
        <v>N</v>
      </c>
      <c r="E1834" s="10">
        <v>109336.56</v>
      </c>
      <c r="F1834" s="6" t="e">
        <f>IF(Table16[[#This Row],[School Day]]="Y",Table16[[#This Row],[Demand]],NA())</f>
        <v>#N/A</v>
      </c>
      <c r="G1834" s="6">
        <f>IF(Table16[[#This Row],[School Day]]="N",Table16[[#This Row],[Demand]],NA())</f>
        <v>109336.56</v>
      </c>
      <c r="H1834" s="6" t="e">
        <f>IF(Table16[[#This Row],[Holiday]]="Y",Table16[[#This Row],[Demand]],NA())</f>
        <v>#N/A</v>
      </c>
      <c r="I1834" s="6">
        <f>IF(Table16[[#This Row],[Holiday]]="N",Table16[[#This Row],[Demand]],NA())</f>
        <v>109336.56</v>
      </c>
      <c r="J1834" s="6">
        <v>20.100000000000001</v>
      </c>
      <c r="K1834" s="6"/>
    </row>
    <row r="1835" spans="2:11" x14ac:dyDescent="0.3">
      <c r="B1835" s="30">
        <v>43838</v>
      </c>
      <c r="C1835" s="6" t="str">
        <f>VLOOKUP(B:B, _holidays!A:C, 2, FALSE)</f>
        <v>N</v>
      </c>
      <c r="D1835" s="6" t="str">
        <f>VLOOKUP(B:B, _holidays!A:C, 3, FALSE)</f>
        <v>N</v>
      </c>
      <c r="E1835" s="10">
        <v>110038.625</v>
      </c>
      <c r="F1835" s="6" t="e">
        <f>IF(Table16[[#This Row],[School Day]]="Y",Table16[[#This Row],[Demand]],NA())</f>
        <v>#N/A</v>
      </c>
      <c r="G1835" s="6">
        <f>IF(Table16[[#This Row],[School Day]]="N",Table16[[#This Row],[Demand]],NA())</f>
        <v>110038.625</v>
      </c>
      <c r="H1835" s="6" t="e">
        <f>IF(Table16[[#This Row],[Holiday]]="Y",Table16[[#This Row],[Demand]],NA())</f>
        <v>#N/A</v>
      </c>
      <c r="I1835" s="6">
        <f>IF(Table16[[#This Row],[Holiday]]="N",Table16[[#This Row],[Demand]],NA())</f>
        <v>110038.625</v>
      </c>
      <c r="J1835" s="6">
        <v>23.8</v>
      </c>
      <c r="K1835" s="6"/>
    </row>
    <row r="1836" spans="2:11" x14ac:dyDescent="0.3">
      <c r="B1836" s="30">
        <v>43839</v>
      </c>
      <c r="C1836" s="6" t="str">
        <f>VLOOKUP(B:B, _holidays!A:C, 2, FALSE)</f>
        <v>N</v>
      </c>
      <c r="D1836" s="6" t="str">
        <f>VLOOKUP(B:B, _holidays!A:C, 3, FALSE)</f>
        <v>N</v>
      </c>
      <c r="E1836" s="10">
        <v>127365.59</v>
      </c>
      <c r="F1836" s="6" t="e">
        <f>IF(Table16[[#This Row],[School Day]]="Y",Table16[[#This Row],[Demand]],NA())</f>
        <v>#N/A</v>
      </c>
      <c r="G1836" s="6">
        <f>IF(Table16[[#This Row],[School Day]]="N",Table16[[#This Row],[Demand]],NA())</f>
        <v>127365.59</v>
      </c>
      <c r="H1836" s="6" t="e">
        <f>IF(Table16[[#This Row],[Holiday]]="Y",Table16[[#This Row],[Demand]],NA())</f>
        <v>#N/A</v>
      </c>
      <c r="I1836" s="6">
        <f>IF(Table16[[#This Row],[Holiday]]="N",Table16[[#This Row],[Demand]],NA())</f>
        <v>127365.59</v>
      </c>
      <c r="J1836" s="6">
        <v>31.9</v>
      </c>
      <c r="K1836" s="6"/>
    </row>
    <row r="1837" spans="2:11" x14ac:dyDescent="0.3">
      <c r="B1837" s="30">
        <v>43840</v>
      </c>
      <c r="C1837" s="6" t="str">
        <f>VLOOKUP(B:B, _holidays!A:C, 2, FALSE)</f>
        <v>N</v>
      </c>
      <c r="D1837" s="6" t="str">
        <f>VLOOKUP(B:B, _holidays!A:C, 3, FALSE)</f>
        <v>N</v>
      </c>
      <c r="E1837" s="10">
        <v>122533.88</v>
      </c>
      <c r="F1837" s="6" t="e">
        <f>IF(Table16[[#This Row],[School Day]]="Y",Table16[[#This Row],[Demand]],NA())</f>
        <v>#N/A</v>
      </c>
      <c r="G1837" s="6">
        <f>IF(Table16[[#This Row],[School Day]]="N",Table16[[#This Row],[Demand]],NA())</f>
        <v>122533.88</v>
      </c>
      <c r="H1837" s="6" t="e">
        <f>IF(Table16[[#This Row],[Holiday]]="Y",Table16[[#This Row],[Demand]],NA())</f>
        <v>#N/A</v>
      </c>
      <c r="I1837" s="6">
        <f>IF(Table16[[#This Row],[Holiday]]="N",Table16[[#This Row],[Demand]],NA())</f>
        <v>122533.88</v>
      </c>
      <c r="J1837" s="6">
        <v>32.9</v>
      </c>
      <c r="K1837" s="6"/>
    </row>
    <row r="1838" spans="2:11" x14ac:dyDescent="0.3">
      <c r="B1838" s="30">
        <v>43841</v>
      </c>
      <c r="C1838" s="6" t="str">
        <f>VLOOKUP(B:B, _holidays!A:C, 2, FALSE)</f>
        <v>N</v>
      </c>
      <c r="D1838" s="6" t="str">
        <f>VLOOKUP(B:B, _holidays!A:C, 3, FALSE)</f>
        <v>N</v>
      </c>
      <c r="E1838" s="10">
        <v>91886.604999999996</v>
      </c>
      <c r="F1838" s="6" t="e">
        <f>IF(Table16[[#This Row],[School Day]]="Y",Table16[[#This Row],[Demand]],NA())</f>
        <v>#N/A</v>
      </c>
      <c r="G1838" s="6">
        <f>IF(Table16[[#This Row],[School Day]]="N",Table16[[#This Row],[Demand]],NA())</f>
        <v>91886.604999999996</v>
      </c>
      <c r="H1838" s="6" t="e">
        <f>IF(Table16[[#This Row],[Holiday]]="Y",Table16[[#This Row],[Demand]],NA())</f>
        <v>#N/A</v>
      </c>
      <c r="I1838" s="6">
        <f>IF(Table16[[#This Row],[Holiday]]="N",Table16[[#This Row],[Demand]],NA())</f>
        <v>91886.604999999996</v>
      </c>
      <c r="J1838" s="6">
        <v>19.3</v>
      </c>
      <c r="K1838" s="6"/>
    </row>
    <row r="1839" spans="2:11" x14ac:dyDescent="0.3">
      <c r="B1839" s="30">
        <v>43842</v>
      </c>
      <c r="C1839" s="6" t="str">
        <f>VLOOKUP(B:B, _holidays!A:C, 2, FALSE)</f>
        <v>N</v>
      </c>
      <c r="D1839" s="6" t="str">
        <f>VLOOKUP(B:B, _holidays!A:C, 3, FALSE)</f>
        <v>N</v>
      </c>
      <c r="E1839" s="10">
        <v>91797.595000000001</v>
      </c>
      <c r="F1839" s="6" t="e">
        <f>IF(Table16[[#This Row],[School Day]]="Y",Table16[[#This Row],[Demand]],NA())</f>
        <v>#N/A</v>
      </c>
      <c r="G1839" s="6">
        <f>IF(Table16[[#This Row],[School Day]]="N",Table16[[#This Row],[Demand]],NA())</f>
        <v>91797.595000000001</v>
      </c>
      <c r="H1839" s="6" t="e">
        <f>IF(Table16[[#This Row],[Holiday]]="Y",Table16[[#This Row],[Demand]],NA())</f>
        <v>#N/A</v>
      </c>
      <c r="I1839" s="6">
        <f>IF(Table16[[#This Row],[Holiday]]="N",Table16[[#This Row],[Demand]],NA())</f>
        <v>91797.595000000001</v>
      </c>
      <c r="J1839" s="6">
        <v>19.899999999999999</v>
      </c>
      <c r="K1839" s="6"/>
    </row>
    <row r="1840" spans="2:11" x14ac:dyDescent="0.3">
      <c r="B1840" s="30">
        <v>43843</v>
      </c>
      <c r="C1840" s="6" t="str">
        <f>VLOOKUP(B:B, _holidays!A:C, 2, FALSE)</f>
        <v>N</v>
      </c>
      <c r="D1840" s="6" t="str">
        <f>VLOOKUP(B:B, _holidays!A:C, 3, FALSE)</f>
        <v>N</v>
      </c>
      <c r="E1840" s="10">
        <v>119653.94500000001</v>
      </c>
      <c r="F1840" s="6" t="e">
        <f>IF(Table16[[#This Row],[School Day]]="Y",Table16[[#This Row],[Demand]],NA())</f>
        <v>#N/A</v>
      </c>
      <c r="G1840" s="6">
        <f>IF(Table16[[#This Row],[School Day]]="N",Table16[[#This Row],[Demand]],NA())</f>
        <v>119653.94500000001</v>
      </c>
      <c r="H1840" s="6" t="e">
        <f>IF(Table16[[#This Row],[Holiday]]="Y",Table16[[#This Row],[Demand]],NA())</f>
        <v>#N/A</v>
      </c>
      <c r="I1840" s="6">
        <f>IF(Table16[[#This Row],[Holiday]]="N",Table16[[#This Row],[Demand]],NA())</f>
        <v>119653.94500000001</v>
      </c>
      <c r="J1840" s="6">
        <v>32.200000000000003</v>
      </c>
      <c r="K1840" s="6"/>
    </row>
    <row r="1841" spans="2:11" x14ac:dyDescent="0.3">
      <c r="B1841" s="30">
        <v>43844</v>
      </c>
      <c r="C1841" s="6" t="str">
        <f>VLOOKUP(B:B, _holidays!A:C, 2, FALSE)</f>
        <v>N</v>
      </c>
      <c r="D1841" s="6" t="str">
        <f>VLOOKUP(B:B, _holidays!A:C, 3, FALSE)</f>
        <v>N</v>
      </c>
      <c r="E1841" s="10">
        <v>137302.60500000001</v>
      </c>
      <c r="F1841" s="6" t="e">
        <f>IF(Table16[[#This Row],[School Day]]="Y",Table16[[#This Row],[Demand]],NA())</f>
        <v>#N/A</v>
      </c>
      <c r="G1841" s="6">
        <f>IF(Table16[[#This Row],[School Day]]="N",Table16[[#This Row],[Demand]],NA())</f>
        <v>137302.60500000001</v>
      </c>
      <c r="H1841" s="6" t="e">
        <f>IF(Table16[[#This Row],[Holiday]]="Y",Table16[[#This Row],[Demand]],NA())</f>
        <v>#N/A</v>
      </c>
      <c r="I1841" s="6">
        <f>IF(Table16[[#This Row],[Holiday]]="N",Table16[[#This Row],[Demand]],NA())</f>
        <v>137302.60500000001</v>
      </c>
      <c r="J1841" s="6">
        <v>33.799999999999997</v>
      </c>
      <c r="K1841" s="6"/>
    </row>
    <row r="1842" spans="2:11" x14ac:dyDescent="0.3">
      <c r="B1842" s="30">
        <v>43845</v>
      </c>
      <c r="C1842" s="6" t="str">
        <f>VLOOKUP(B:B, _holidays!A:C, 2, FALSE)</f>
        <v>N</v>
      </c>
      <c r="D1842" s="6" t="str">
        <f>VLOOKUP(B:B, _holidays!A:C, 3, FALSE)</f>
        <v>N</v>
      </c>
      <c r="E1842" s="10">
        <v>137408.22500000001</v>
      </c>
      <c r="F1842" s="6" t="e">
        <f>IF(Table16[[#This Row],[School Day]]="Y",Table16[[#This Row],[Demand]],NA())</f>
        <v>#N/A</v>
      </c>
      <c r="G1842" s="6">
        <f>IF(Table16[[#This Row],[School Day]]="N",Table16[[#This Row],[Demand]],NA())</f>
        <v>137408.22500000001</v>
      </c>
      <c r="H1842" s="6" t="e">
        <f>IF(Table16[[#This Row],[Holiday]]="Y",Table16[[#This Row],[Demand]],NA())</f>
        <v>#N/A</v>
      </c>
      <c r="I1842" s="6">
        <f>IF(Table16[[#This Row],[Holiday]]="N",Table16[[#This Row],[Demand]],NA())</f>
        <v>137408.22500000001</v>
      </c>
      <c r="J1842" s="6">
        <v>36.799999999999997</v>
      </c>
      <c r="K1842" s="6"/>
    </row>
    <row r="1843" spans="2:11" x14ac:dyDescent="0.3">
      <c r="B1843" s="30">
        <v>43846</v>
      </c>
      <c r="C1843" s="6" t="str">
        <f>VLOOKUP(B:B, _holidays!A:C, 2, FALSE)</f>
        <v>N</v>
      </c>
      <c r="D1843" s="6" t="str">
        <f>VLOOKUP(B:B, _holidays!A:C, 3, FALSE)</f>
        <v>N</v>
      </c>
      <c r="E1843" s="10">
        <v>109669.645</v>
      </c>
      <c r="F1843" s="6" t="e">
        <f>IF(Table16[[#This Row],[School Day]]="Y",Table16[[#This Row],[Demand]],NA())</f>
        <v>#N/A</v>
      </c>
      <c r="G1843" s="6">
        <f>IF(Table16[[#This Row],[School Day]]="N",Table16[[#This Row],[Demand]],NA())</f>
        <v>109669.645</v>
      </c>
      <c r="H1843" s="6" t="e">
        <f>IF(Table16[[#This Row],[Holiday]]="Y",Table16[[#This Row],[Demand]],NA())</f>
        <v>#N/A</v>
      </c>
      <c r="I1843" s="6">
        <f>IF(Table16[[#This Row],[Holiday]]="N",Table16[[#This Row],[Demand]],NA())</f>
        <v>109669.645</v>
      </c>
      <c r="J1843" s="6">
        <v>19.600000000000001</v>
      </c>
      <c r="K1843" s="6"/>
    </row>
    <row r="1844" spans="2:11" x14ac:dyDescent="0.3">
      <c r="B1844" s="30">
        <v>43847</v>
      </c>
      <c r="C1844" s="6" t="str">
        <f>VLOOKUP(B:B, _holidays!A:C, 2, FALSE)</f>
        <v>N</v>
      </c>
      <c r="D1844" s="6" t="str">
        <f>VLOOKUP(B:B, _holidays!A:C, 3, FALSE)</f>
        <v>N</v>
      </c>
      <c r="E1844" s="10">
        <v>108108.175</v>
      </c>
      <c r="F1844" s="6" t="e">
        <f>IF(Table16[[#This Row],[School Day]]="Y",Table16[[#This Row],[Demand]],NA())</f>
        <v>#N/A</v>
      </c>
      <c r="G1844" s="6">
        <f>IF(Table16[[#This Row],[School Day]]="N",Table16[[#This Row],[Demand]],NA())</f>
        <v>108108.175</v>
      </c>
      <c r="H1844" s="6" t="e">
        <f>IF(Table16[[#This Row],[Holiday]]="Y",Table16[[#This Row],[Demand]],NA())</f>
        <v>#N/A</v>
      </c>
      <c r="I1844" s="6">
        <f>IF(Table16[[#This Row],[Holiday]]="N",Table16[[#This Row],[Demand]],NA())</f>
        <v>108108.175</v>
      </c>
      <c r="J1844" s="6">
        <v>24.8</v>
      </c>
      <c r="K1844" s="6"/>
    </row>
    <row r="1845" spans="2:11" x14ac:dyDescent="0.3">
      <c r="B1845" s="30">
        <v>43848</v>
      </c>
      <c r="C1845" s="6" t="str">
        <f>VLOOKUP(B:B, _holidays!A:C, 2, FALSE)</f>
        <v>N</v>
      </c>
      <c r="D1845" s="6" t="str">
        <f>VLOOKUP(B:B, _holidays!A:C, 3, FALSE)</f>
        <v>N</v>
      </c>
      <c r="E1845" s="10">
        <v>105946.34</v>
      </c>
      <c r="F1845" s="6" t="e">
        <f>IF(Table16[[#This Row],[School Day]]="Y",Table16[[#This Row],[Demand]],NA())</f>
        <v>#N/A</v>
      </c>
      <c r="G1845" s="6">
        <f>IF(Table16[[#This Row],[School Day]]="N",Table16[[#This Row],[Demand]],NA())</f>
        <v>105946.34</v>
      </c>
      <c r="H1845" s="6" t="e">
        <f>IF(Table16[[#This Row],[Holiday]]="Y",Table16[[#This Row],[Demand]],NA())</f>
        <v>#N/A</v>
      </c>
      <c r="I1845" s="6">
        <f>IF(Table16[[#This Row],[Holiday]]="N",Table16[[#This Row],[Demand]],NA())</f>
        <v>105946.34</v>
      </c>
      <c r="J1845" s="6">
        <v>29.4</v>
      </c>
      <c r="K1845" s="6"/>
    </row>
    <row r="1846" spans="2:11" x14ac:dyDescent="0.3">
      <c r="B1846" s="30">
        <v>43849</v>
      </c>
      <c r="C1846" s="6" t="str">
        <f>VLOOKUP(B:B, _holidays!A:C, 2, FALSE)</f>
        <v>N</v>
      </c>
      <c r="D1846" s="6" t="str">
        <f>VLOOKUP(B:B, _holidays!A:C, 3, FALSE)</f>
        <v>N</v>
      </c>
      <c r="E1846" s="10">
        <v>106921.55499999999</v>
      </c>
      <c r="F1846" s="6" t="e">
        <f>IF(Table16[[#This Row],[School Day]]="Y",Table16[[#This Row],[Demand]],NA())</f>
        <v>#N/A</v>
      </c>
      <c r="G1846" s="6">
        <f>IF(Table16[[#This Row],[School Day]]="N",Table16[[#This Row],[Demand]],NA())</f>
        <v>106921.55499999999</v>
      </c>
      <c r="H1846" s="6" t="e">
        <f>IF(Table16[[#This Row],[Holiday]]="Y",Table16[[#This Row],[Demand]],NA())</f>
        <v>#N/A</v>
      </c>
      <c r="I1846" s="6">
        <f>IF(Table16[[#This Row],[Holiday]]="N",Table16[[#This Row],[Demand]],NA())</f>
        <v>106921.55499999999</v>
      </c>
      <c r="J1846" s="6">
        <v>25.5</v>
      </c>
      <c r="K1846" s="6"/>
    </row>
    <row r="1847" spans="2:11" x14ac:dyDescent="0.3">
      <c r="B1847" s="30">
        <v>43850</v>
      </c>
      <c r="C1847" s="6" t="str">
        <f>VLOOKUP(B:B, _holidays!A:C, 2, FALSE)</f>
        <v>N</v>
      </c>
      <c r="D1847" s="6" t="str">
        <f>VLOOKUP(B:B, _holidays!A:C, 3, FALSE)</f>
        <v>N</v>
      </c>
      <c r="E1847" s="10">
        <v>116291.535</v>
      </c>
      <c r="F1847" s="6" t="e">
        <f>IF(Table16[[#This Row],[School Day]]="Y",Table16[[#This Row],[Demand]],NA())</f>
        <v>#N/A</v>
      </c>
      <c r="G1847" s="6">
        <f>IF(Table16[[#This Row],[School Day]]="N",Table16[[#This Row],[Demand]],NA())</f>
        <v>116291.535</v>
      </c>
      <c r="H1847" s="6" t="e">
        <f>IF(Table16[[#This Row],[Holiday]]="Y",Table16[[#This Row],[Demand]],NA())</f>
        <v>#N/A</v>
      </c>
      <c r="I1847" s="6">
        <f>IF(Table16[[#This Row],[Holiday]]="N",Table16[[#This Row],[Demand]],NA())</f>
        <v>116291.535</v>
      </c>
      <c r="J1847" s="6">
        <v>21.8</v>
      </c>
      <c r="K1847" s="6"/>
    </row>
    <row r="1848" spans="2:11" x14ac:dyDescent="0.3">
      <c r="B1848" s="30">
        <v>43851</v>
      </c>
      <c r="C1848" s="6" t="str">
        <f>VLOOKUP(B:B, _holidays!A:C, 2, FALSE)</f>
        <v>N</v>
      </c>
      <c r="D1848" s="6" t="str">
        <f>VLOOKUP(B:B, _holidays!A:C, 3, FALSE)</f>
        <v>N</v>
      </c>
      <c r="E1848" s="10">
        <v>112128.19500000001</v>
      </c>
      <c r="F1848" s="6" t="e">
        <f>IF(Table16[[#This Row],[School Day]]="Y",Table16[[#This Row],[Demand]],NA())</f>
        <v>#N/A</v>
      </c>
      <c r="G1848" s="6">
        <f>IF(Table16[[#This Row],[School Day]]="N",Table16[[#This Row],[Demand]],NA())</f>
        <v>112128.19500000001</v>
      </c>
      <c r="H1848" s="6" t="e">
        <f>IF(Table16[[#This Row],[Holiday]]="Y",Table16[[#This Row],[Demand]],NA())</f>
        <v>#N/A</v>
      </c>
      <c r="I1848" s="6">
        <f>IF(Table16[[#This Row],[Holiday]]="N",Table16[[#This Row],[Demand]],NA())</f>
        <v>112128.19500000001</v>
      </c>
      <c r="J1848" s="6">
        <v>23.5</v>
      </c>
      <c r="K1848" s="6"/>
    </row>
    <row r="1849" spans="2:11" x14ac:dyDescent="0.3">
      <c r="B1849" s="30">
        <v>43852</v>
      </c>
      <c r="C1849" s="6" t="str">
        <f>VLOOKUP(B:B, _holidays!A:C, 2, FALSE)</f>
        <v>N</v>
      </c>
      <c r="D1849" s="6" t="str">
        <f>VLOOKUP(B:B, _holidays!A:C, 3, FALSE)</f>
        <v>N</v>
      </c>
      <c r="E1849" s="10">
        <v>119287.15</v>
      </c>
      <c r="F1849" s="6" t="e">
        <f>IF(Table16[[#This Row],[School Day]]="Y",Table16[[#This Row],[Demand]],NA())</f>
        <v>#N/A</v>
      </c>
      <c r="G1849" s="6">
        <f>IF(Table16[[#This Row],[School Day]]="N",Table16[[#This Row],[Demand]],NA())</f>
        <v>119287.15</v>
      </c>
      <c r="H1849" s="6" t="e">
        <f>IF(Table16[[#This Row],[Holiday]]="Y",Table16[[#This Row],[Demand]],NA())</f>
        <v>#N/A</v>
      </c>
      <c r="I1849" s="6">
        <f>IF(Table16[[#This Row],[Holiday]]="N",Table16[[#This Row],[Demand]],NA())</f>
        <v>119287.15</v>
      </c>
      <c r="J1849" s="6">
        <v>31.7</v>
      </c>
      <c r="K1849" s="6"/>
    </row>
    <row r="1850" spans="2:11" x14ac:dyDescent="0.3">
      <c r="B1850" s="30">
        <v>43853</v>
      </c>
      <c r="C1850" s="6" t="str">
        <f>VLOOKUP(B:B, _holidays!A:C, 2, FALSE)</f>
        <v>N</v>
      </c>
      <c r="D1850" s="6" t="str">
        <f>VLOOKUP(B:B, _holidays!A:C, 3, FALSE)</f>
        <v>N</v>
      </c>
      <c r="E1850" s="10">
        <v>112254.83</v>
      </c>
      <c r="F1850" s="6" t="e">
        <f>IF(Table16[[#This Row],[School Day]]="Y",Table16[[#This Row],[Demand]],NA())</f>
        <v>#N/A</v>
      </c>
      <c r="G1850" s="6">
        <f>IF(Table16[[#This Row],[School Day]]="N",Table16[[#This Row],[Demand]],NA())</f>
        <v>112254.83</v>
      </c>
      <c r="H1850" s="6" t="e">
        <f>IF(Table16[[#This Row],[Holiday]]="Y",Table16[[#This Row],[Demand]],NA())</f>
        <v>#N/A</v>
      </c>
      <c r="I1850" s="6">
        <f>IF(Table16[[#This Row],[Holiday]]="N",Table16[[#This Row],[Demand]],NA())</f>
        <v>112254.83</v>
      </c>
      <c r="J1850" s="6">
        <v>22.6</v>
      </c>
      <c r="K1850" s="6"/>
    </row>
    <row r="1851" spans="2:11" x14ac:dyDescent="0.3">
      <c r="B1851" s="30">
        <v>43854</v>
      </c>
      <c r="C1851" s="6" t="str">
        <f>VLOOKUP(B:B, _holidays!A:C, 2, FALSE)</f>
        <v>N</v>
      </c>
      <c r="D1851" s="6" t="str">
        <f>VLOOKUP(B:B, _holidays!A:C, 3, FALSE)</f>
        <v>N</v>
      </c>
      <c r="E1851" s="10">
        <v>109316.375</v>
      </c>
      <c r="F1851" s="6" t="e">
        <f>IF(Table16[[#This Row],[School Day]]="Y",Table16[[#This Row],[Demand]],NA())</f>
        <v>#N/A</v>
      </c>
      <c r="G1851" s="6">
        <f>IF(Table16[[#This Row],[School Day]]="N",Table16[[#This Row],[Demand]],NA())</f>
        <v>109316.375</v>
      </c>
      <c r="H1851" s="6" t="e">
        <f>IF(Table16[[#This Row],[Holiday]]="Y",Table16[[#This Row],[Demand]],NA())</f>
        <v>#N/A</v>
      </c>
      <c r="I1851" s="6">
        <f>IF(Table16[[#This Row],[Holiday]]="N",Table16[[#This Row],[Demand]],NA())</f>
        <v>109316.375</v>
      </c>
      <c r="J1851" s="6">
        <v>24.1</v>
      </c>
      <c r="K1851" s="6"/>
    </row>
    <row r="1852" spans="2:11" x14ac:dyDescent="0.3">
      <c r="B1852" s="30">
        <v>43855</v>
      </c>
      <c r="C1852" s="6" t="str">
        <f>VLOOKUP(B:B, _holidays!A:C, 2, FALSE)</f>
        <v>N</v>
      </c>
      <c r="D1852" s="6" t="str">
        <f>VLOOKUP(B:B, _holidays!A:C, 3, FALSE)</f>
        <v>N</v>
      </c>
      <c r="E1852" s="10">
        <v>102445.88</v>
      </c>
      <c r="F1852" s="6" t="e">
        <f>IF(Table16[[#This Row],[School Day]]="Y",Table16[[#This Row],[Demand]],NA())</f>
        <v>#N/A</v>
      </c>
      <c r="G1852" s="6">
        <f>IF(Table16[[#This Row],[School Day]]="N",Table16[[#This Row],[Demand]],NA())</f>
        <v>102445.88</v>
      </c>
      <c r="H1852" s="6" t="e">
        <f>IF(Table16[[#This Row],[Holiday]]="Y",Table16[[#This Row],[Demand]],NA())</f>
        <v>#N/A</v>
      </c>
      <c r="I1852" s="6">
        <f>IF(Table16[[#This Row],[Holiday]]="N",Table16[[#This Row],[Demand]],NA())</f>
        <v>102445.88</v>
      </c>
      <c r="J1852" s="6">
        <v>27.4</v>
      </c>
      <c r="K1852" s="6"/>
    </row>
    <row r="1853" spans="2:11" x14ac:dyDescent="0.3">
      <c r="B1853" s="30">
        <v>43856</v>
      </c>
      <c r="C1853" s="6" t="str">
        <f>VLOOKUP(B:B, _holidays!A:C, 2, FALSE)</f>
        <v>N</v>
      </c>
      <c r="D1853" s="6" t="str">
        <f>VLOOKUP(B:B, _holidays!A:C, 3, FALSE)</f>
        <v>Y</v>
      </c>
      <c r="E1853" s="10">
        <v>101233.205</v>
      </c>
      <c r="F1853" s="6" t="e">
        <f>IF(Table16[[#This Row],[School Day]]="Y",Table16[[#This Row],[Demand]],NA())</f>
        <v>#N/A</v>
      </c>
      <c r="G1853" s="6">
        <f>IF(Table16[[#This Row],[School Day]]="N",Table16[[#This Row],[Demand]],NA())</f>
        <v>101233.205</v>
      </c>
      <c r="H1853" s="6">
        <f>IF(Table16[[#This Row],[Holiday]]="Y",Table16[[#This Row],[Demand]],NA())</f>
        <v>101233.205</v>
      </c>
      <c r="I1853" s="6" t="e">
        <f>IF(Table16[[#This Row],[Holiday]]="N",Table16[[#This Row],[Demand]],NA())</f>
        <v>#N/A</v>
      </c>
      <c r="J1853" s="6">
        <v>23.6</v>
      </c>
      <c r="K1853" s="6"/>
    </row>
    <row r="1854" spans="2:11" x14ac:dyDescent="0.3">
      <c r="B1854" s="30">
        <v>43857</v>
      </c>
      <c r="C1854" s="6" t="str">
        <f>VLOOKUP(B:B, _holidays!A:C, 2, FALSE)</f>
        <v>N</v>
      </c>
      <c r="D1854" s="6" t="str">
        <f>VLOOKUP(B:B, _holidays!A:C, 3, FALSE)</f>
        <v>Y</v>
      </c>
      <c r="E1854" s="10">
        <v>103134.46</v>
      </c>
      <c r="F1854" s="6" t="e">
        <f>IF(Table16[[#This Row],[School Day]]="Y",Table16[[#This Row],[Demand]],NA())</f>
        <v>#N/A</v>
      </c>
      <c r="G1854" s="6">
        <f>IF(Table16[[#This Row],[School Day]]="N",Table16[[#This Row],[Demand]],NA())</f>
        <v>103134.46</v>
      </c>
      <c r="H1854" s="6">
        <f>IF(Table16[[#This Row],[Holiday]]="Y",Table16[[#This Row],[Demand]],NA())</f>
        <v>103134.46</v>
      </c>
      <c r="I1854" s="6" t="e">
        <f>IF(Table16[[#This Row],[Holiday]]="N",Table16[[#This Row],[Demand]],NA())</f>
        <v>#N/A</v>
      </c>
      <c r="J1854" s="6">
        <v>23.1</v>
      </c>
      <c r="K1854" s="6"/>
    </row>
    <row r="1855" spans="2:11" x14ac:dyDescent="0.3">
      <c r="B1855" s="30">
        <v>43858</v>
      </c>
      <c r="C1855" s="6" t="str">
        <f>VLOOKUP(B:B, _holidays!A:C, 2, FALSE)</f>
        <v>N</v>
      </c>
      <c r="D1855" s="6" t="str">
        <f>VLOOKUP(B:B, _holidays!A:C, 3, FALSE)</f>
        <v>N</v>
      </c>
      <c r="E1855" s="10">
        <v>116190.55499999999</v>
      </c>
      <c r="F1855" s="6" t="e">
        <f>IF(Table16[[#This Row],[School Day]]="Y",Table16[[#This Row],[Demand]],NA())</f>
        <v>#N/A</v>
      </c>
      <c r="G1855" s="6">
        <f>IF(Table16[[#This Row],[School Day]]="N",Table16[[#This Row],[Demand]],NA())</f>
        <v>116190.55499999999</v>
      </c>
      <c r="H1855" s="6" t="e">
        <f>IF(Table16[[#This Row],[Holiday]]="Y",Table16[[#This Row],[Demand]],NA())</f>
        <v>#N/A</v>
      </c>
      <c r="I1855" s="6">
        <f>IF(Table16[[#This Row],[Holiday]]="N",Table16[[#This Row],[Demand]],NA())</f>
        <v>116190.55499999999</v>
      </c>
      <c r="J1855" s="6">
        <v>25.4</v>
      </c>
      <c r="K1855" s="6"/>
    </row>
    <row r="1856" spans="2:11" x14ac:dyDescent="0.3">
      <c r="B1856" s="30">
        <v>43859</v>
      </c>
      <c r="C1856" s="6" t="str">
        <f>VLOOKUP(B:B, _holidays!A:C, 2, FALSE)</f>
        <v>N</v>
      </c>
      <c r="D1856" s="6" t="str">
        <f>VLOOKUP(B:B, _holidays!A:C, 3, FALSE)</f>
        <v>N</v>
      </c>
      <c r="E1856" s="10">
        <v>129812.91499999999</v>
      </c>
      <c r="F1856" s="6" t="e">
        <f>IF(Table16[[#This Row],[School Day]]="Y",Table16[[#This Row],[Demand]],NA())</f>
        <v>#N/A</v>
      </c>
      <c r="G1856" s="6">
        <f>IF(Table16[[#This Row],[School Day]]="N",Table16[[#This Row],[Demand]],NA())</f>
        <v>129812.91499999999</v>
      </c>
      <c r="H1856" s="6" t="e">
        <f>IF(Table16[[#This Row],[Holiday]]="Y",Table16[[#This Row],[Demand]],NA())</f>
        <v>#N/A</v>
      </c>
      <c r="I1856" s="6">
        <f>IF(Table16[[#This Row],[Holiday]]="N",Table16[[#This Row],[Demand]],NA())</f>
        <v>129812.91499999999</v>
      </c>
      <c r="J1856" s="6">
        <v>31.5</v>
      </c>
      <c r="K1856" s="6"/>
    </row>
    <row r="1857" spans="2:11" x14ac:dyDescent="0.3">
      <c r="B1857" s="30">
        <v>43860</v>
      </c>
      <c r="C1857" s="6" t="str">
        <f>VLOOKUP(B:B, _holidays!A:C, 2, FALSE)</f>
        <v>Y</v>
      </c>
      <c r="D1857" s="6" t="str">
        <f>VLOOKUP(B:B, _holidays!A:C, 3, FALSE)</f>
        <v>N</v>
      </c>
      <c r="E1857" s="10">
        <v>154816.49</v>
      </c>
      <c r="F1857" s="6">
        <f>IF(Table16[[#This Row],[School Day]]="Y",Table16[[#This Row],[Demand]],NA())</f>
        <v>154816.49</v>
      </c>
      <c r="G1857" s="6" t="e">
        <f>IF(Table16[[#This Row],[School Day]]="N",Table16[[#This Row],[Demand]],NA())</f>
        <v>#N/A</v>
      </c>
      <c r="H1857" s="6" t="e">
        <f>IF(Table16[[#This Row],[Holiday]]="Y",Table16[[#This Row],[Demand]],NA())</f>
        <v>#N/A</v>
      </c>
      <c r="I1857" s="6">
        <f>IF(Table16[[#This Row],[Holiday]]="N",Table16[[#This Row],[Demand]],NA())</f>
        <v>154816.49</v>
      </c>
      <c r="J1857" s="6">
        <v>39.4</v>
      </c>
      <c r="K1857" s="6"/>
    </row>
    <row r="1858" spans="2:11" x14ac:dyDescent="0.3">
      <c r="B1858" s="30">
        <v>43861</v>
      </c>
      <c r="C1858" s="6" t="str">
        <f>VLOOKUP(B:B, _holidays!A:C, 2, FALSE)</f>
        <v>Y</v>
      </c>
      <c r="D1858" s="6" t="str">
        <f>VLOOKUP(B:B, _holidays!A:C, 3, FALSE)</f>
        <v>N</v>
      </c>
      <c r="E1858" s="10">
        <v>170653.84</v>
      </c>
      <c r="F1858" s="6">
        <f>IF(Table16[[#This Row],[School Day]]="Y",Table16[[#This Row],[Demand]],NA())</f>
        <v>170653.84</v>
      </c>
      <c r="G1858" s="6" t="e">
        <f>IF(Table16[[#This Row],[School Day]]="N",Table16[[#This Row],[Demand]],NA())</f>
        <v>#N/A</v>
      </c>
      <c r="H1858" s="6" t="e">
        <f>IF(Table16[[#This Row],[Holiday]]="Y",Table16[[#This Row],[Demand]],NA())</f>
        <v>#N/A</v>
      </c>
      <c r="I1858" s="6">
        <f>IF(Table16[[#This Row],[Holiday]]="N",Table16[[#This Row],[Demand]],NA())</f>
        <v>170653.84</v>
      </c>
      <c r="J1858" s="6">
        <v>42.9</v>
      </c>
      <c r="K1858" s="6"/>
    </row>
    <row r="1859" spans="2:11" x14ac:dyDescent="0.3">
      <c r="B1859" s="30">
        <v>43862</v>
      </c>
      <c r="C1859" s="6" t="str">
        <f>VLOOKUP(B:B, _holidays!A:C, 2, FALSE)</f>
        <v>Y</v>
      </c>
      <c r="D1859" s="6" t="str">
        <f>VLOOKUP(B:B, _holidays!A:C, 3, FALSE)</f>
        <v>N</v>
      </c>
      <c r="E1859" s="10">
        <v>131856.315</v>
      </c>
      <c r="F1859" s="6">
        <f>IF(Table16[[#This Row],[School Day]]="Y",Table16[[#This Row],[Demand]],NA())</f>
        <v>131856.315</v>
      </c>
      <c r="G1859" s="6" t="e">
        <f>IF(Table16[[#This Row],[School Day]]="N",Table16[[#This Row],[Demand]],NA())</f>
        <v>#N/A</v>
      </c>
      <c r="H1859" s="6" t="e">
        <f>IF(Table16[[#This Row],[Holiday]]="Y",Table16[[#This Row],[Demand]],NA())</f>
        <v>#N/A</v>
      </c>
      <c r="I1859" s="6">
        <f>IF(Table16[[#This Row],[Holiday]]="N",Table16[[#This Row],[Demand]],NA())</f>
        <v>131856.315</v>
      </c>
      <c r="J1859" s="6">
        <v>29.3</v>
      </c>
      <c r="K1859" s="6"/>
    </row>
    <row r="1860" spans="2:11" x14ac:dyDescent="0.3">
      <c r="B1860" s="30">
        <v>43863</v>
      </c>
      <c r="C1860" s="6" t="str">
        <f>VLOOKUP(B:B, _holidays!A:C, 2, FALSE)</f>
        <v>Y</v>
      </c>
      <c r="D1860" s="6" t="str">
        <f>VLOOKUP(B:B, _holidays!A:C, 3, FALSE)</f>
        <v>N</v>
      </c>
      <c r="E1860" s="10">
        <v>97609.06</v>
      </c>
      <c r="F1860" s="6">
        <f>IF(Table16[[#This Row],[School Day]]="Y",Table16[[#This Row],[Demand]],NA())</f>
        <v>97609.06</v>
      </c>
      <c r="G1860" s="6" t="e">
        <f>IF(Table16[[#This Row],[School Day]]="N",Table16[[#This Row],[Demand]],NA())</f>
        <v>#N/A</v>
      </c>
      <c r="H1860" s="6" t="e">
        <f>IF(Table16[[#This Row],[Holiday]]="Y",Table16[[#This Row],[Demand]],NA())</f>
        <v>#N/A</v>
      </c>
      <c r="I1860" s="6">
        <f>IF(Table16[[#This Row],[Holiday]]="N",Table16[[#This Row],[Demand]],NA())</f>
        <v>97609.06</v>
      </c>
      <c r="J1860" s="6">
        <v>25.1</v>
      </c>
      <c r="K1860" s="6"/>
    </row>
    <row r="1861" spans="2:11" x14ac:dyDescent="0.3">
      <c r="B1861" s="30">
        <v>43864</v>
      </c>
      <c r="C1861" s="6" t="str">
        <f>VLOOKUP(B:B, _holidays!A:C, 2, FALSE)</f>
        <v>Y</v>
      </c>
      <c r="D1861" s="6" t="str">
        <f>VLOOKUP(B:B, _holidays!A:C, 3, FALSE)</f>
        <v>N</v>
      </c>
      <c r="E1861" s="10">
        <v>105004.91</v>
      </c>
      <c r="F1861" s="6">
        <f>IF(Table16[[#This Row],[School Day]]="Y",Table16[[#This Row],[Demand]],NA())</f>
        <v>105004.91</v>
      </c>
      <c r="G1861" s="6" t="e">
        <f>IF(Table16[[#This Row],[School Day]]="N",Table16[[#This Row],[Demand]],NA())</f>
        <v>#N/A</v>
      </c>
      <c r="H1861" s="6" t="e">
        <f>IF(Table16[[#This Row],[Holiday]]="Y",Table16[[#This Row],[Demand]],NA())</f>
        <v>#N/A</v>
      </c>
      <c r="I1861" s="6">
        <f>IF(Table16[[#This Row],[Holiday]]="N",Table16[[#This Row],[Demand]],NA())</f>
        <v>105004.91</v>
      </c>
      <c r="J1861" s="6">
        <v>17.7</v>
      </c>
      <c r="K1861" s="6"/>
    </row>
    <row r="1862" spans="2:11" x14ac:dyDescent="0.3">
      <c r="B1862" s="30">
        <v>43865</v>
      </c>
      <c r="C1862" s="6" t="str">
        <f>VLOOKUP(B:B, _holidays!A:C, 2, FALSE)</f>
        <v>Y</v>
      </c>
      <c r="D1862" s="6" t="str">
        <f>VLOOKUP(B:B, _holidays!A:C, 3, FALSE)</f>
        <v>N</v>
      </c>
      <c r="E1862" s="10">
        <v>107034.065</v>
      </c>
      <c r="F1862" s="6">
        <f>IF(Table16[[#This Row],[School Day]]="Y",Table16[[#This Row],[Demand]],NA())</f>
        <v>107034.065</v>
      </c>
      <c r="G1862" s="6" t="e">
        <f>IF(Table16[[#This Row],[School Day]]="N",Table16[[#This Row],[Demand]],NA())</f>
        <v>#N/A</v>
      </c>
      <c r="H1862" s="6" t="e">
        <f>IF(Table16[[#This Row],[Holiday]]="Y",Table16[[#This Row],[Demand]],NA())</f>
        <v>#N/A</v>
      </c>
      <c r="I1862" s="6">
        <f>IF(Table16[[#This Row],[Holiday]]="N",Table16[[#This Row],[Demand]],NA())</f>
        <v>107034.065</v>
      </c>
      <c r="J1862" s="6">
        <v>19.7</v>
      </c>
      <c r="K1862" s="6"/>
    </row>
    <row r="1863" spans="2:11" x14ac:dyDescent="0.3">
      <c r="B1863" s="30">
        <v>43866</v>
      </c>
      <c r="C1863" s="6" t="str">
        <f>VLOOKUP(B:B, _holidays!A:C, 2, FALSE)</f>
        <v>Y</v>
      </c>
      <c r="D1863" s="6" t="str">
        <f>VLOOKUP(B:B, _holidays!A:C, 3, FALSE)</f>
        <v>N</v>
      </c>
      <c r="E1863" s="10">
        <v>108988.44</v>
      </c>
      <c r="F1863" s="6">
        <f>IF(Table16[[#This Row],[School Day]]="Y",Table16[[#This Row],[Demand]],NA())</f>
        <v>108988.44</v>
      </c>
      <c r="G1863" s="6" t="e">
        <f>IF(Table16[[#This Row],[School Day]]="N",Table16[[#This Row],[Demand]],NA())</f>
        <v>#N/A</v>
      </c>
      <c r="H1863" s="6" t="e">
        <f>IF(Table16[[#This Row],[Holiday]]="Y",Table16[[#This Row],[Demand]],NA())</f>
        <v>#N/A</v>
      </c>
      <c r="I1863" s="6">
        <f>IF(Table16[[#This Row],[Holiday]]="N",Table16[[#This Row],[Demand]],NA())</f>
        <v>108988.44</v>
      </c>
      <c r="J1863" s="6">
        <v>20.100000000000001</v>
      </c>
      <c r="K1863" s="6"/>
    </row>
    <row r="1864" spans="2:11" x14ac:dyDescent="0.3">
      <c r="B1864" s="30">
        <v>43867</v>
      </c>
      <c r="C1864" s="6" t="str">
        <f>VLOOKUP(B:B, _holidays!A:C, 2, FALSE)</f>
        <v>Y</v>
      </c>
      <c r="D1864" s="6" t="str">
        <f>VLOOKUP(B:B, _holidays!A:C, 3, FALSE)</f>
        <v>N</v>
      </c>
      <c r="E1864" s="10">
        <v>120569.46</v>
      </c>
      <c r="F1864" s="6">
        <f>IF(Table16[[#This Row],[School Day]]="Y",Table16[[#This Row],[Demand]],NA())</f>
        <v>120569.46</v>
      </c>
      <c r="G1864" s="6" t="e">
        <f>IF(Table16[[#This Row],[School Day]]="N",Table16[[#This Row],[Demand]],NA())</f>
        <v>#N/A</v>
      </c>
      <c r="H1864" s="6" t="e">
        <f>IF(Table16[[#This Row],[Holiday]]="Y",Table16[[#This Row],[Demand]],NA())</f>
        <v>#N/A</v>
      </c>
      <c r="I1864" s="6">
        <f>IF(Table16[[#This Row],[Holiday]]="N",Table16[[#This Row],[Demand]],NA())</f>
        <v>120569.46</v>
      </c>
      <c r="J1864" s="6">
        <v>25.5</v>
      </c>
      <c r="K1864" s="6"/>
    </row>
    <row r="1865" spans="2:11" x14ac:dyDescent="0.3">
      <c r="B1865" s="30">
        <v>43868</v>
      </c>
      <c r="C1865" s="6" t="str">
        <f>VLOOKUP(B:B, _holidays!A:C, 2, FALSE)</f>
        <v>Y</v>
      </c>
      <c r="D1865" s="6" t="str">
        <f>VLOOKUP(B:B, _holidays!A:C, 3, FALSE)</f>
        <v>N</v>
      </c>
      <c r="E1865" s="10">
        <v>120734.85</v>
      </c>
      <c r="F1865" s="6">
        <f>IF(Table16[[#This Row],[School Day]]="Y",Table16[[#This Row],[Demand]],NA())</f>
        <v>120734.85</v>
      </c>
      <c r="G1865" s="6" t="e">
        <f>IF(Table16[[#This Row],[School Day]]="N",Table16[[#This Row],[Demand]],NA())</f>
        <v>#N/A</v>
      </c>
      <c r="H1865" s="6" t="e">
        <f>IF(Table16[[#This Row],[Holiday]]="Y",Table16[[#This Row],[Demand]],NA())</f>
        <v>#N/A</v>
      </c>
      <c r="I1865" s="6">
        <f>IF(Table16[[#This Row],[Holiday]]="N",Table16[[#This Row],[Demand]],NA())</f>
        <v>120734.85</v>
      </c>
      <c r="J1865" s="6">
        <v>23.2</v>
      </c>
      <c r="K1865" s="6"/>
    </row>
    <row r="1866" spans="2:11" x14ac:dyDescent="0.3">
      <c r="B1866" s="30">
        <v>43869</v>
      </c>
      <c r="C1866" s="6" t="str">
        <f>VLOOKUP(B:B, _holidays!A:C, 2, FALSE)</f>
        <v>Y</v>
      </c>
      <c r="D1866" s="6" t="str">
        <f>VLOOKUP(B:B, _holidays!A:C, 3, FALSE)</f>
        <v>N</v>
      </c>
      <c r="E1866" s="10">
        <v>107864.44500000001</v>
      </c>
      <c r="F1866" s="6">
        <f>IF(Table16[[#This Row],[School Day]]="Y",Table16[[#This Row],[Demand]],NA())</f>
        <v>107864.44500000001</v>
      </c>
      <c r="G1866" s="6" t="e">
        <f>IF(Table16[[#This Row],[School Day]]="N",Table16[[#This Row],[Demand]],NA())</f>
        <v>#N/A</v>
      </c>
      <c r="H1866" s="6" t="e">
        <f>IF(Table16[[#This Row],[Holiday]]="Y",Table16[[#This Row],[Demand]],NA())</f>
        <v>#N/A</v>
      </c>
      <c r="I1866" s="6">
        <f>IF(Table16[[#This Row],[Holiday]]="N",Table16[[#This Row],[Demand]],NA())</f>
        <v>107864.44500000001</v>
      </c>
      <c r="J1866" s="6">
        <v>29.4</v>
      </c>
      <c r="K1866" s="6"/>
    </row>
    <row r="1867" spans="2:11" x14ac:dyDescent="0.3">
      <c r="B1867" s="30">
        <v>43870</v>
      </c>
      <c r="C1867" s="6" t="str">
        <f>VLOOKUP(B:B, _holidays!A:C, 2, FALSE)</f>
        <v>Y</v>
      </c>
      <c r="D1867" s="6" t="str">
        <f>VLOOKUP(B:B, _holidays!A:C, 3, FALSE)</f>
        <v>N</v>
      </c>
      <c r="E1867" s="10">
        <v>103857.11</v>
      </c>
      <c r="F1867" s="6">
        <f>IF(Table16[[#This Row],[School Day]]="Y",Table16[[#This Row],[Demand]],NA())</f>
        <v>103857.11</v>
      </c>
      <c r="G1867" s="6" t="e">
        <f>IF(Table16[[#This Row],[School Day]]="N",Table16[[#This Row],[Demand]],NA())</f>
        <v>#N/A</v>
      </c>
      <c r="H1867" s="6" t="e">
        <f>IF(Table16[[#This Row],[Holiday]]="Y",Table16[[#This Row],[Demand]],NA())</f>
        <v>#N/A</v>
      </c>
      <c r="I1867" s="6">
        <f>IF(Table16[[#This Row],[Holiday]]="N",Table16[[#This Row],[Demand]],NA())</f>
        <v>103857.11</v>
      </c>
      <c r="J1867" s="6">
        <v>28.2</v>
      </c>
      <c r="K1867" s="6"/>
    </row>
    <row r="1868" spans="2:11" x14ac:dyDescent="0.3">
      <c r="B1868" s="30">
        <v>43871</v>
      </c>
      <c r="C1868" s="6" t="str">
        <f>VLOOKUP(B:B, _holidays!A:C, 2, FALSE)</f>
        <v>Y</v>
      </c>
      <c r="D1868" s="6" t="str">
        <f>VLOOKUP(B:B, _holidays!A:C, 3, FALSE)</f>
        <v>N</v>
      </c>
      <c r="E1868" s="10">
        <v>122975.46</v>
      </c>
      <c r="F1868" s="6">
        <f>IF(Table16[[#This Row],[School Day]]="Y",Table16[[#This Row],[Demand]],NA())</f>
        <v>122975.46</v>
      </c>
      <c r="G1868" s="6" t="e">
        <f>IF(Table16[[#This Row],[School Day]]="N",Table16[[#This Row],[Demand]],NA())</f>
        <v>#N/A</v>
      </c>
      <c r="H1868" s="6" t="e">
        <f>IF(Table16[[#This Row],[Holiday]]="Y",Table16[[#This Row],[Demand]],NA())</f>
        <v>#N/A</v>
      </c>
      <c r="I1868" s="6">
        <f>IF(Table16[[#This Row],[Holiday]]="N",Table16[[#This Row],[Demand]],NA())</f>
        <v>122975.46</v>
      </c>
      <c r="J1868" s="6">
        <v>27.7</v>
      </c>
      <c r="K1868" s="6"/>
    </row>
    <row r="1869" spans="2:11" x14ac:dyDescent="0.3">
      <c r="B1869" s="30">
        <v>43872</v>
      </c>
      <c r="C1869" s="6" t="str">
        <f>VLOOKUP(B:B, _holidays!A:C, 2, FALSE)</f>
        <v>Y</v>
      </c>
      <c r="D1869" s="6" t="str">
        <f>VLOOKUP(B:B, _holidays!A:C, 3, FALSE)</f>
        <v>N</v>
      </c>
      <c r="E1869" s="10">
        <v>127110.58</v>
      </c>
      <c r="F1869" s="6">
        <f>IF(Table16[[#This Row],[School Day]]="Y",Table16[[#This Row],[Demand]],NA())</f>
        <v>127110.58</v>
      </c>
      <c r="G1869" s="6" t="e">
        <f>IF(Table16[[#This Row],[School Day]]="N",Table16[[#This Row],[Demand]],NA())</f>
        <v>#N/A</v>
      </c>
      <c r="H1869" s="6" t="e">
        <f>IF(Table16[[#This Row],[Holiday]]="Y",Table16[[#This Row],[Demand]],NA())</f>
        <v>#N/A</v>
      </c>
      <c r="I1869" s="6">
        <f>IF(Table16[[#This Row],[Holiday]]="N",Table16[[#This Row],[Demand]],NA())</f>
        <v>127110.58</v>
      </c>
      <c r="J1869" s="6">
        <v>25.9</v>
      </c>
      <c r="K1869" s="6"/>
    </row>
    <row r="1870" spans="2:11" x14ac:dyDescent="0.3">
      <c r="B1870" s="30">
        <v>43873</v>
      </c>
      <c r="C1870" s="6" t="str">
        <f>VLOOKUP(B:B, _holidays!A:C, 2, FALSE)</f>
        <v>Y</v>
      </c>
      <c r="D1870" s="6" t="str">
        <f>VLOOKUP(B:B, _holidays!A:C, 3, FALSE)</f>
        <v>N</v>
      </c>
      <c r="E1870" s="10">
        <v>124618.565</v>
      </c>
      <c r="F1870" s="6">
        <f>IF(Table16[[#This Row],[School Day]]="Y",Table16[[#This Row],[Demand]],NA())</f>
        <v>124618.565</v>
      </c>
      <c r="G1870" s="6" t="e">
        <f>IF(Table16[[#This Row],[School Day]]="N",Table16[[#This Row],[Demand]],NA())</f>
        <v>#N/A</v>
      </c>
      <c r="H1870" s="6" t="e">
        <f>IF(Table16[[#This Row],[Holiday]]="Y",Table16[[#This Row],[Demand]],NA())</f>
        <v>#N/A</v>
      </c>
      <c r="I1870" s="6">
        <f>IF(Table16[[#This Row],[Holiday]]="N",Table16[[#This Row],[Demand]],NA())</f>
        <v>124618.565</v>
      </c>
      <c r="J1870" s="6">
        <v>27.7</v>
      </c>
      <c r="K1870" s="6"/>
    </row>
    <row r="1871" spans="2:11" x14ac:dyDescent="0.3">
      <c r="B1871" s="30">
        <v>43874</v>
      </c>
      <c r="C1871" s="6" t="str">
        <f>VLOOKUP(B:B, _holidays!A:C, 2, FALSE)</f>
        <v>Y</v>
      </c>
      <c r="D1871" s="6" t="str">
        <f>VLOOKUP(B:B, _holidays!A:C, 3, FALSE)</f>
        <v>N</v>
      </c>
      <c r="E1871" s="10">
        <v>139137.185</v>
      </c>
      <c r="F1871" s="6">
        <f>IF(Table16[[#This Row],[School Day]]="Y",Table16[[#This Row],[Demand]],NA())</f>
        <v>139137.185</v>
      </c>
      <c r="G1871" s="6" t="e">
        <f>IF(Table16[[#This Row],[School Day]]="N",Table16[[#This Row],[Demand]],NA())</f>
        <v>#N/A</v>
      </c>
      <c r="H1871" s="6" t="e">
        <f>IF(Table16[[#This Row],[Holiday]]="Y",Table16[[#This Row],[Demand]],NA())</f>
        <v>#N/A</v>
      </c>
      <c r="I1871" s="6">
        <f>IF(Table16[[#This Row],[Holiday]]="N",Table16[[#This Row],[Demand]],NA())</f>
        <v>139137.185</v>
      </c>
      <c r="J1871" s="6">
        <v>31.7</v>
      </c>
      <c r="K1871" s="6"/>
    </row>
    <row r="1872" spans="2:11" x14ac:dyDescent="0.3">
      <c r="B1872" s="30">
        <v>43875</v>
      </c>
      <c r="C1872" s="6" t="str">
        <f>VLOOKUP(B:B, _holidays!A:C, 2, FALSE)</f>
        <v>Y</v>
      </c>
      <c r="D1872" s="6" t="str">
        <f>VLOOKUP(B:B, _holidays!A:C, 3, FALSE)</f>
        <v>N</v>
      </c>
      <c r="E1872" s="10">
        <v>139855.63</v>
      </c>
      <c r="F1872" s="6">
        <f>IF(Table16[[#This Row],[School Day]]="Y",Table16[[#This Row],[Demand]],NA())</f>
        <v>139855.63</v>
      </c>
      <c r="G1872" s="6" t="e">
        <f>IF(Table16[[#This Row],[School Day]]="N",Table16[[#This Row],[Demand]],NA())</f>
        <v>#N/A</v>
      </c>
      <c r="H1872" s="6" t="e">
        <f>IF(Table16[[#This Row],[Holiday]]="Y",Table16[[#This Row],[Demand]],NA())</f>
        <v>#N/A</v>
      </c>
      <c r="I1872" s="6">
        <f>IF(Table16[[#This Row],[Holiday]]="N",Table16[[#This Row],[Demand]],NA())</f>
        <v>139855.63</v>
      </c>
      <c r="J1872" s="6">
        <v>33.700000000000003</v>
      </c>
      <c r="K1872" s="6"/>
    </row>
    <row r="1873" spans="2:11" x14ac:dyDescent="0.3">
      <c r="B1873" s="30">
        <v>43876</v>
      </c>
      <c r="C1873" s="6" t="str">
        <f>VLOOKUP(B:B, _holidays!A:C, 2, FALSE)</f>
        <v>Y</v>
      </c>
      <c r="D1873" s="6" t="str">
        <f>VLOOKUP(B:B, _holidays!A:C, 3, FALSE)</f>
        <v>N</v>
      </c>
      <c r="E1873" s="10">
        <v>108300.63499999999</v>
      </c>
      <c r="F1873" s="6">
        <f>IF(Table16[[#This Row],[School Day]]="Y",Table16[[#This Row],[Demand]],NA())</f>
        <v>108300.63499999999</v>
      </c>
      <c r="G1873" s="6" t="e">
        <f>IF(Table16[[#This Row],[School Day]]="N",Table16[[#This Row],[Demand]],NA())</f>
        <v>#N/A</v>
      </c>
      <c r="H1873" s="6" t="e">
        <f>IF(Table16[[#This Row],[Holiday]]="Y",Table16[[#This Row],[Demand]],NA())</f>
        <v>#N/A</v>
      </c>
      <c r="I1873" s="6">
        <f>IF(Table16[[#This Row],[Holiday]]="N",Table16[[#This Row],[Demand]],NA())</f>
        <v>108300.63499999999</v>
      </c>
      <c r="J1873" s="6">
        <v>19.3</v>
      </c>
      <c r="K1873" s="6"/>
    </row>
    <row r="1874" spans="2:11" x14ac:dyDescent="0.3">
      <c r="B1874" s="30">
        <v>43877</v>
      </c>
      <c r="C1874" s="6" t="str">
        <f>VLOOKUP(B:B, _holidays!A:C, 2, FALSE)</f>
        <v>Y</v>
      </c>
      <c r="D1874" s="6" t="str">
        <f>VLOOKUP(B:B, _holidays!A:C, 3, FALSE)</f>
        <v>N</v>
      </c>
      <c r="E1874" s="10">
        <v>100904.27</v>
      </c>
      <c r="F1874" s="6">
        <f>IF(Table16[[#This Row],[School Day]]="Y",Table16[[#This Row],[Demand]],NA())</f>
        <v>100904.27</v>
      </c>
      <c r="G1874" s="6" t="e">
        <f>IF(Table16[[#This Row],[School Day]]="N",Table16[[#This Row],[Demand]],NA())</f>
        <v>#N/A</v>
      </c>
      <c r="H1874" s="6" t="e">
        <f>IF(Table16[[#This Row],[Holiday]]="Y",Table16[[#This Row],[Demand]],NA())</f>
        <v>#N/A</v>
      </c>
      <c r="I1874" s="6">
        <f>IF(Table16[[#This Row],[Holiday]]="N",Table16[[#This Row],[Demand]],NA())</f>
        <v>100904.27</v>
      </c>
      <c r="J1874" s="6">
        <v>26.4</v>
      </c>
      <c r="K1874" s="6"/>
    </row>
    <row r="1875" spans="2:11" x14ac:dyDescent="0.3">
      <c r="B1875" s="30">
        <v>43878</v>
      </c>
      <c r="C1875" s="6" t="str">
        <f>VLOOKUP(B:B, _holidays!A:C, 2, FALSE)</f>
        <v>Y</v>
      </c>
      <c r="D1875" s="6" t="str">
        <f>VLOOKUP(B:B, _holidays!A:C, 3, FALSE)</f>
        <v>N</v>
      </c>
      <c r="E1875" s="10">
        <v>123351.845</v>
      </c>
      <c r="F1875" s="6">
        <f>IF(Table16[[#This Row],[School Day]]="Y",Table16[[#This Row],[Demand]],NA())</f>
        <v>123351.845</v>
      </c>
      <c r="G1875" s="6" t="e">
        <f>IF(Table16[[#This Row],[School Day]]="N",Table16[[#This Row],[Demand]],NA())</f>
        <v>#N/A</v>
      </c>
      <c r="H1875" s="6" t="e">
        <f>IF(Table16[[#This Row],[Holiday]]="Y",Table16[[#This Row],[Demand]],NA())</f>
        <v>#N/A</v>
      </c>
      <c r="I1875" s="6">
        <f>IF(Table16[[#This Row],[Holiday]]="N",Table16[[#This Row],[Demand]],NA())</f>
        <v>123351.845</v>
      </c>
      <c r="J1875" s="6">
        <v>25.6</v>
      </c>
      <c r="K1875" s="6"/>
    </row>
    <row r="1876" spans="2:11" x14ac:dyDescent="0.3">
      <c r="B1876" s="30">
        <v>43879</v>
      </c>
      <c r="C1876" s="6" t="str">
        <f>VLOOKUP(B:B, _holidays!A:C, 2, FALSE)</f>
        <v>Y</v>
      </c>
      <c r="D1876" s="6" t="str">
        <f>VLOOKUP(B:B, _holidays!A:C, 3, FALSE)</f>
        <v>N</v>
      </c>
      <c r="E1876" s="10">
        <v>119178.12</v>
      </c>
      <c r="F1876" s="6">
        <f>IF(Table16[[#This Row],[School Day]]="Y",Table16[[#This Row],[Demand]],NA())</f>
        <v>119178.12</v>
      </c>
      <c r="G1876" s="6" t="e">
        <f>IF(Table16[[#This Row],[School Day]]="N",Table16[[#This Row],[Demand]],NA())</f>
        <v>#N/A</v>
      </c>
      <c r="H1876" s="6" t="e">
        <f>IF(Table16[[#This Row],[Holiday]]="Y",Table16[[#This Row],[Demand]],NA())</f>
        <v>#N/A</v>
      </c>
      <c r="I1876" s="6">
        <f>IF(Table16[[#This Row],[Holiday]]="N",Table16[[#This Row],[Demand]],NA())</f>
        <v>119178.12</v>
      </c>
      <c r="J1876" s="6">
        <v>21.8</v>
      </c>
      <c r="K1876" s="6"/>
    </row>
    <row r="1877" spans="2:11" x14ac:dyDescent="0.3">
      <c r="B1877" s="30">
        <v>43880</v>
      </c>
      <c r="C1877" s="6" t="str">
        <f>VLOOKUP(B:B, _holidays!A:C, 2, FALSE)</f>
        <v>Y</v>
      </c>
      <c r="D1877" s="6" t="str">
        <f>VLOOKUP(B:B, _holidays!A:C, 3, FALSE)</f>
        <v>N</v>
      </c>
      <c r="E1877" s="10">
        <v>109375.215</v>
      </c>
      <c r="F1877" s="6">
        <f>IF(Table16[[#This Row],[School Day]]="Y",Table16[[#This Row],[Demand]],NA())</f>
        <v>109375.215</v>
      </c>
      <c r="G1877" s="6" t="e">
        <f>IF(Table16[[#This Row],[School Day]]="N",Table16[[#This Row],[Demand]],NA())</f>
        <v>#N/A</v>
      </c>
      <c r="H1877" s="6" t="e">
        <f>IF(Table16[[#This Row],[Holiday]]="Y",Table16[[#This Row],[Demand]],NA())</f>
        <v>#N/A</v>
      </c>
      <c r="I1877" s="6">
        <f>IF(Table16[[#This Row],[Holiday]]="N",Table16[[#This Row],[Demand]],NA())</f>
        <v>109375.215</v>
      </c>
      <c r="J1877" s="6">
        <v>19.7</v>
      </c>
      <c r="K1877" s="6"/>
    </row>
    <row r="1878" spans="2:11" x14ac:dyDescent="0.3">
      <c r="B1878" s="30">
        <v>43881</v>
      </c>
      <c r="C1878" s="6" t="str">
        <f>VLOOKUP(B:B, _holidays!A:C, 2, FALSE)</f>
        <v>Y</v>
      </c>
      <c r="D1878" s="6" t="str">
        <f>VLOOKUP(B:B, _holidays!A:C, 3, FALSE)</f>
        <v>N</v>
      </c>
      <c r="E1878" s="10">
        <v>112202.145</v>
      </c>
      <c r="F1878" s="6">
        <f>IF(Table16[[#This Row],[School Day]]="Y",Table16[[#This Row],[Demand]],NA())</f>
        <v>112202.145</v>
      </c>
      <c r="G1878" s="6" t="e">
        <f>IF(Table16[[#This Row],[School Day]]="N",Table16[[#This Row],[Demand]],NA())</f>
        <v>#N/A</v>
      </c>
      <c r="H1878" s="6" t="e">
        <f>IF(Table16[[#This Row],[Holiday]]="Y",Table16[[#This Row],[Demand]],NA())</f>
        <v>#N/A</v>
      </c>
      <c r="I1878" s="6">
        <f>IF(Table16[[#This Row],[Holiday]]="N",Table16[[#This Row],[Demand]],NA())</f>
        <v>112202.145</v>
      </c>
      <c r="J1878" s="6">
        <v>18.7</v>
      </c>
      <c r="K1878" s="6"/>
    </row>
    <row r="1879" spans="2:11" x14ac:dyDescent="0.3">
      <c r="B1879" s="30">
        <v>43882</v>
      </c>
      <c r="C1879" s="6" t="str">
        <f>VLOOKUP(B:B, _holidays!A:C, 2, FALSE)</f>
        <v>Y</v>
      </c>
      <c r="D1879" s="6" t="str">
        <f>VLOOKUP(B:B, _holidays!A:C, 3, FALSE)</f>
        <v>N</v>
      </c>
      <c r="E1879" s="10">
        <v>108949.05499999999</v>
      </c>
      <c r="F1879" s="6">
        <f>IF(Table16[[#This Row],[School Day]]="Y",Table16[[#This Row],[Demand]],NA())</f>
        <v>108949.05499999999</v>
      </c>
      <c r="G1879" s="6" t="e">
        <f>IF(Table16[[#This Row],[School Day]]="N",Table16[[#This Row],[Demand]],NA())</f>
        <v>#N/A</v>
      </c>
      <c r="H1879" s="6" t="e">
        <f>IF(Table16[[#This Row],[Holiday]]="Y",Table16[[#This Row],[Demand]],NA())</f>
        <v>#N/A</v>
      </c>
      <c r="I1879" s="6">
        <f>IF(Table16[[#This Row],[Holiday]]="N",Table16[[#This Row],[Demand]],NA())</f>
        <v>108949.05499999999</v>
      </c>
      <c r="J1879" s="6">
        <v>19.600000000000001</v>
      </c>
      <c r="K1879" s="6"/>
    </row>
    <row r="1880" spans="2:11" x14ac:dyDescent="0.3">
      <c r="B1880" s="30">
        <v>43883</v>
      </c>
      <c r="C1880" s="6" t="str">
        <f>VLOOKUP(B:B, _holidays!A:C, 2, FALSE)</f>
        <v>Y</v>
      </c>
      <c r="D1880" s="6" t="str">
        <f>VLOOKUP(B:B, _holidays!A:C, 3, FALSE)</f>
        <v>N</v>
      </c>
      <c r="E1880" s="10">
        <v>96922.02</v>
      </c>
      <c r="F1880" s="6">
        <f>IF(Table16[[#This Row],[School Day]]="Y",Table16[[#This Row],[Demand]],NA())</f>
        <v>96922.02</v>
      </c>
      <c r="G1880" s="6" t="e">
        <f>IF(Table16[[#This Row],[School Day]]="N",Table16[[#This Row],[Demand]],NA())</f>
        <v>#N/A</v>
      </c>
      <c r="H1880" s="6" t="e">
        <f>IF(Table16[[#This Row],[Holiday]]="Y",Table16[[#This Row],[Demand]],NA())</f>
        <v>#N/A</v>
      </c>
      <c r="I1880" s="6">
        <f>IF(Table16[[#This Row],[Holiday]]="N",Table16[[#This Row],[Demand]],NA())</f>
        <v>96922.02</v>
      </c>
      <c r="J1880" s="6">
        <v>21.1</v>
      </c>
      <c r="K1880" s="6"/>
    </row>
    <row r="1881" spans="2:11" x14ac:dyDescent="0.3">
      <c r="B1881" s="30">
        <v>43884</v>
      </c>
      <c r="C1881" s="6" t="str">
        <f>VLOOKUP(B:B, _holidays!A:C, 2, FALSE)</f>
        <v>Y</v>
      </c>
      <c r="D1881" s="6" t="str">
        <f>VLOOKUP(B:B, _holidays!A:C, 3, FALSE)</f>
        <v>N</v>
      </c>
      <c r="E1881" s="10">
        <v>106129.66499999999</v>
      </c>
      <c r="F1881" s="6">
        <f>IF(Table16[[#This Row],[School Day]]="Y",Table16[[#This Row],[Demand]],NA())</f>
        <v>106129.66499999999</v>
      </c>
      <c r="G1881" s="6" t="e">
        <f>IF(Table16[[#This Row],[School Day]]="N",Table16[[#This Row],[Demand]],NA())</f>
        <v>#N/A</v>
      </c>
      <c r="H1881" s="6" t="e">
        <f>IF(Table16[[#This Row],[Holiday]]="Y",Table16[[#This Row],[Demand]],NA())</f>
        <v>#N/A</v>
      </c>
      <c r="I1881" s="6">
        <f>IF(Table16[[#This Row],[Holiday]]="N",Table16[[#This Row],[Demand]],NA())</f>
        <v>106129.66499999999</v>
      </c>
      <c r="J1881" s="6">
        <v>34</v>
      </c>
      <c r="K1881" s="6"/>
    </row>
    <row r="1882" spans="2:11" x14ac:dyDescent="0.3">
      <c r="B1882" s="30">
        <v>43885</v>
      </c>
      <c r="C1882" s="6" t="str">
        <f>VLOOKUP(B:B, _holidays!A:C, 2, FALSE)</f>
        <v>Y</v>
      </c>
      <c r="D1882" s="6" t="str">
        <f>VLOOKUP(B:B, _holidays!A:C, 3, FALSE)</f>
        <v>N</v>
      </c>
      <c r="E1882" s="10">
        <v>122619.05499999999</v>
      </c>
      <c r="F1882" s="6">
        <f>IF(Table16[[#This Row],[School Day]]="Y",Table16[[#This Row],[Demand]],NA())</f>
        <v>122619.05499999999</v>
      </c>
      <c r="G1882" s="6" t="e">
        <f>IF(Table16[[#This Row],[School Day]]="N",Table16[[#This Row],[Demand]],NA())</f>
        <v>#N/A</v>
      </c>
      <c r="H1882" s="6" t="e">
        <f>IF(Table16[[#This Row],[Holiday]]="Y",Table16[[#This Row],[Demand]],NA())</f>
        <v>#N/A</v>
      </c>
      <c r="I1882" s="6">
        <f>IF(Table16[[#This Row],[Holiday]]="N",Table16[[#This Row],[Demand]],NA())</f>
        <v>122619.05499999999</v>
      </c>
      <c r="J1882" s="6">
        <v>23.7</v>
      </c>
      <c r="K1882" s="6"/>
    </row>
    <row r="1883" spans="2:11" x14ac:dyDescent="0.3">
      <c r="B1883" s="30">
        <v>43886</v>
      </c>
      <c r="C1883" s="6" t="str">
        <f>VLOOKUP(B:B, _holidays!A:C, 2, FALSE)</f>
        <v>Y</v>
      </c>
      <c r="D1883" s="6" t="str">
        <f>VLOOKUP(B:B, _holidays!A:C, 3, FALSE)</f>
        <v>N</v>
      </c>
      <c r="E1883" s="10">
        <v>123558.425</v>
      </c>
      <c r="F1883" s="6">
        <f>IF(Table16[[#This Row],[School Day]]="Y",Table16[[#This Row],[Demand]],NA())</f>
        <v>123558.425</v>
      </c>
      <c r="G1883" s="6" t="e">
        <f>IF(Table16[[#This Row],[School Day]]="N",Table16[[#This Row],[Demand]],NA())</f>
        <v>#N/A</v>
      </c>
      <c r="H1883" s="6" t="e">
        <f>IF(Table16[[#This Row],[Holiday]]="Y",Table16[[#This Row],[Demand]],NA())</f>
        <v>#N/A</v>
      </c>
      <c r="I1883" s="6">
        <f>IF(Table16[[#This Row],[Holiday]]="N",Table16[[#This Row],[Demand]],NA())</f>
        <v>123558.425</v>
      </c>
      <c r="J1883" s="6">
        <v>31.6</v>
      </c>
      <c r="K1883" s="6"/>
    </row>
    <row r="1884" spans="2:11" x14ac:dyDescent="0.3">
      <c r="B1884" s="30">
        <v>43887</v>
      </c>
      <c r="C1884" s="6" t="str">
        <f>VLOOKUP(B:B, _holidays!A:C, 2, FALSE)</f>
        <v>Y</v>
      </c>
      <c r="D1884" s="6" t="str">
        <f>VLOOKUP(B:B, _holidays!A:C, 3, FALSE)</f>
        <v>N</v>
      </c>
      <c r="E1884" s="10">
        <v>108371.125</v>
      </c>
      <c r="F1884" s="6">
        <f>IF(Table16[[#This Row],[School Day]]="Y",Table16[[#This Row],[Demand]],NA())</f>
        <v>108371.125</v>
      </c>
      <c r="G1884" s="6" t="e">
        <f>IF(Table16[[#This Row],[School Day]]="N",Table16[[#This Row],[Demand]],NA())</f>
        <v>#N/A</v>
      </c>
      <c r="H1884" s="6" t="e">
        <f>IF(Table16[[#This Row],[Holiday]]="Y",Table16[[#This Row],[Demand]],NA())</f>
        <v>#N/A</v>
      </c>
      <c r="I1884" s="6">
        <f>IF(Table16[[#This Row],[Holiday]]="N",Table16[[#This Row],[Demand]],NA())</f>
        <v>108371.125</v>
      </c>
      <c r="J1884" s="6">
        <v>19.2</v>
      </c>
      <c r="K1884" s="6"/>
    </row>
    <row r="1885" spans="2:11" x14ac:dyDescent="0.3">
      <c r="B1885" s="30">
        <v>43888</v>
      </c>
      <c r="C1885" s="6" t="str">
        <f>VLOOKUP(B:B, _holidays!A:C, 2, FALSE)</f>
        <v>Y</v>
      </c>
      <c r="D1885" s="6" t="str">
        <f>VLOOKUP(B:B, _holidays!A:C, 3, FALSE)</f>
        <v>N</v>
      </c>
      <c r="E1885" s="10">
        <v>108675.4</v>
      </c>
      <c r="F1885" s="6">
        <f>IF(Table16[[#This Row],[School Day]]="Y",Table16[[#This Row],[Demand]],NA())</f>
        <v>108675.4</v>
      </c>
      <c r="G1885" s="6" t="e">
        <f>IF(Table16[[#This Row],[School Day]]="N",Table16[[#This Row],[Demand]],NA())</f>
        <v>#N/A</v>
      </c>
      <c r="H1885" s="6" t="e">
        <f>IF(Table16[[#This Row],[Holiday]]="Y",Table16[[#This Row],[Demand]],NA())</f>
        <v>#N/A</v>
      </c>
      <c r="I1885" s="6">
        <f>IF(Table16[[#This Row],[Holiday]]="N",Table16[[#This Row],[Demand]],NA())</f>
        <v>108675.4</v>
      </c>
      <c r="J1885" s="6">
        <v>19.7</v>
      </c>
      <c r="K1885" s="6"/>
    </row>
    <row r="1886" spans="2:11" x14ac:dyDescent="0.3">
      <c r="B1886" s="30">
        <v>43889</v>
      </c>
      <c r="C1886" s="6" t="str">
        <f>VLOOKUP(B:B, _holidays!A:C, 2, FALSE)</f>
        <v>Y</v>
      </c>
      <c r="D1886" s="6" t="str">
        <f>VLOOKUP(B:B, _holidays!A:C, 3, FALSE)</f>
        <v>N</v>
      </c>
      <c r="E1886" s="10">
        <v>110006.97</v>
      </c>
      <c r="F1886" s="6">
        <f>IF(Table16[[#This Row],[School Day]]="Y",Table16[[#This Row],[Demand]],NA())</f>
        <v>110006.97</v>
      </c>
      <c r="G1886" s="6" t="e">
        <f>IF(Table16[[#This Row],[School Day]]="N",Table16[[#This Row],[Demand]],NA())</f>
        <v>#N/A</v>
      </c>
      <c r="H1886" s="6" t="e">
        <f>IF(Table16[[#This Row],[Holiday]]="Y",Table16[[#This Row],[Demand]],NA())</f>
        <v>#N/A</v>
      </c>
      <c r="I1886" s="6">
        <f>IF(Table16[[#This Row],[Holiday]]="N",Table16[[#This Row],[Demand]],NA())</f>
        <v>110006.97</v>
      </c>
      <c r="J1886" s="6">
        <v>20.100000000000001</v>
      </c>
      <c r="K1886" s="6"/>
    </row>
    <row r="1887" spans="2:11" x14ac:dyDescent="0.3">
      <c r="B1887" s="30">
        <v>43890</v>
      </c>
      <c r="C1887" s="6" t="str">
        <f>VLOOKUP(B:B, _holidays!A:C, 2, FALSE)</f>
        <v>Y</v>
      </c>
      <c r="D1887" s="6" t="str">
        <f>VLOOKUP(B:B, _holidays!A:C, 3, FALSE)</f>
        <v>N</v>
      </c>
      <c r="E1887" s="10">
        <v>100380.94</v>
      </c>
      <c r="F1887" s="6">
        <f>IF(Table16[[#This Row],[School Day]]="Y",Table16[[#This Row],[Demand]],NA())</f>
        <v>100380.94</v>
      </c>
      <c r="G1887" s="6" t="e">
        <f>IF(Table16[[#This Row],[School Day]]="N",Table16[[#This Row],[Demand]],NA())</f>
        <v>#N/A</v>
      </c>
      <c r="H1887" s="6" t="e">
        <f>IF(Table16[[#This Row],[Holiday]]="Y",Table16[[#This Row],[Demand]],NA())</f>
        <v>#N/A</v>
      </c>
      <c r="I1887" s="6">
        <f>IF(Table16[[#This Row],[Holiday]]="N",Table16[[#This Row],[Demand]],NA())</f>
        <v>100380.94</v>
      </c>
      <c r="J1887" s="6">
        <v>22.4</v>
      </c>
      <c r="K1887" s="6"/>
    </row>
    <row r="1888" spans="2:11" x14ac:dyDescent="0.3">
      <c r="B1888" s="30">
        <v>43891</v>
      </c>
      <c r="C1888" s="6" t="str">
        <f>VLOOKUP(B:B, _holidays!A:C, 2, FALSE)</f>
        <v>Y</v>
      </c>
      <c r="D1888" s="6" t="str">
        <f>VLOOKUP(B:B, _holidays!A:C, 3, FALSE)</f>
        <v>N</v>
      </c>
      <c r="E1888" s="10">
        <v>101413.145</v>
      </c>
      <c r="F1888" s="6">
        <f>IF(Table16[[#This Row],[School Day]]="Y",Table16[[#This Row],[Demand]],NA())</f>
        <v>101413.145</v>
      </c>
      <c r="G1888" s="6" t="e">
        <f>IF(Table16[[#This Row],[School Day]]="N",Table16[[#This Row],[Demand]],NA())</f>
        <v>#N/A</v>
      </c>
      <c r="H1888" s="6" t="e">
        <f>IF(Table16[[#This Row],[Holiday]]="Y",Table16[[#This Row],[Demand]],NA())</f>
        <v>#N/A</v>
      </c>
      <c r="I1888" s="6">
        <f>IF(Table16[[#This Row],[Holiday]]="N",Table16[[#This Row],[Demand]],NA())</f>
        <v>101413.145</v>
      </c>
      <c r="J1888" s="6">
        <v>32.1</v>
      </c>
      <c r="K1888" s="6"/>
    </row>
    <row r="1889" spans="2:11" x14ac:dyDescent="0.3">
      <c r="B1889" s="30">
        <v>43892</v>
      </c>
      <c r="C1889" s="6" t="str">
        <f>VLOOKUP(B:B, _holidays!A:C, 2, FALSE)</f>
        <v>Y</v>
      </c>
      <c r="D1889" s="6" t="str">
        <f>VLOOKUP(B:B, _holidays!A:C, 3, FALSE)</f>
        <v>N</v>
      </c>
      <c r="E1889" s="10">
        <v>106359.955</v>
      </c>
      <c r="F1889" s="6">
        <f>IF(Table16[[#This Row],[School Day]]="Y",Table16[[#This Row],[Demand]],NA())</f>
        <v>106359.955</v>
      </c>
      <c r="G1889" s="6" t="e">
        <f>IF(Table16[[#This Row],[School Day]]="N",Table16[[#This Row],[Demand]],NA())</f>
        <v>#N/A</v>
      </c>
      <c r="H1889" s="6" t="e">
        <f>IF(Table16[[#This Row],[Holiday]]="Y",Table16[[#This Row],[Demand]],NA())</f>
        <v>#N/A</v>
      </c>
      <c r="I1889" s="6">
        <f>IF(Table16[[#This Row],[Holiday]]="N",Table16[[#This Row],[Demand]],NA())</f>
        <v>106359.955</v>
      </c>
      <c r="J1889" s="6">
        <v>18.399999999999999</v>
      </c>
      <c r="K1889" s="6"/>
    </row>
    <row r="1890" spans="2:11" x14ac:dyDescent="0.3">
      <c r="B1890" s="30">
        <v>43893</v>
      </c>
      <c r="C1890" s="6" t="str">
        <f>VLOOKUP(B:B, _holidays!A:C, 2, FALSE)</f>
        <v>Y</v>
      </c>
      <c r="D1890" s="6" t="str">
        <f>VLOOKUP(B:B, _holidays!A:C, 3, FALSE)</f>
        <v>N</v>
      </c>
      <c r="E1890" s="10">
        <v>108746.37</v>
      </c>
      <c r="F1890" s="6">
        <f>IF(Table16[[#This Row],[School Day]]="Y",Table16[[#This Row],[Demand]],NA())</f>
        <v>108746.37</v>
      </c>
      <c r="G1890" s="6" t="e">
        <f>IF(Table16[[#This Row],[School Day]]="N",Table16[[#This Row],[Demand]],NA())</f>
        <v>#N/A</v>
      </c>
      <c r="H1890" s="6" t="e">
        <f>IF(Table16[[#This Row],[Holiday]]="Y",Table16[[#This Row],[Demand]],NA())</f>
        <v>#N/A</v>
      </c>
      <c r="I1890" s="6">
        <f>IF(Table16[[#This Row],[Holiday]]="N",Table16[[#This Row],[Demand]],NA())</f>
        <v>108746.37</v>
      </c>
      <c r="J1890" s="6">
        <v>19.5</v>
      </c>
      <c r="K1890" s="6"/>
    </row>
    <row r="1891" spans="2:11" x14ac:dyDescent="0.3">
      <c r="B1891" s="30">
        <v>43894</v>
      </c>
      <c r="C1891" s="6" t="str">
        <f>VLOOKUP(B:B, _holidays!A:C, 2, FALSE)</f>
        <v>Y</v>
      </c>
      <c r="D1891" s="6" t="str">
        <f>VLOOKUP(B:B, _holidays!A:C, 3, FALSE)</f>
        <v>N</v>
      </c>
      <c r="E1891" s="10">
        <v>117505.625</v>
      </c>
      <c r="F1891" s="6">
        <f>IF(Table16[[#This Row],[School Day]]="Y",Table16[[#This Row],[Demand]],NA())</f>
        <v>117505.625</v>
      </c>
      <c r="G1891" s="6" t="e">
        <f>IF(Table16[[#This Row],[School Day]]="N",Table16[[#This Row],[Demand]],NA())</f>
        <v>#N/A</v>
      </c>
      <c r="H1891" s="6" t="e">
        <f>IF(Table16[[#This Row],[Holiday]]="Y",Table16[[#This Row],[Demand]],NA())</f>
        <v>#N/A</v>
      </c>
      <c r="I1891" s="6">
        <f>IF(Table16[[#This Row],[Holiday]]="N",Table16[[#This Row],[Demand]],NA())</f>
        <v>117505.625</v>
      </c>
      <c r="J1891" s="6">
        <v>23.5</v>
      </c>
      <c r="K1891" s="6"/>
    </row>
    <row r="1892" spans="2:11" x14ac:dyDescent="0.3">
      <c r="B1892" s="30">
        <v>43895</v>
      </c>
      <c r="C1892" s="6" t="str">
        <f>VLOOKUP(B:B, _holidays!A:C, 2, FALSE)</f>
        <v>Y</v>
      </c>
      <c r="D1892" s="6" t="str">
        <f>VLOOKUP(B:B, _holidays!A:C, 3, FALSE)</f>
        <v>N</v>
      </c>
      <c r="E1892" s="10">
        <v>119734.63499999999</v>
      </c>
      <c r="F1892" s="6">
        <f>IF(Table16[[#This Row],[School Day]]="Y",Table16[[#This Row],[Demand]],NA())</f>
        <v>119734.63499999999</v>
      </c>
      <c r="G1892" s="6" t="e">
        <f>IF(Table16[[#This Row],[School Day]]="N",Table16[[#This Row],[Demand]],NA())</f>
        <v>#N/A</v>
      </c>
      <c r="H1892" s="6" t="e">
        <f>IF(Table16[[#This Row],[Holiday]]="Y",Table16[[#This Row],[Demand]],NA())</f>
        <v>#N/A</v>
      </c>
      <c r="I1892" s="6">
        <f>IF(Table16[[#This Row],[Holiday]]="N",Table16[[#This Row],[Demand]],NA())</f>
        <v>119734.63499999999</v>
      </c>
      <c r="J1892" s="6">
        <v>20.3</v>
      </c>
      <c r="K1892" s="6"/>
    </row>
    <row r="1893" spans="2:11" x14ac:dyDescent="0.3">
      <c r="B1893" s="30">
        <v>43896</v>
      </c>
      <c r="C1893" s="6" t="str">
        <f>VLOOKUP(B:B, _holidays!A:C, 2, FALSE)</f>
        <v>Y</v>
      </c>
      <c r="D1893" s="6" t="str">
        <f>VLOOKUP(B:B, _holidays!A:C, 3, FALSE)</f>
        <v>N</v>
      </c>
      <c r="E1893" s="10">
        <v>111322.325</v>
      </c>
      <c r="F1893" s="6">
        <f>IF(Table16[[#This Row],[School Day]]="Y",Table16[[#This Row],[Demand]],NA())</f>
        <v>111322.325</v>
      </c>
      <c r="G1893" s="6" t="e">
        <f>IF(Table16[[#This Row],[School Day]]="N",Table16[[#This Row],[Demand]],NA())</f>
        <v>#N/A</v>
      </c>
      <c r="H1893" s="6" t="e">
        <f>IF(Table16[[#This Row],[Holiday]]="Y",Table16[[#This Row],[Demand]],NA())</f>
        <v>#N/A</v>
      </c>
      <c r="I1893" s="6">
        <f>IF(Table16[[#This Row],[Holiday]]="N",Table16[[#This Row],[Demand]],NA())</f>
        <v>111322.325</v>
      </c>
      <c r="J1893" s="6">
        <v>19</v>
      </c>
      <c r="K1893" s="6"/>
    </row>
    <row r="1894" spans="2:11" x14ac:dyDescent="0.3">
      <c r="B1894" s="30">
        <v>43897</v>
      </c>
      <c r="C1894" s="6" t="str">
        <f>VLOOKUP(B:B, _holidays!A:C, 2, FALSE)</f>
        <v>Y</v>
      </c>
      <c r="D1894" s="6" t="str">
        <f>VLOOKUP(B:B, _holidays!A:C, 3, FALSE)</f>
        <v>N</v>
      </c>
      <c r="E1894" s="10">
        <v>96850.78</v>
      </c>
      <c r="F1894" s="6">
        <f>IF(Table16[[#This Row],[School Day]]="Y",Table16[[#This Row],[Demand]],NA())</f>
        <v>96850.78</v>
      </c>
      <c r="G1894" s="6" t="e">
        <f>IF(Table16[[#This Row],[School Day]]="N",Table16[[#This Row],[Demand]],NA())</f>
        <v>#N/A</v>
      </c>
      <c r="H1894" s="6" t="e">
        <f>IF(Table16[[#This Row],[Holiday]]="Y",Table16[[#This Row],[Demand]],NA())</f>
        <v>#N/A</v>
      </c>
      <c r="I1894" s="6">
        <f>IF(Table16[[#This Row],[Holiday]]="N",Table16[[#This Row],[Demand]],NA())</f>
        <v>96850.78</v>
      </c>
      <c r="J1894" s="6">
        <v>20</v>
      </c>
      <c r="K1894" s="6"/>
    </row>
    <row r="1895" spans="2:11" x14ac:dyDescent="0.3">
      <c r="B1895" s="30">
        <v>43898</v>
      </c>
      <c r="C1895" s="6" t="str">
        <f>VLOOKUP(B:B, _holidays!A:C, 2, FALSE)</f>
        <v>Y</v>
      </c>
      <c r="D1895" s="6" t="str">
        <f>VLOOKUP(B:B, _holidays!A:C, 3, FALSE)</f>
        <v>N</v>
      </c>
      <c r="E1895" s="10">
        <v>92553.29</v>
      </c>
      <c r="F1895" s="6">
        <f>IF(Table16[[#This Row],[School Day]]="Y",Table16[[#This Row],[Demand]],NA())</f>
        <v>92553.29</v>
      </c>
      <c r="G1895" s="6" t="e">
        <f>IF(Table16[[#This Row],[School Day]]="N",Table16[[#This Row],[Demand]],NA())</f>
        <v>#N/A</v>
      </c>
      <c r="H1895" s="6" t="e">
        <f>IF(Table16[[#This Row],[Holiday]]="Y",Table16[[#This Row],[Demand]],NA())</f>
        <v>#N/A</v>
      </c>
      <c r="I1895" s="6">
        <f>IF(Table16[[#This Row],[Holiday]]="N",Table16[[#This Row],[Demand]],NA())</f>
        <v>92553.29</v>
      </c>
      <c r="J1895" s="6">
        <v>22.4</v>
      </c>
      <c r="K1895" s="6"/>
    </row>
    <row r="1896" spans="2:11" x14ac:dyDescent="0.3">
      <c r="B1896" s="30">
        <v>43899</v>
      </c>
      <c r="C1896" s="6" t="str">
        <f>VLOOKUP(B:B, _holidays!A:C, 2, FALSE)</f>
        <v>Y</v>
      </c>
      <c r="D1896" s="6" t="str">
        <f>VLOOKUP(B:B, _holidays!A:C, 3, FALSE)</f>
        <v>Y</v>
      </c>
      <c r="E1896" s="10">
        <v>94641.7</v>
      </c>
      <c r="F1896" s="6">
        <f>IF(Table16[[#This Row],[School Day]]="Y",Table16[[#This Row],[Demand]],NA())</f>
        <v>94641.7</v>
      </c>
      <c r="G1896" s="6" t="e">
        <f>IF(Table16[[#This Row],[School Day]]="N",Table16[[#This Row],[Demand]],NA())</f>
        <v>#N/A</v>
      </c>
      <c r="H1896" s="6">
        <f>IF(Table16[[#This Row],[Holiday]]="Y",Table16[[#This Row],[Demand]],NA())</f>
        <v>94641.7</v>
      </c>
      <c r="I1896" s="6" t="e">
        <f>IF(Table16[[#This Row],[Holiday]]="N",Table16[[#This Row],[Demand]],NA())</f>
        <v>#N/A</v>
      </c>
      <c r="J1896" s="6">
        <v>21</v>
      </c>
      <c r="K1896" s="6"/>
    </row>
    <row r="1897" spans="2:11" x14ac:dyDescent="0.3">
      <c r="B1897" s="30">
        <v>43900</v>
      </c>
      <c r="C1897" s="6" t="str">
        <f>VLOOKUP(B:B, _holidays!A:C, 2, FALSE)</f>
        <v>Y</v>
      </c>
      <c r="D1897" s="6" t="str">
        <f>VLOOKUP(B:B, _holidays!A:C, 3, FALSE)</f>
        <v>N</v>
      </c>
      <c r="E1897" s="10">
        <v>112142.54</v>
      </c>
      <c r="F1897" s="6">
        <f>IF(Table16[[#This Row],[School Day]]="Y",Table16[[#This Row],[Demand]],NA())</f>
        <v>112142.54</v>
      </c>
      <c r="G1897" s="6" t="e">
        <f>IF(Table16[[#This Row],[School Day]]="N",Table16[[#This Row],[Demand]],NA())</f>
        <v>#N/A</v>
      </c>
      <c r="H1897" s="6" t="e">
        <f>IF(Table16[[#This Row],[Holiday]]="Y",Table16[[#This Row],[Demand]],NA())</f>
        <v>#N/A</v>
      </c>
      <c r="I1897" s="6">
        <f>IF(Table16[[#This Row],[Holiday]]="N",Table16[[#This Row],[Demand]],NA())</f>
        <v>112142.54</v>
      </c>
      <c r="J1897" s="6">
        <v>22.3</v>
      </c>
      <c r="K1897" s="6"/>
    </row>
    <row r="1898" spans="2:11" x14ac:dyDescent="0.3">
      <c r="B1898" s="30">
        <v>43901</v>
      </c>
      <c r="C1898" s="6" t="str">
        <f>VLOOKUP(B:B, _holidays!A:C, 2, FALSE)</f>
        <v>Y</v>
      </c>
      <c r="D1898" s="6" t="str">
        <f>VLOOKUP(B:B, _holidays!A:C, 3, FALSE)</f>
        <v>N</v>
      </c>
      <c r="E1898" s="10">
        <v>118830.14</v>
      </c>
      <c r="F1898" s="6">
        <f>IF(Table16[[#This Row],[School Day]]="Y",Table16[[#This Row],[Demand]],NA())</f>
        <v>118830.14</v>
      </c>
      <c r="G1898" s="6" t="e">
        <f>IF(Table16[[#This Row],[School Day]]="N",Table16[[#This Row],[Demand]],NA())</f>
        <v>#N/A</v>
      </c>
      <c r="H1898" s="6" t="e">
        <f>IF(Table16[[#This Row],[Holiday]]="Y",Table16[[#This Row],[Demand]],NA())</f>
        <v>#N/A</v>
      </c>
      <c r="I1898" s="6">
        <f>IF(Table16[[#This Row],[Holiday]]="N",Table16[[#This Row],[Demand]],NA())</f>
        <v>118830.14</v>
      </c>
      <c r="J1898" s="6">
        <v>29.5</v>
      </c>
      <c r="K1898" s="6"/>
    </row>
    <row r="1899" spans="2:11" x14ac:dyDescent="0.3">
      <c r="B1899" s="30">
        <v>43902</v>
      </c>
      <c r="C1899" s="6" t="str">
        <f>VLOOKUP(B:B, _holidays!A:C, 2, FALSE)</f>
        <v>Y</v>
      </c>
      <c r="D1899" s="6" t="str">
        <f>VLOOKUP(B:B, _holidays!A:C, 3, FALSE)</f>
        <v>N</v>
      </c>
      <c r="E1899" s="10">
        <v>120272.77499999999</v>
      </c>
      <c r="F1899" s="6">
        <f>IF(Table16[[#This Row],[School Day]]="Y",Table16[[#This Row],[Demand]],NA())</f>
        <v>120272.77499999999</v>
      </c>
      <c r="G1899" s="6" t="e">
        <f>IF(Table16[[#This Row],[School Day]]="N",Table16[[#This Row],[Demand]],NA())</f>
        <v>#N/A</v>
      </c>
      <c r="H1899" s="6" t="e">
        <f>IF(Table16[[#This Row],[Holiday]]="Y",Table16[[#This Row],[Demand]],NA())</f>
        <v>#N/A</v>
      </c>
      <c r="I1899" s="6">
        <f>IF(Table16[[#This Row],[Holiday]]="N",Table16[[#This Row],[Demand]],NA())</f>
        <v>120272.77499999999</v>
      </c>
      <c r="J1899" s="6">
        <v>29.5</v>
      </c>
      <c r="K1899" s="6"/>
    </row>
    <row r="1900" spans="2:11" x14ac:dyDescent="0.3">
      <c r="B1900" s="30">
        <v>43903</v>
      </c>
      <c r="C1900" s="6" t="str">
        <f>VLOOKUP(B:B, _holidays!A:C, 2, FALSE)</f>
        <v>Y</v>
      </c>
      <c r="D1900" s="6" t="str">
        <f>VLOOKUP(B:B, _holidays!A:C, 3, FALSE)</f>
        <v>N</v>
      </c>
      <c r="E1900" s="10">
        <v>115075.81</v>
      </c>
      <c r="F1900" s="6">
        <f>IF(Table16[[#This Row],[School Day]]="Y",Table16[[#This Row],[Demand]],NA())</f>
        <v>115075.81</v>
      </c>
      <c r="G1900" s="6" t="e">
        <f>IF(Table16[[#This Row],[School Day]]="N",Table16[[#This Row],[Demand]],NA())</f>
        <v>#N/A</v>
      </c>
      <c r="H1900" s="6" t="e">
        <f>IF(Table16[[#This Row],[Holiday]]="Y",Table16[[#This Row],[Demand]],NA())</f>
        <v>#N/A</v>
      </c>
      <c r="I1900" s="6">
        <f>IF(Table16[[#This Row],[Holiday]]="N",Table16[[#This Row],[Demand]],NA())</f>
        <v>115075.81</v>
      </c>
      <c r="J1900" s="6">
        <v>26.8</v>
      </c>
      <c r="K1900" s="6"/>
    </row>
    <row r="1901" spans="2:11" x14ac:dyDescent="0.3">
      <c r="B1901" s="30">
        <v>43904</v>
      </c>
      <c r="C1901" s="6" t="str">
        <f>VLOOKUP(B:B, _holidays!A:C, 2, FALSE)</f>
        <v>Y</v>
      </c>
      <c r="D1901" s="6" t="str">
        <f>VLOOKUP(B:B, _holidays!A:C, 3, FALSE)</f>
        <v>N</v>
      </c>
      <c r="E1901" s="10">
        <v>96016.19</v>
      </c>
      <c r="F1901" s="6">
        <f>IF(Table16[[#This Row],[School Day]]="Y",Table16[[#This Row],[Demand]],NA())</f>
        <v>96016.19</v>
      </c>
      <c r="G1901" s="6" t="e">
        <f>IF(Table16[[#This Row],[School Day]]="N",Table16[[#This Row],[Demand]],NA())</f>
        <v>#N/A</v>
      </c>
      <c r="H1901" s="6" t="e">
        <f>IF(Table16[[#This Row],[Holiday]]="Y",Table16[[#This Row],[Demand]],NA())</f>
        <v>#N/A</v>
      </c>
      <c r="I1901" s="6">
        <f>IF(Table16[[#This Row],[Holiday]]="N",Table16[[#This Row],[Demand]],NA())</f>
        <v>96016.19</v>
      </c>
      <c r="J1901" s="6">
        <v>17.899999999999999</v>
      </c>
      <c r="K1901" s="6"/>
    </row>
    <row r="1902" spans="2:11" x14ac:dyDescent="0.3">
      <c r="B1902" s="30">
        <v>43905</v>
      </c>
      <c r="C1902" s="6" t="str">
        <f>VLOOKUP(B:B, _holidays!A:C, 2, FALSE)</f>
        <v>Y</v>
      </c>
      <c r="D1902" s="6" t="str">
        <f>VLOOKUP(B:B, _holidays!A:C, 3, FALSE)</f>
        <v>N</v>
      </c>
      <c r="E1902" s="10">
        <v>97664.934999999998</v>
      </c>
      <c r="F1902" s="6">
        <f>IF(Table16[[#This Row],[School Day]]="Y",Table16[[#This Row],[Demand]],NA())</f>
        <v>97664.934999999998</v>
      </c>
      <c r="G1902" s="6" t="e">
        <f>IF(Table16[[#This Row],[School Day]]="N",Table16[[#This Row],[Demand]],NA())</f>
        <v>#N/A</v>
      </c>
      <c r="H1902" s="6" t="e">
        <f>IF(Table16[[#This Row],[Holiday]]="Y",Table16[[#This Row],[Demand]],NA())</f>
        <v>#N/A</v>
      </c>
      <c r="I1902" s="6">
        <f>IF(Table16[[#This Row],[Holiday]]="N",Table16[[#This Row],[Demand]],NA())</f>
        <v>97664.934999999998</v>
      </c>
      <c r="J1902" s="6">
        <v>18.8</v>
      </c>
      <c r="K1902" s="6"/>
    </row>
    <row r="1903" spans="2:11" x14ac:dyDescent="0.3">
      <c r="B1903" s="30">
        <v>43906</v>
      </c>
      <c r="C1903" s="6" t="str">
        <f>VLOOKUP(B:B, _holidays!A:C, 2, FALSE)</f>
        <v>Y</v>
      </c>
      <c r="D1903" s="6" t="str">
        <f>VLOOKUP(B:B, _holidays!A:C, 3, FALSE)</f>
        <v>N</v>
      </c>
      <c r="E1903" s="10">
        <v>110586.815</v>
      </c>
      <c r="F1903" s="6">
        <f>IF(Table16[[#This Row],[School Day]]="Y",Table16[[#This Row],[Demand]],NA())</f>
        <v>110586.815</v>
      </c>
      <c r="G1903" s="6" t="e">
        <f>IF(Table16[[#This Row],[School Day]]="N",Table16[[#This Row],[Demand]],NA())</f>
        <v>#N/A</v>
      </c>
      <c r="H1903" s="6" t="e">
        <f>IF(Table16[[#This Row],[Holiday]]="Y",Table16[[#This Row],[Demand]],NA())</f>
        <v>#N/A</v>
      </c>
      <c r="I1903" s="6">
        <f>IF(Table16[[#This Row],[Holiday]]="N",Table16[[#This Row],[Demand]],NA())</f>
        <v>110586.815</v>
      </c>
      <c r="J1903" s="6">
        <v>26.5</v>
      </c>
      <c r="K1903" s="6"/>
    </row>
    <row r="1904" spans="2:11" x14ac:dyDescent="0.3">
      <c r="B1904" s="30">
        <v>43907</v>
      </c>
      <c r="C1904" s="6" t="str">
        <f>VLOOKUP(B:B, _holidays!A:C, 2, FALSE)</f>
        <v>Y</v>
      </c>
      <c r="D1904" s="6" t="str">
        <f>VLOOKUP(B:B, _holidays!A:C, 3, FALSE)</f>
        <v>N</v>
      </c>
      <c r="E1904" s="10">
        <v>115254.185</v>
      </c>
      <c r="F1904" s="6">
        <f>IF(Table16[[#This Row],[School Day]]="Y",Table16[[#This Row],[Demand]],NA())</f>
        <v>115254.185</v>
      </c>
      <c r="G1904" s="6" t="e">
        <f>IF(Table16[[#This Row],[School Day]]="N",Table16[[#This Row],[Demand]],NA())</f>
        <v>#N/A</v>
      </c>
      <c r="H1904" s="6" t="e">
        <f>IF(Table16[[#This Row],[Holiday]]="Y",Table16[[#This Row],[Demand]],NA())</f>
        <v>#N/A</v>
      </c>
      <c r="I1904" s="6">
        <f>IF(Table16[[#This Row],[Holiday]]="N",Table16[[#This Row],[Demand]],NA())</f>
        <v>115254.185</v>
      </c>
      <c r="J1904" s="6">
        <v>28.2</v>
      </c>
      <c r="K1904" s="6"/>
    </row>
    <row r="1905" spans="2:11" x14ac:dyDescent="0.3">
      <c r="B1905" s="30">
        <v>43908</v>
      </c>
      <c r="C1905" s="6" t="str">
        <f>VLOOKUP(B:B, _holidays!A:C, 2, FALSE)</f>
        <v>Y</v>
      </c>
      <c r="D1905" s="6" t="str">
        <f>VLOOKUP(B:B, _holidays!A:C, 3, FALSE)</f>
        <v>N</v>
      </c>
      <c r="E1905" s="10">
        <v>121127.145</v>
      </c>
      <c r="F1905" s="6">
        <f>IF(Table16[[#This Row],[School Day]]="Y",Table16[[#This Row],[Demand]],NA())</f>
        <v>121127.145</v>
      </c>
      <c r="G1905" s="6" t="e">
        <f>IF(Table16[[#This Row],[School Day]]="N",Table16[[#This Row],[Demand]],NA())</f>
        <v>#N/A</v>
      </c>
      <c r="H1905" s="6" t="e">
        <f>IF(Table16[[#This Row],[Holiday]]="Y",Table16[[#This Row],[Demand]],NA())</f>
        <v>#N/A</v>
      </c>
      <c r="I1905" s="6">
        <f>IF(Table16[[#This Row],[Holiday]]="N",Table16[[#This Row],[Demand]],NA())</f>
        <v>121127.145</v>
      </c>
      <c r="J1905" s="6">
        <v>28.3</v>
      </c>
      <c r="K1905" s="6"/>
    </row>
    <row r="1906" spans="2:11" x14ac:dyDescent="0.3">
      <c r="B1906" s="30">
        <v>43909</v>
      </c>
      <c r="C1906" s="6" t="str">
        <f>VLOOKUP(B:B, _holidays!A:C, 2, FALSE)</f>
        <v>Y</v>
      </c>
      <c r="D1906" s="6" t="str">
        <f>VLOOKUP(B:B, _holidays!A:C, 3, FALSE)</f>
        <v>N</v>
      </c>
      <c r="E1906" s="10">
        <v>127266.86</v>
      </c>
      <c r="F1906" s="6">
        <f>IF(Table16[[#This Row],[School Day]]="Y",Table16[[#This Row],[Demand]],NA())</f>
        <v>127266.86</v>
      </c>
      <c r="G1906" s="6" t="e">
        <f>IF(Table16[[#This Row],[School Day]]="N",Table16[[#This Row],[Demand]],NA())</f>
        <v>#N/A</v>
      </c>
      <c r="H1906" s="6" t="e">
        <f>IF(Table16[[#This Row],[Holiday]]="Y",Table16[[#This Row],[Demand]],NA())</f>
        <v>#N/A</v>
      </c>
      <c r="I1906" s="6">
        <f>IF(Table16[[#This Row],[Holiday]]="N",Table16[[#This Row],[Demand]],NA())</f>
        <v>127266.86</v>
      </c>
      <c r="J1906" s="6">
        <v>30.4</v>
      </c>
      <c r="K1906" s="6"/>
    </row>
    <row r="1907" spans="2:11" x14ac:dyDescent="0.3">
      <c r="B1907" s="30">
        <v>43910</v>
      </c>
      <c r="C1907" s="6" t="str">
        <f>VLOOKUP(B:B, _holidays!A:C, 2, FALSE)</f>
        <v>Y</v>
      </c>
      <c r="D1907" s="6" t="str">
        <f>VLOOKUP(B:B, _holidays!A:C, 3, FALSE)</f>
        <v>N</v>
      </c>
      <c r="E1907" s="10">
        <v>111547.605</v>
      </c>
      <c r="F1907" s="6">
        <f>IF(Table16[[#This Row],[School Day]]="Y",Table16[[#This Row],[Demand]],NA())</f>
        <v>111547.605</v>
      </c>
      <c r="G1907" s="6" t="e">
        <f>IF(Table16[[#This Row],[School Day]]="N",Table16[[#This Row],[Demand]],NA())</f>
        <v>#N/A</v>
      </c>
      <c r="H1907" s="6" t="e">
        <f>IF(Table16[[#This Row],[Holiday]]="Y",Table16[[#This Row],[Demand]],NA())</f>
        <v>#N/A</v>
      </c>
      <c r="I1907" s="6">
        <f>IF(Table16[[#This Row],[Holiday]]="N",Table16[[#This Row],[Demand]],NA())</f>
        <v>111547.605</v>
      </c>
      <c r="J1907" s="6">
        <v>22.7</v>
      </c>
      <c r="K1907" s="6"/>
    </row>
    <row r="1908" spans="2:11" x14ac:dyDescent="0.3">
      <c r="B1908" s="30">
        <v>43911</v>
      </c>
      <c r="C1908" s="6" t="str">
        <f>VLOOKUP(B:B, _holidays!A:C, 2, FALSE)</f>
        <v>Y</v>
      </c>
      <c r="D1908" s="6" t="str">
        <f>VLOOKUP(B:B, _holidays!A:C, 3, FALSE)</f>
        <v>N</v>
      </c>
      <c r="E1908" s="10">
        <v>103999.33500000001</v>
      </c>
      <c r="F1908" s="6">
        <f>IF(Table16[[#This Row],[School Day]]="Y",Table16[[#This Row],[Demand]],NA())</f>
        <v>103999.33500000001</v>
      </c>
      <c r="G1908" s="6" t="e">
        <f>IF(Table16[[#This Row],[School Day]]="N",Table16[[#This Row],[Demand]],NA())</f>
        <v>#N/A</v>
      </c>
      <c r="H1908" s="6" t="e">
        <f>IF(Table16[[#This Row],[Holiday]]="Y",Table16[[#This Row],[Demand]],NA())</f>
        <v>#N/A</v>
      </c>
      <c r="I1908" s="6">
        <f>IF(Table16[[#This Row],[Holiday]]="N",Table16[[#This Row],[Demand]],NA())</f>
        <v>103999.33500000001</v>
      </c>
      <c r="J1908" s="6">
        <v>18.399999999999999</v>
      </c>
      <c r="K1908" s="6"/>
    </row>
    <row r="1909" spans="2:11" x14ac:dyDescent="0.3">
      <c r="B1909" s="30">
        <v>43912</v>
      </c>
      <c r="C1909" s="6" t="str">
        <f>VLOOKUP(B:B, _holidays!A:C, 2, FALSE)</f>
        <v>Y</v>
      </c>
      <c r="D1909" s="6" t="str">
        <f>VLOOKUP(B:B, _holidays!A:C, 3, FALSE)</f>
        <v>N</v>
      </c>
      <c r="E1909" s="10">
        <v>97449.684999999998</v>
      </c>
      <c r="F1909" s="6">
        <f>IF(Table16[[#This Row],[School Day]]="Y",Table16[[#This Row],[Demand]],NA())</f>
        <v>97449.684999999998</v>
      </c>
      <c r="G1909" s="6" t="e">
        <f>IF(Table16[[#This Row],[School Day]]="N",Table16[[#This Row],[Demand]],NA())</f>
        <v>#N/A</v>
      </c>
      <c r="H1909" s="6" t="e">
        <f>IF(Table16[[#This Row],[Holiday]]="Y",Table16[[#This Row],[Demand]],NA())</f>
        <v>#N/A</v>
      </c>
      <c r="I1909" s="6">
        <f>IF(Table16[[#This Row],[Holiday]]="N",Table16[[#This Row],[Demand]],NA())</f>
        <v>97449.684999999998</v>
      </c>
      <c r="J1909" s="6">
        <v>18.3</v>
      </c>
      <c r="K1909" s="6"/>
    </row>
    <row r="1910" spans="2:11" x14ac:dyDescent="0.3">
      <c r="B1910" s="30">
        <v>43913</v>
      </c>
      <c r="C1910" s="6" t="str">
        <f>VLOOKUP(B:B, _holidays!A:C, 2, FALSE)</f>
        <v>Y</v>
      </c>
      <c r="D1910" s="6" t="str">
        <f>VLOOKUP(B:B, _holidays!A:C, 3, FALSE)</f>
        <v>N</v>
      </c>
      <c r="E1910" s="10">
        <v>112906.94500000001</v>
      </c>
      <c r="F1910" s="6">
        <f>IF(Table16[[#This Row],[School Day]]="Y",Table16[[#This Row],[Demand]],NA())</f>
        <v>112906.94500000001</v>
      </c>
      <c r="G1910" s="6" t="e">
        <f>IF(Table16[[#This Row],[School Day]]="N",Table16[[#This Row],[Demand]],NA())</f>
        <v>#N/A</v>
      </c>
      <c r="H1910" s="6" t="e">
        <f>IF(Table16[[#This Row],[Holiday]]="Y",Table16[[#This Row],[Demand]],NA())</f>
        <v>#N/A</v>
      </c>
      <c r="I1910" s="6">
        <f>IF(Table16[[#This Row],[Holiday]]="N",Table16[[#This Row],[Demand]],NA())</f>
        <v>112906.94500000001</v>
      </c>
      <c r="J1910" s="6">
        <v>17.100000000000001</v>
      </c>
      <c r="K1910" s="6"/>
    </row>
    <row r="1911" spans="2:11" x14ac:dyDescent="0.3">
      <c r="B1911" s="30">
        <v>43914</v>
      </c>
      <c r="C1911" s="6" t="str">
        <f>VLOOKUP(B:B, _holidays!A:C, 2, FALSE)</f>
        <v>N</v>
      </c>
      <c r="D1911" s="6" t="str">
        <f>VLOOKUP(B:B, _holidays!A:C, 3, FALSE)</f>
        <v>N</v>
      </c>
      <c r="E1911" s="10">
        <v>114935.545</v>
      </c>
      <c r="F1911" s="6" t="e">
        <f>IF(Table16[[#This Row],[School Day]]="Y",Table16[[#This Row],[Demand]],NA())</f>
        <v>#N/A</v>
      </c>
      <c r="G1911" s="6">
        <f>IF(Table16[[#This Row],[School Day]]="N",Table16[[#This Row],[Demand]],NA())</f>
        <v>114935.545</v>
      </c>
      <c r="H1911" s="6" t="e">
        <f>IF(Table16[[#This Row],[Holiday]]="Y",Table16[[#This Row],[Demand]],NA())</f>
        <v>#N/A</v>
      </c>
      <c r="I1911" s="6">
        <f>IF(Table16[[#This Row],[Holiday]]="N",Table16[[#This Row],[Demand]],NA())</f>
        <v>114935.545</v>
      </c>
      <c r="J1911" s="6">
        <v>17.899999999999999</v>
      </c>
      <c r="K1911" s="6"/>
    </row>
    <row r="1912" spans="2:11" x14ac:dyDescent="0.3">
      <c r="B1912" s="30">
        <v>43915</v>
      </c>
      <c r="C1912" s="6" t="str">
        <f>VLOOKUP(B:B, _holidays!A:C, 2, FALSE)</f>
        <v>N</v>
      </c>
      <c r="D1912" s="6" t="str">
        <f>VLOOKUP(B:B, _holidays!A:C, 3, FALSE)</f>
        <v>N</v>
      </c>
      <c r="E1912" s="10">
        <v>113147.815</v>
      </c>
      <c r="F1912" s="6" t="e">
        <f>IF(Table16[[#This Row],[School Day]]="Y",Table16[[#This Row],[Demand]],NA())</f>
        <v>#N/A</v>
      </c>
      <c r="G1912" s="6">
        <f>IF(Table16[[#This Row],[School Day]]="N",Table16[[#This Row],[Demand]],NA())</f>
        <v>113147.815</v>
      </c>
      <c r="H1912" s="6" t="e">
        <f>IF(Table16[[#This Row],[Holiday]]="Y",Table16[[#This Row],[Demand]],NA())</f>
        <v>#N/A</v>
      </c>
      <c r="I1912" s="6">
        <f>IF(Table16[[#This Row],[Holiday]]="N",Table16[[#This Row],[Demand]],NA())</f>
        <v>113147.815</v>
      </c>
      <c r="J1912" s="6">
        <v>17.5</v>
      </c>
      <c r="K1912" s="6"/>
    </row>
    <row r="1913" spans="2:11" x14ac:dyDescent="0.3">
      <c r="B1913" s="30">
        <v>43916</v>
      </c>
      <c r="C1913" s="6" t="str">
        <f>VLOOKUP(B:B, _holidays!A:C, 2, FALSE)</f>
        <v>N</v>
      </c>
      <c r="D1913" s="6" t="str">
        <f>VLOOKUP(B:B, _holidays!A:C, 3, FALSE)</f>
        <v>N</v>
      </c>
      <c r="E1913" s="10">
        <v>110088.01</v>
      </c>
      <c r="F1913" s="6" t="e">
        <f>IF(Table16[[#This Row],[School Day]]="Y",Table16[[#This Row],[Demand]],NA())</f>
        <v>#N/A</v>
      </c>
      <c r="G1913" s="6">
        <f>IF(Table16[[#This Row],[School Day]]="N",Table16[[#This Row],[Demand]],NA())</f>
        <v>110088.01</v>
      </c>
      <c r="H1913" s="6" t="e">
        <f>IF(Table16[[#This Row],[Holiday]]="Y",Table16[[#This Row],[Demand]],NA())</f>
        <v>#N/A</v>
      </c>
      <c r="I1913" s="6">
        <f>IF(Table16[[#This Row],[Holiday]]="N",Table16[[#This Row],[Demand]],NA())</f>
        <v>110088.01</v>
      </c>
      <c r="J1913" s="6">
        <v>19.8</v>
      </c>
      <c r="K1913" s="6"/>
    </row>
    <row r="1914" spans="2:11" x14ac:dyDescent="0.3">
      <c r="B1914" s="30">
        <v>43917</v>
      </c>
      <c r="C1914" s="6" t="str">
        <f>VLOOKUP(B:B, _holidays!A:C, 2, FALSE)</f>
        <v>N</v>
      </c>
      <c r="D1914" s="6" t="str">
        <f>VLOOKUP(B:B, _holidays!A:C, 3, FALSE)</f>
        <v>N</v>
      </c>
      <c r="E1914" s="10">
        <v>111958.245</v>
      </c>
      <c r="F1914" s="6" t="e">
        <f>IF(Table16[[#This Row],[School Day]]="Y",Table16[[#This Row],[Demand]],NA())</f>
        <v>#N/A</v>
      </c>
      <c r="G1914" s="6">
        <f>IF(Table16[[#This Row],[School Day]]="N",Table16[[#This Row],[Demand]],NA())</f>
        <v>111958.245</v>
      </c>
      <c r="H1914" s="6" t="e">
        <f>IF(Table16[[#This Row],[Holiday]]="Y",Table16[[#This Row],[Demand]],NA())</f>
        <v>#N/A</v>
      </c>
      <c r="I1914" s="6">
        <f>IF(Table16[[#This Row],[Holiday]]="N",Table16[[#This Row],[Demand]],NA())</f>
        <v>111958.245</v>
      </c>
      <c r="J1914" s="6">
        <v>27.6</v>
      </c>
      <c r="K1914" s="6"/>
    </row>
    <row r="1915" spans="2:11" x14ac:dyDescent="0.3">
      <c r="B1915" s="30">
        <v>43918</v>
      </c>
      <c r="C1915" s="6" t="str">
        <f>VLOOKUP(B:B, _holidays!A:C, 2, FALSE)</f>
        <v>N</v>
      </c>
      <c r="D1915" s="6" t="str">
        <f>VLOOKUP(B:B, _holidays!A:C, 3, FALSE)</f>
        <v>N</v>
      </c>
      <c r="E1915" s="10">
        <v>97923.714999999997</v>
      </c>
      <c r="F1915" s="6" t="e">
        <f>IF(Table16[[#This Row],[School Day]]="Y",Table16[[#This Row],[Demand]],NA())</f>
        <v>#N/A</v>
      </c>
      <c r="G1915" s="6">
        <f>IF(Table16[[#This Row],[School Day]]="N",Table16[[#This Row],[Demand]],NA())</f>
        <v>97923.714999999997</v>
      </c>
      <c r="H1915" s="6" t="e">
        <f>IF(Table16[[#This Row],[Holiday]]="Y",Table16[[#This Row],[Demand]],NA())</f>
        <v>#N/A</v>
      </c>
      <c r="I1915" s="6">
        <f>IF(Table16[[#This Row],[Holiday]]="N",Table16[[#This Row],[Demand]],NA())</f>
        <v>97923.714999999997</v>
      </c>
      <c r="J1915" s="6">
        <v>27.5</v>
      </c>
      <c r="K1915" s="6"/>
    </row>
    <row r="1916" spans="2:11" x14ac:dyDescent="0.3">
      <c r="B1916" s="30">
        <v>43919</v>
      </c>
      <c r="C1916" s="6" t="str">
        <f>VLOOKUP(B:B, _holidays!A:C, 2, FALSE)</f>
        <v>N</v>
      </c>
      <c r="D1916" s="6" t="str">
        <f>VLOOKUP(B:B, _holidays!A:C, 3, FALSE)</f>
        <v>N</v>
      </c>
      <c r="E1916" s="10">
        <v>95953.205000000002</v>
      </c>
      <c r="F1916" s="6" t="e">
        <f>IF(Table16[[#This Row],[School Day]]="Y",Table16[[#This Row],[Demand]],NA())</f>
        <v>#N/A</v>
      </c>
      <c r="G1916" s="6">
        <f>IF(Table16[[#This Row],[School Day]]="N",Table16[[#This Row],[Demand]],NA())</f>
        <v>95953.205000000002</v>
      </c>
      <c r="H1916" s="6" t="e">
        <f>IF(Table16[[#This Row],[Holiday]]="Y",Table16[[#This Row],[Demand]],NA())</f>
        <v>#N/A</v>
      </c>
      <c r="I1916" s="6">
        <f>IF(Table16[[#This Row],[Holiday]]="N",Table16[[#This Row],[Demand]],NA())</f>
        <v>95953.205000000002</v>
      </c>
      <c r="J1916" s="6">
        <v>26.4</v>
      </c>
      <c r="K1916" s="6"/>
    </row>
    <row r="1917" spans="2:11" x14ac:dyDescent="0.3">
      <c r="B1917" s="30">
        <v>43920</v>
      </c>
      <c r="C1917" s="6" t="str">
        <f>VLOOKUP(B:B, _holidays!A:C, 2, FALSE)</f>
        <v>N</v>
      </c>
      <c r="D1917" s="6" t="str">
        <f>VLOOKUP(B:B, _holidays!A:C, 3, FALSE)</f>
        <v>N</v>
      </c>
      <c r="E1917" s="10">
        <v>107687.51</v>
      </c>
      <c r="F1917" s="6" t="e">
        <f>IF(Table16[[#This Row],[School Day]]="Y",Table16[[#This Row],[Demand]],NA())</f>
        <v>#N/A</v>
      </c>
      <c r="G1917" s="6">
        <f>IF(Table16[[#This Row],[School Day]]="N",Table16[[#This Row],[Demand]],NA())</f>
        <v>107687.51</v>
      </c>
      <c r="H1917" s="6" t="e">
        <f>IF(Table16[[#This Row],[Holiday]]="Y",Table16[[#This Row],[Demand]],NA())</f>
        <v>#N/A</v>
      </c>
      <c r="I1917" s="6">
        <f>IF(Table16[[#This Row],[Holiday]]="N",Table16[[#This Row],[Demand]],NA())</f>
        <v>107687.51</v>
      </c>
      <c r="J1917" s="6">
        <v>21.7</v>
      </c>
      <c r="K1917" s="6"/>
    </row>
    <row r="1918" spans="2:11" x14ac:dyDescent="0.3">
      <c r="B1918" s="30">
        <v>43921</v>
      </c>
      <c r="C1918" s="6" t="str">
        <f>VLOOKUP(B:B, _holidays!A:C, 2, FALSE)</f>
        <v>N</v>
      </c>
      <c r="D1918" s="6" t="str">
        <f>VLOOKUP(B:B, _holidays!A:C, 3, FALSE)</f>
        <v>N</v>
      </c>
      <c r="E1918" s="10">
        <v>109043.86500000001</v>
      </c>
      <c r="F1918" s="6" t="e">
        <f>IF(Table16[[#This Row],[School Day]]="Y",Table16[[#This Row],[Demand]],NA())</f>
        <v>#N/A</v>
      </c>
      <c r="G1918" s="6">
        <f>IF(Table16[[#This Row],[School Day]]="N",Table16[[#This Row],[Demand]],NA())</f>
        <v>109043.86500000001</v>
      </c>
      <c r="H1918" s="6" t="e">
        <f>IF(Table16[[#This Row],[Holiday]]="Y",Table16[[#This Row],[Demand]],NA())</f>
        <v>#N/A</v>
      </c>
      <c r="I1918" s="6">
        <f>IF(Table16[[#This Row],[Holiday]]="N",Table16[[#This Row],[Demand]],NA())</f>
        <v>109043.86500000001</v>
      </c>
      <c r="J1918" s="6">
        <v>21.4</v>
      </c>
      <c r="K1918" s="6"/>
    </row>
    <row r="1919" spans="2:11" x14ac:dyDescent="0.3">
      <c r="B1919" s="30">
        <v>43922</v>
      </c>
      <c r="C1919" s="6" t="str">
        <f>VLOOKUP(B:B, _holidays!A:C, 2, FALSE)</f>
        <v>N</v>
      </c>
      <c r="D1919" s="6" t="str">
        <f>VLOOKUP(B:B, _holidays!A:C, 3, FALSE)</f>
        <v>N</v>
      </c>
      <c r="E1919" s="10">
        <v>110991.625</v>
      </c>
      <c r="F1919" s="6" t="e">
        <f>IF(Table16[[#This Row],[School Day]]="Y",Table16[[#This Row],[Demand]],NA())</f>
        <v>#N/A</v>
      </c>
      <c r="G1919" s="6">
        <f>IF(Table16[[#This Row],[School Day]]="N",Table16[[#This Row],[Demand]],NA())</f>
        <v>110991.625</v>
      </c>
      <c r="H1919" s="6" t="e">
        <f>IF(Table16[[#This Row],[Holiday]]="Y",Table16[[#This Row],[Demand]],NA())</f>
        <v>#N/A</v>
      </c>
      <c r="I1919" s="6">
        <f>IF(Table16[[#This Row],[Holiday]]="N",Table16[[#This Row],[Demand]],NA())</f>
        <v>110991.625</v>
      </c>
      <c r="J1919" s="6">
        <v>23.1</v>
      </c>
      <c r="K1919" s="6"/>
    </row>
    <row r="1920" spans="2:11" x14ac:dyDescent="0.3">
      <c r="B1920" s="30">
        <v>43923</v>
      </c>
      <c r="C1920" s="6" t="str">
        <f>VLOOKUP(B:B, _holidays!A:C, 2, FALSE)</f>
        <v>N</v>
      </c>
      <c r="D1920" s="6" t="str">
        <f>VLOOKUP(B:B, _holidays!A:C, 3, FALSE)</f>
        <v>N</v>
      </c>
      <c r="E1920" s="10">
        <v>116302.66499999999</v>
      </c>
      <c r="F1920" s="6" t="e">
        <f>IF(Table16[[#This Row],[School Day]]="Y",Table16[[#This Row],[Demand]],NA())</f>
        <v>#N/A</v>
      </c>
      <c r="G1920" s="6">
        <f>IF(Table16[[#This Row],[School Day]]="N",Table16[[#This Row],[Demand]],NA())</f>
        <v>116302.66499999999</v>
      </c>
      <c r="H1920" s="6" t="e">
        <f>IF(Table16[[#This Row],[Holiday]]="Y",Table16[[#This Row],[Demand]],NA())</f>
        <v>#N/A</v>
      </c>
      <c r="I1920" s="6">
        <f>IF(Table16[[#This Row],[Holiday]]="N",Table16[[#This Row],[Demand]],NA())</f>
        <v>116302.66499999999</v>
      </c>
      <c r="J1920" s="6">
        <v>20.7</v>
      </c>
      <c r="K1920" s="6"/>
    </row>
    <row r="1921" spans="2:11" x14ac:dyDescent="0.3">
      <c r="B1921" s="30">
        <v>43924</v>
      </c>
      <c r="C1921" s="6" t="str">
        <f>VLOOKUP(B:B, _holidays!A:C, 2, FALSE)</f>
        <v>N</v>
      </c>
      <c r="D1921" s="6" t="str">
        <f>VLOOKUP(B:B, _holidays!A:C, 3, FALSE)</f>
        <v>N</v>
      </c>
      <c r="E1921" s="10">
        <v>104294.57</v>
      </c>
      <c r="F1921" s="6" t="e">
        <f>IF(Table16[[#This Row],[School Day]]="Y",Table16[[#This Row],[Demand]],NA())</f>
        <v>#N/A</v>
      </c>
      <c r="G1921" s="6">
        <f>IF(Table16[[#This Row],[School Day]]="N",Table16[[#This Row],[Demand]],NA())</f>
        <v>104294.57</v>
      </c>
      <c r="H1921" s="6" t="e">
        <f>IF(Table16[[#This Row],[Holiday]]="Y",Table16[[#This Row],[Demand]],NA())</f>
        <v>#N/A</v>
      </c>
      <c r="I1921" s="6">
        <f>IF(Table16[[#This Row],[Holiday]]="N",Table16[[#This Row],[Demand]],NA())</f>
        <v>104294.57</v>
      </c>
      <c r="J1921" s="6">
        <v>23.2</v>
      </c>
      <c r="K1921" s="6"/>
    </row>
    <row r="1922" spans="2:11" x14ac:dyDescent="0.3">
      <c r="B1922" s="30">
        <v>43925</v>
      </c>
      <c r="C1922" s="6" t="str">
        <f>VLOOKUP(B:B, _holidays!A:C, 2, FALSE)</f>
        <v>N</v>
      </c>
      <c r="D1922" s="6" t="str">
        <f>VLOOKUP(B:B, _holidays!A:C, 3, FALSE)</f>
        <v>N</v>
      </c>
      <c r="E1922" s="10">
        <v>101854.155</v>
      </c>
      <c r="F1922" s="6" t="e">
        <f>IF(Table16[[#This Row],[School Day]]="Y",Table16[[#This Row],[Demand]],NA())</f>
        <v>#N/A</v>
      </c>
      <c r="G1922" s="6">
        <f>IF(Table16[[#This Row],[School Day]]="N",Table16[[#This Row],[Demand]],NA())</f>
        <v>101854.155</v>
      </c>
      <c r="H1922" s="6" t="e">
        <f>IF(Table16[[#This Row],[Holiday]]="Y",Table16[[#This Row],[Demand]],NA())</f>
        <v>#N/A</v>
      </c>
      <c r="I1922" s="6">
        <f>IF(Table16[[#This Row],[Holiday]]="N",Table16[[#This Row],[Demand]],NA())</f>
        <v>101854.155</v>
      </c>
      <c r="J1922" s="6">
        <v>16.600000000000001</v>
      </c>
      <c r="K1922" s="6"/>
    </row>
    <row r="1923" spans="2:11" x14ac:dyDescent="0.3">
      <c r="B1923" s="30">
        <v>43926</v>
      </c>
      <c r="C1923" s="6" t="str">
        <f>VLOOKUP(B:B, _holidays!A:C, 2, FALSE)</f>
        <v>N</v>
      </c>
      <c r="D1923" s="6" t="str">
        <f>VLOOKUP(B:B, _holidays!A:C, 3, FALSE)</f>
        <v>N</v>
      </c>
      <c r="E1923" s="10">
        <v>105098.02499999999</v>
      </c>
      <c r="F1923" s="6" t="e">
        <f>IF(Table16[[#This Row],[School Day]]="Y",Table16[[#This Row],[Demand]],NA())</f>
        <v>#N/A</v>
      </c>
      <c r="G1923" s="6">
        <f>IF(Table16[[#This Row],[School Day]]="N",Table16[[#This Row],[Demand]],NA())</f>
        <v>105098.02499999999</v>
      </c>
      <c r="H1923" s="6" t="e">
        <f>IF(Table16[[#This Row],[Holiday]]="Y",Table16[[#This Row],[Demand]],NA())</f>
        <v>#N/A</v>
      </c>
      <c r="I1923" s="6">
        <f>IF(Table16[[#This Row],[Holiday]]="N",Table16[[#This Row],[Demand]],NA())</f>
        <v>105098.02499999999</v>
      </c>
      <c r="J1923" s="6">
        <v>16.899999999999999</v>
      </c>
      <c r="K1923" s="6"/>
    </row>
    <row r="1924" spans="2:11" x14ac:dyDescent="0.3">
      <c r="B1924" s="30">
        <v>43927</v>
      </c>
      <c r="C1924" s="6" t="str">
        <f>VLOOKUP(B:B, _holidays!A:C, 2, FALSE)</f>
        <v>N</v>
      </c>
      <c r="D1924" s="6" t="str">
        <f>VLOOKUP(B:B, _holidays!A:C, 3, FALSE)</f>
        <v>N</v>
      </c>
      <c r="E1924" s="10">
        <v>118074.565</v>
      </c>
      <c r="F1924" s="6" t="e">
        <f>IF(Table16[[#This Row],[School Day]]="Y",Table16[[#This Row],[Demand]],NA())</f>
        <v>#N/A</v>
      </c>
      <c r="G1924" s="6">
        <f>IF(Table16[[#This Row],[School Day]]="N",Table16[[#This Row],[Demand]],NA())</f>
        <v>118074.565</v>
      </c>
      <c r="H1924" s="6" t="e">
        <f>IF(Table16[[#This Row],[Holiday]]="Y",Table16[[#This Row],[Demand]],NA())</f>
        <v>#N/A</v>
      </c>
      <c r="I1924" s="6">
        <f>IF(Table16[[#This Row],[Holiday]]="N",Table16[[#This Row],[Demand]],NA())</f>
        <v>118074.565</v>
      </c>
      <c r="J1924" s="6">
        <v>16.5</v>
      </c>
      <c r="K1924" s="6"/>
    </row>
    <row r="1925" spans="2:11" x14ac:dyDescent="0.3">
      <c r="B1925" s="30">
        <v>43928</v>
      </c>
      <c r="C1925" s="6" t="str">
        <f>VLOOKUP(B:B, _holidays!A:C, 2, FALSE)</f>
        <v>N</v>
      </c>
      <c r="D1925" s="6" t="str">
        <f>VLOOKUP(B:B, _holidays!A:C, 3, FALSE)</f>
        <v>N</v>
      </c>
      <c r="E1925" s="10">
        <v>118404.455</v>
      </c>
      <c r="F1925" s="6" t="e">
        <f>IF(Table16[[#This Row],[School Day]]="Y",Table16[[#This Row],[Demand]],NA())</f>
        <v>#N/A</v>
      </c>
      <c r="G1925" s="6">
        <f>IF(Table16[[#This Row],[School Day]]="N",Table16[[#This Row],[Demand]],NA())</f>
        <v>118404.455</v>
      </c>
      <c r="H1925" s="6" t="e">
        <f>IF(Table16[[#This Row],[Holiday]]="Y",Table16[[#This Row],[Demand]],NA())</f>
        <v>#N/A</v>
      </c>
      <c r="I1925" s="6">
        <f>IF(Table16[[#This Row],[Holiday]]="N",Table16[[#This Row],[Demand]],NA())</f>
        <v>118404.455</v>
      </c>
      <c r="J1925" s="6">
        <v>16.399999999999999</v>
      </c>
      <c r="K1925" s="6"/>
    </row>
    <row r="1926" spans="2:11" x14ac:dyDescent="0.3">
      <c r="B1926" s="30">
        <v>43929</v>
      </c>
      <c r="C1926" s="6" t="str">
        <f>VLOOKUP(B:B, _holidays!A:C, 2, FALSE)</f>
        <v>N</v>
      </c>
      <c r="D1926" s="6" t="str">
        <f>VLOOKUP(B:B, _holidays!A:C, 3, FALSE)</f>
        <v>N</v>
      </c>
      <c r="E1926" s="10">
        <v>108404.01</v>
      </c>
      <c r="F1926" s="6" t="e">
        <f>IF(Table16[[#This Row],[School Day]]="Y",Table16[[#This Row],[Demand]],NA())</f>
        <v>#N/A</v>
      </c>
      <c r="G1926" s="6">
        <f>IF(Table16[[#This Row],[School Day]]="N",Table16[[#This Row],[Demand]],NA())</f>
        <v>108404.01</v>
      </c>
      <c r="H1926" s="6" t="e">
        <f>IF(Table16[[#This Row],[Holiday]]="Y",Table16[[#This Row],[Demand]],NA())</f>
        <v>#N/A</v>
      </c>
      <c r="I1926" s="6">
        <f>IF(Table16[[#This Row],[Holiday]]="N",Table16[[#This Row],[Demand]],NA())</f>
        <v>108404.01</v>
      </c>
      <c r="J1926" s="6">
        <v>18.600000000000001</v>
      </c>
      <c r="K1926" s="6"/>
    </row>
    <row r="1927" spans="2:11" x14ac:dyDescent="0.3">
      <c r="B1927" s="30">
        <v>43930</v>
      </c>
      <c r="C1927" s="6" t="str">
        <f>VLOOKUP(B:B, _holidays!A:C, 2, FALSE)</f>
        <v>N</v>
      </c>
      <c r="D1927" s="6" t="str">
        <f>VLOOKUP(B:B, _holidays!A:C, 3, FALSE)</f>
        <v>N</v>
      </c>
      <c r="E1927" s="10">
        <v>108587.52</v>
      </c>
      <c r="F1927" s="6" t="e">
        <f>IF(Table16[[#This Row],[School Day]]="Y",Table16[[#This Row],[Demand]],NA())</f>
        <v>#N/A</v>
      </c>
      <c r="G1927" s="6">
        <f>IF(Table16[[#This Row],[School Day]]="N",Table16[[#This Row],[Demand]],NA())</f>
        <v>108587.52</v>
      </c>
      <c r="H1927" s="6" t="e">
        <f>IF(Table16[[#This Row],[Holiday]]="Y",Table16[[#This Row],[Demand]],NA())</f>
        <v>#N/A</v>
      </c>
      <c r="I1927" s="6">
        <f>IF(Table16[[#This Row],[Holiday]]="N",Table16[[#This Row],[Demand]],NA())</f>
        <v>108587.52</v>
      </c>
      <c r="J1927" s="6">
        <v>21.2</v>
      </c>
      <c r="K1927" s="6"/>
    </row>
    <row r="1928" spans="2:11" x14ac:dyDescent="0.3">
      <c r="B1928" s="30">
        <v>43931</v>
      </c>
      <c r="C1928" s="6" t="str">
        <f>VLOOKUP(B:B, _holidays!A:C, 2, FALSE)</f>
        <v>N</v>
      </c>
      <c r="D1928" s="6" t="str">
        <f>VLOOKUP(B:B, _holidays!A:C, 3, FALSE)</f>
        <v>Y</v>
      </c>
      <c r="E1928" s="10">
        <v>94831.23</v>
      </c>
      <c r="F1928" s="6" t="e">
        <f>IF(Table16[[#This Row],[School Day]]="Y",Table16[[#This Row],[Demand]],NA())</f>
        <v>#N/A</v>
      </c>
      <c r="G1928" s="6">
        <f>IF(Table16[[#This Row],[School Day]]="N",Table16[[#This Row],[Demand]],NA())</f>
        <v>94831.23</v>
      </c>
      <c r="H1928" s="6">
        <f>IF(Table16[[#This Row],[Holiday]]="Y",Table16[[#This Row],[Demand]],NA())</f>
        <v>94831.23</v>
      </c>
      <c r="I1928" s="6" t="e">
        <f>IF(Table16[[#This Row],[Holiday]]="N",Table16[[#This Row],[Demand]],NA())</f>
        <v>#N/A</v>
      </c>
      <c r="J1928" s="6">
        <v>22</v>
      </c>
      <c r="K1928" s="6"/>
    </row>
    <row r="1929" spans="2:11" x14ac:dyDescent="0.3">
      <c r="B1929" s="30">
        <v>43932</v>
      </c>
      <c r="C1929" s="6" t="str">
        <f>VLOOKUP(B:B, _holidays!A:C, 2, FALSE)</f>
        <v>N</v>
      </c>
      <c r="D1929" s="6" t="str">
        <f>VLOOKUP(B:B, _holidays!A:C, 3, FALSE)</f>
        <v>Y</v>
      </c>
      <c r="E1929" s="10">
        <v>92097.07</v>
      </c>
      <c r="F1929" s="6" t="e">
        <f>IF(Table16[[#This Row],[School Day]]="Y",Table16[[#This Row],[Demand]],NA())</f>
        <v>#N/A</v>
      </c>
      <c r="G1929" s="6">
        <f>IF(Table16[[#This Row],[School Day]]="N",Table16[[#This Row],[Demand]],NA())</f>
        <v>92097.07</v>
      </c>
      <c r="H1929" s="6">
        <f>IF(Table16[[#This Row],[Holiday]]="Y",Table16[[#This Row],[Demand]],NA())</f>
        <v>92097.07</v>
      </c>
      <c r="I1929" s="6" t="e">
        <f>IF(Table16[[#This Row],[Holiday]]="N",Table16[[#This Row],[Demand]],NA())</f>
        <v>#N/A</v>
      </c>
      <c r="J1929" s="6">
        <v>15.7</v>
      </c>
      <c r="K1929" s="6"/>
    </row>
    <row r="1930" spans="2:11" x14ac:dyDescent="0.3">
      <c r="B1930" s="30">
        <v>43933</v>
      </c>
      <c r="C1930" s="6" t="str">
        <f>VLOOKUP(B:B, _holidays!A:C, 2, FALSE)</f>
        <v>N</v>
      </c>
      <c r="D1930" s="6" t="str">
        <f>VLOOKUP(B:B, _holidays!A:C, 3, FALSE)</f>
        <v>Y</v>
      </c>
      <c r="E1930" s="10">
        <v>101760.09</v>
      </c>
      <c r="F1930" s="6" t="e">
        <f>IF(Table16[[#This Row],[School Day]]="Y",Table16[[#This Row],[Demand]],NA())</f>
        <v>#N/A</v>
      </c>
      <c r="G1930" s="6">
        <f>IF(Table16[[#This Row],[School Day]]="N",Table16[[#This Row],[Demand]],NA())</f>
        <v>101760.09</v>
      </c>
      <c r="H1930" s="6">
        <f>IF(Table16[[#This Row],[Holiday]]="Y",Table16[[#This Row],[Demand]],NA())</f>
        <v>101760.09</v>
      </c>
      <c r="I1930" s="6" t="e">
        <f>IF(Table16[[#This Row],[Holiday]]="N",Table16[[#This Row],[Demand]],NA())</f>
        <v>#N/A</v>
      </c>
      <c r="J1930" s="6">
        <v>15.3</v>
      </c>
      <c r="K1930" s="6"/>
    </row>
    <row r="1931" spans="2:11" x14ac:dyDescent="0.3">
      <c r="B1931" s="30">
        <v>43934</v>
      </c>
      <c r="C1931" s="6" t="str">
        <f>VLOOKUP(B:B, _holidays!A:C, 2, FALSE)</f>
        <v>N</v>
      </c>
      <c r="D1931" s="6" t="str">
        <f>VLOOKUP(B:B, _holidays!A:C, 3, FALSE)</f>
        <v>Y</v>
      </c>
      <c r="E1931" s="10">
        <v>100025.9</v>
      </c>
      <c r="F1931" s="6" t="e">
        <f>IF(Table16[[#This Row],[School Day]]="Y",Table16[[#This Row],[Demand]],NA())</f>
        <v>#N/A</v>
      </c>
      <c r="G1931" s="6">
        <f>IF(Table16[[#This Row],[School Day]]="N",Table16[[#This Row],[Demand]],NA())</f>
        <v>100025.9</v>
      </c>
      <c r="H1931" s="6">
        <f>IF(Table16[[#This Row],[Holiday]]="Y",Table16[[#This Row],[Demand]],NA())</f>
        <v>100025.9</v>
      </c>
      <c r="I1931" s="6" t="e">
        <f>IF(Table16[[#This Row],[Holiday]]="N",Table16[[#This Row],[Demand]],NA())</f>
        <v>#N/A</v>
      </c>
      <c r="J1931" s="6">
        <v>18.3</v>
      </c>
      <c r="K1931" s="6"/>
    </row>
    <row r="1932" spans="2:11" x14ac:dyDescent="0.3">
      <c r="B1932" s="30">
        <v>43935</v>
      </c>
      <c r="C1932" s="6" t="str">
        <f>VLOOKUP(B:B, _holidays!A:C, 2, FALSE)</f>
        <v>N</v>
      </c>
      <c r="D1932" s="6" t="str">
        <f>VLOOKUP(B:B, _holidays!A:C, 3, FALSE)</f>
        <v>N</v>
      </c>
      <c r="E1932" s="10">
        <v>107849.83</v>
      </c>
      <c r="F1932" s="6" t="e">
        <f>IF(Table16[[#This Row],[School Day]]="Y",Table16[[#This Row],[Demand]],NA())</f>
        <v>#N/A</v>
      </c>
      <c r="G1932" s="6">
        <f>IF(Table16[[#This Row],[School Day]]="N",Table16[[#This Row],[Demand]],NA())</f>
        <v>107849.83</v>
      </c>
      <c r="H1932" s="6" t="e">
        <f>IF(Table16[[#This Row],[Holiday]]="Y",Table16[[#This Row],[Demand]],NA())</f>
        <v>#N/A</v>
      </c>
      <c r="I1932" s="6">
        <f>IF(Table16[[#This Row],[Holiday]]="N",Table16[[#This Row],[Demand]],NA())</f>
        <v>107849.83</v>
      </c>
      <c r="J1932" s="6">
        <v>23.4</v>
      </c>
      <c r="K1932" s="6"/>
    </row>
    <row r="1933" spans="2:11" x14ac:dyDescent="0.3">
      <c r="B1933" s="30">
        <v>43936</v>
      </c>
      <c r="C1933" s="6" t="str">
        <f>VLOOKUP(B:B, _holidays!A:C, 2, FALSE)</f>
        <v>N</v>
      </c>
      <c r="D1933" s="6" t="str">
        <f>VLOOKUP(B:B, _holidays!A:C, 3, FALSE)</f>
        <v>N</v>
      </c>
      <c r="E1933" s="10">
        <v>104547.34</v>
      </c>
      <c r="F1933" s="6" t="e">
        <f>IF(Table16[[#This Row],[School Day]]="Y",Table16[[#This Row],[Demand]],NA())</f>
        <v>#N/A</v>
      </c>
      <c r="G1933" s="6">
        <f>IF(Table16[[#This Row],[School Day]]="N",Table16[[#This Row],[Demand]],NA())</f>
        <v>104547.34</v>
      </c>
      <c r="H1933" s="6" t="e">
        <f>IF(Table16[[#This Row],[Holiday]]="Y",Table16[[#This Row],[Demand]],NA())</f>
        <v>#N/A</v>
      </c>
      <c r="I1933" s="6">
        <f>IF(Table16[[#This Row],[Holiday]]="N",Table16[[#This Row],[Demand]],NA())</f>
        <v>104547.34</v>
      </c>
      <c r="J1933" s="6">
        <v>23.5</v>
      </c>
      <c r="K1933" s="6"/>
    </row>
    <row r="1934" spans="2:11" x14ac:dyDescent="0.3">
      <c r="B1934" s="30">
        <v>43937</v>
      </c>
      <c r="C1934" s="6" t="str">
        <f>VLOOKUP(B:B, _holidays!A:C, 2, FALSE)</f>
        <v>N</v>
      </c>
      <c r="D1934" s="6" t="str">
        <f>VLOOKUP(B:B, _holidays!A:C, 3, FALSE)</f>
        <v>N</v>
      </c>
      <c r="E1934" s="10">
        <v>106527.94500000001</v>
      </c>
      <c r="F1934" s="6" t="e">
        <f>IF(Table16[[#This Row],[School Day]]="Y",Table16[[#This Row],[Demand]],NA())</f>
        <v>#N/A</v>
      </c>
      <c r="G1934" s="6">
        <f>IF(Table16[[#This Row],[School Day]]="N",Table16[[#This Row],[Demand]],NA())</f>
        <v>106527.94500000001</v>
      </c>
      <c r="H1934" s="6" t="e">
        <f>IF(Table16[[#This Row],[Holiday]]="Y",Table16[[#This Row],[Demand]],NA())</f>
        <v>#N/A</v>
      </c>
      <c r="I1934" s="6">
        <f>IF(Table16[[#This Row],[Holiday]]="N",Table16[[#This Row],[Demand]],NA())</f>
        <v>106527.94500000001</v>
      </c>
      <c r="J1934" s="6">
        <v>21.5</v>
      </c>
      <c r="K1934" s="6"/>
    </row>
    <row r="1935" spans="2:11" x14ac:dyDescent="0.3">
      <c r="B1935" s="30">
        <v>43938</v>
      </c>
      <c r="C1935" s="6" t="str">
        <f>VLOOKUP(B:B, _holidays!A:C, 2, FALSE)</f>
        <v>N</v>
      </c>
      <c r="D1935" s="6" t="str">
        <f>VLOOKUP(B:B, _holidays!A:C, 3, FALSE)</f>
        <v>N</v>
      </c>
      <c r="E1935" s="10">
        <v>106943.49</v>
      </c>
      <c r="F1935" s="6" t="e">
        <f>IF(Table16[[#This Row],[School Day]]="Y",Table16[[#This Row],[Demand]],NA())</f>
        <v>#N/A</v>
      </c>
      <c r="G1935" s="6">
        <f>IF(Table16[[#This Row],[School Day]]="N",Table16[[#This Row],[Demand]],NA())</f>
        <v>106943.49</v>
      </c>
      <c r="H1935" s="6" t="e">
        <f>IF(Table16[[#This Row],[Holiday]]="Y",Table16[[#This Row],[Demand]],NA())</f>
        <v>#N/A</v>
      </c>
      <c r="I1935" s="6">
        <f>IF(Table16[[#This Row],[Holiday]]="N",Table16[[#This Row],[Demand]],NA())</f>
        <v>106943.49</v>
      </c>
      <c r="J1935" s="6">
        <v>18.399999999999999</v>
      </c>
      <c r="K1935" s="6"/>
    </row>
    <row r="1936" spans="2:11" x14ac:dyDescent="0.3">
      <c r="B1936" s="30">
        <v>43939</v>
      </c>
      <c r="C1936" s="6" t="str">
        <f>VLOOKUP(B:B, _holidays!A:C, 2, FALSE)</f>
        <v>N</v>
      </c>
      <c r="D1936" s="6" t="str">
        <f>VLOOKUP(B:B, _holidays!A:C, 3, FALSE)</f>
        <v>N</v>
      </c>
      <c r="E1936" s="10">
        <v>106888.545</v>
      </c>
      <c r="F1936" s="6" t="e">
        <f>IF(Table16[[#This Row],[School Day]]="Y",Table16[[#This Row],[Demand]],NA())</f>
        <v>#N/A</v>
      </c>
      <c r="G1936" s="6">
        <f>IF(Table16[[#This Row],[School Day]]="N",Table16[[#This Row],[Demand]],NA())</f>
        <v>106888.545</v>
      </c>
      <c r="H1936" s="6" t="e">
        <f>IF(Table16[[#This Row],[Holiday]]="Y",Table16[[#This Row],[Demand]],NA())</f>
        <v>#N/A</v>
      </c>
      <c r="I1936" s="6">
        <f>IF(Table16[[#This Row],[Holiday]]="N",Table16[[#This Row],[Demand]],NA())</f>
        <v>106888.545</v>
      </c>
      <c r="J1936" s="6">
        <v>16.399999999999999</v>
      </c>
      <c r="K1936" s="6"/>
    </row>
    <row r="1937" spans="2:11" x14ac:dyDescent="0.3">
      <c r="B1937" s="30">
        <v>43940</v>
      </c>
      <c r="C1937" s="6" t="str">
        <f>VLOOKUP(B:B, _holidays!A:C, 2, FALSE)</f>
        <v>N</v>
      </c>
      <c r="D1937" s="6" t="str">
        <f>VLOOKUP(B:B, _holidays!A:C, 3, FALSE)</f>
        <v>N</v>
      </c>
      <c r="E1937" s="10">
        <v>100737.83500000001</v>
      </c>
      <c r="F1937" s="6" t="e">
        <f>IF(Table16[[#This Row],[School Day]]="Y",Table16[[#This Row],[Demand]],NA())</f>
        <v>#N/A</v>
      </c>
      <c r="G1937" s="6">
        <f>IF(Table16[[#This Row],[School Day]]="N",Table16[[#This Row],[Demand]],NA())</f>
        <v>100737.83500000001</v>
      </c>
      <c r="H1937" s="6" t="e">
        <f>IF(Table16[[#This Row],[Holiday]]="Y",Table16[[#This Row],[Demand]],NA())</f>
        <v>#N/A</v>
      </c>
      <c r="I1937" s="6">
        <f>IF(Table16[[#This Row],[Holiday]]="N",Table16[[#This Row],[Demand]],NA())</f>
        <v>100737.83500000001</v>
      </c>
      <c r="J1937" s="6">
        <v>19.399999999999999</v>
      </c>
      <c r="K1937" s="6"/>
    </row>
    <row r="1938" spans="2:11" x14ac:dyDescent="0.3">
      <c r="B1938" s="30">
        <v>43941</v>
      </c>
      <c r="C1938" s="6" t="str">
        <f>VLOOKUP(B:B, _holidays!A:C, 2, FALSE)</f>
        <v>N</v>
      </c>
      <c r="D1938" s="6" t="str">
        <f>VLOOKUP(B:B, _holidays!A:C, 3, FALSE)</f>
        <v>N</v>
      </c>
      <c r="E1938" s="10">
        <v>109168.595</v>
      </c>
      <c r="F1938" s="6" t="e">
        <f>IF(Table16[[#This Row],[School Day]]="Y",Table16[[#This Row],[Demand]],NA())</f>
        <v>#N/A</v>
      </c>
      <c r="G1938" s="6">
        <f>IF(Table16[[#This Row],[School Day]]="N",Table16[[#This Row],[Demand]],NA())</f>
        <v>109168.595</v>
      </c>
      <c r="H1938" s="6" t="e">
        <f>IF(Table16[[#This Row],[Holiday]]="Y",Table16[[#This Row],[Demand]],NA())</f>
        <v>#N/A</v>
      </c>
      <c r="I1938" s="6">
        <f>IF(Table16[[#This Row],[Holiday]]="N",Table16[[#This Row],[Demand]],NA())</f>
        <v>109168.595</v>
      </c>
      <c r="J1938" s="6">
        <v>20.8</v>
      </c>
      <c r="K1938" s="6"/>
    </row>
    <row r="1939" spans="2:11" x14ac:dyDescent="0.3">
      <c r="B1939" s="30">
        <v>43942</v>
      </c>
      <c r="C1939" s="6" t="str">
        <f>VLOOKUP(B:B, _holidays!A:C, 2, FALSE)</f>
        <v>N</v>
      </c>
      <c r="D1939" s="6" t="str">
        <f>VLOOKUP(B:B, _holidays!A:C, 3, FALSE)</f>
        <v>N</v>
      </c>
      <c r="E1939" s="10">
        <v>111417.63</v>
      </c>
      <c r="F1939" s="6" t="e">
        <f>IF(Table16[[#This Row],[School Day]]="Y",Table16[[#This Row],[Demand]],NA())</f>
        <v>#N/A</v>
      </c>
      <c r="G1939" s="6">
        <f>IF(Table16[[#This Row],[School Day]]="N",Table16[[#This Row],[Demand]],NA())</f>
        <v>111417.63</v>
      </c>
      <c r="H1939" s="6" t="e">
        <f>IF(Table16[[#This Row],[Holiday]]="Y",Table16[[#This Row],[Demand]],NA())</f>
        <v>#N/A</v>
      </c>
      <c r="I1939" s="6">
        <f>IF(Table16[[#This Row],[Holiday]]="N",Table16[[#This Row],[Demand]],NA())</f>
        <v>111417.63</v>
      </c>
      <c r="J1939" s="6">
        <v>19.600000000000001</v>
      </c>
      <c r="K1939" s="6"/>
    </row>
    <row r="1940" spans="2:11" x14ac:dyDescent="0.3">
      <c r="B1940" s="30">
        <v>43943</v>
      </c>
      <c r="C1940" s="6" t="str">
        <f>VLOOKUP(B:B, _holidays!A:C, 2, FALSE)</f>
        <v>N</v>
      </c>
      <c r="D1940" s="6" t="str">
        <f>VLOOKUP(B:B, _holidays!A:C, 3, FALSE)</f>
        <v>N</v>
      </c>
      <c r="E1940" s="10">
        <v>113506.01</v>
      </c>
      <c r="F1940" s="6" t="e">
        <f>IF(Table16[[#This Row],[School Day]]="Y",Table16[[#This Row],[Demand]],NA())</f>
        <v>#N/A</v>
      </c>
      <c r="G1940" s="6">
        <f>IF(Table16[[#This Row],[School Day]]="N",Table16[[#This Row],[Demand]],NA())</f>
        <v>113506.01</v>
      </c>
      <c r="H1940" s="6" t="e">
        <f>IF(Table16[[#This Row],[Holiday]]="Y",Table16[[#This Row],[Demand]],NA())</f>
        <v>#N/A</v>
      </c>
      <c r="I1940" s="6">
        <f>IF(Table16[[#This Row],[Holiday]]="N",Table16[[#This Row],[Demand]],NA())</f>
        <v>113506.01</v>
      </c>
      <c r="J1940" s="6">
        <v>18.2</v>
      </c>
      <c r="K1940" s="6"/>
    </row>
    <row r="1941" spans="2:11" x14ac:dyDescent="0.3">
      <c r="B1941" s="30">
        <v>43944</v>
      </c>
      <c r="C1941" s="6" t="str">
        <f>VLOOKUP(B:B, _holidays!A:C, 2, FALSE)</f>
        <v>N</v>
      </c>
      <c r="D1941" s="6" t="str">
        <f>VLOOKUP(B:B, _holidays!A:C, 3, FALSE)</f>
        <v>N</v>
      </c>
      <c r="E1941" s="10">
        <v>112872.88</v>
      </c>
      <c r="F1941" s="6" t="e">
        <f>IF(Table16[[#This Row],[School Day]]="Y",Table16[[#This Row],[Demand]],NA())</f>
        <v>#N/A</v>
      </c>
      <c r="G1941" s="6">
        <f>IF(Table16[[#This Row],[School Day]]="N",Table16[[#This Row],[Demand]],NA())</f>
        <v>112872.88</v>
      </c>
      <c r="H1941" s="6" t="e">
        <f>IF(Table16[[#This Row],[Holiday]]="Y",Table16[[#This Row],[Demand]],NA())</f>
        <v>#N/A</v>
      </c>
      <c r="I1941" s="6">
        <f>IF(Table16[[#This Row],[Holiday]]="N",Table16[[#This Row],[Demand]],NA())</f>
        <v>112872.88</v>
      </c>
      <c r="J1941" s="6">
        <v>19.7</v>
      </c>
      <c r="K1941" s="6"/>
    </row>
    <row r="1942" spans="2:11" x14ac:dyDescent="0.3">
      <c r="B1942" s="30">
        <v>43945</v>
      </c>
      <c r="C1942" s="6" t="str">
        <f>VLOOKUP(B:B, _holidays!A:C, 2, FALSE)</f>
        <v>N</v>
      </c>
      <c r="D1942" s="6" t="str">
        <f>VLOOKUP(B:B, _holidays!A:C, 3, FALSE)</f>
        <v>N</v>
      </c>
      <c r="E1942" s="10">
        <v>106565.295</v>
      </c>
      <c r="F1942" s="6" t="e">
        <f>IF(Table16[[#This Row],[School Day]]="Y",Table16[[#This Row],[Demand]],NA())</f>
        <v>#N/A</v>
      </c>
      <c r="G1942" s="6">
        <f>IF(Table16[[#This Row],[School Day]]="N",Table16[[#This Row],[Demand]],NA())</f>
        <v>106565.295</v>
      </c>
      <c r="H1942" s="6" t="e">
        <f>IF(Table16[[#This Row],[Holiday]]="Y",Table16[[#This Row],[Demand]],NA())</f>
        <v>#N/A</v>
      </c>
      <c r="I1942" s="6">
        <f>IF(Table16[[#This Row],[Holiday]]="N",Table16[[#This Row],[Demand]],NA())</f>
        <v>106565.295</v>
      </c>
      <c r="J1942" s="6">
        <v>22.3</v>
      </c>
      <c r="K1942" s="6"/>
    </row>
    <row r="1943" spans="2:11" x14ac:dyDescent="0.3">
      <c r="B1943" s="30">
        <v>43946</v>
      </c>
      <c r="C1943" s="6" t="str">
        <f>VLOOKUP(B:B, _holidays!A:C, 2, FALSE)</f>
        <v>N</v>
      </c>
      <c r="D1943" s="6" t="str">
        <f>VLOOKUP(B:B, _holidays!A:C, 3, FALSE)</f>
        <v>Y</v>
      </c>
      <c r="E1943" s="10">
        <v>96845.119999999995</v>
      </c>
      <c r="F1943" s="6" t="e">
        <f>IF(Table16[[#This Row],[School Day]]="Y",Table16[[#This Row],[Demand]],NA())</f>
        <v>#N/A</v>
      </c>
      <c r="G1943" s="6">
        <f>IF(Table16[[#This Row],[School Day]]="N",Table16[[#This Row],[Demand]],NA())</f>
        <v>96845.119999999995</v>
      </c>
      <c r="H1943" s="6">
        <f>IF(Table16[[#This Row],[Holiday]]="Y",Table16[[#This Row],[Demand]],NA())</f>
        <v>96845.119999999995</v>
      </c>
      <c r="I1943" s="6" t="e">
        <f>IF(Table16[[#This Row],[Holiday]]="N",Table16[[#This Row],[Demand]],NA())</f>
        <v>#N/A</v>
      </c>
      <c r="J1943" s="6">
        <v>21.7</v>
      </c>
      <c r="K1943" s="6"/>
    </row>
    <row r="1944" spans="2:11" x14ac:dyDescent="0.3">
      <c r="B1944" s="30">
        <v>43947</v>
      </c>
      <c r="C1944" s="6" t="str">
        <f>VLOOKUP(B:B, _holidays!A:C, 2, FALSE)</f>
        <v>N</v>
      </c>
      <c r="D1944" s="6" t="str">
        <f>VLOOKUP(B:B, _holidays!A:C, 3, FALSE)</f>
        <v>N</v>
      </c>
      <c r="E1944" s="10">
        <v>96572.934999999998</v>
      </c>
      <c r="F1944" s="6" t="e">
        <f>IF(Table16[[#This Row],[School Day]]="Y",Table16[[#This Row],[Demand]],NA())</f>
        <v>#N/A</v>
      </c>
      <c r="G1944" s="6">
        <f>IF(Table16[[#This Row],[School Day]]="N",Table16[[#This Row],[Demand]],NA())</f>
        <v>96572.934999999998</v>
      </c>
      <c r="H1944" s="6" t="e">
        <f>IF(Table16[[#This Row],[Holiday]]="Y",Table16[[#This Row],[Demand]],NA())</f>
        <v>#N/A</v>
      </c>
      <c r="I1944" s="6">
        <f>IF(Table16[[#This Row],[Holiday]]="N",Table16[[#This Row],[Demand]],NA())</f>
        <v>96572.934999999998</v>
      </c>
      <c r="J1944" s="6">
        <v>17.7</v>
      </c>
      <c r="K1944" s="6"/>
    </row>
    <row r="1945" spans="2:11" x14ac:dyDescent="0.3">
      <c r="B1945" s="30">
        <v>43948</v>
      </c>
      <c r="C1945" s="6" t="str">
        <f>VLOOKUP(B:B, _holidays!A:C, 2, FALSE)</f>
        <v>N</v>
      </c>
      <c r="D1945" s="6" t="str">
        <f>VLOOKUP(B:B, _holidays!A:C, 3, FALSE)</f>
        <v>N</v>
      </c>
      <c r="E1945" s="10">
        <v>113471.83</v>
      </c>
      <c r="F1945" s="6" t="e">
        <f>IF(Table16[[#This Row],[School Day]]="Y",Table16[[#This Row],[Demand]],NA())</f>
        <v>#N/A</v>
      </c>
      <c r="G1945" s="6">
        <f>IF(Table16[[#This Row],[School Day]]="N",Table16[[#This Row],[Demand]],NA())</f>
        <v>113471.83</v>
      </c>
      <c r="H1945" s="6" t="e">
        <f>IF(Table16[[#This Row],[Holiday]]="Y",Table16[[#This Row],[Demand]],NA())</f>
        <v>#N/A</v>
      </c>
      <c r="I1945" s="6">
        <f>IF(Table16[[#This Row],[Holiday]]="N",Table16[[#This Row],[Demand]],NA())</f>
        <v>113471.83</v>
      </c>
      <c r="J1945" s="6">
        <v>18.100000000000001</v>
      </c>
      <c r="K1945" s="6"/>
    </row>
    <row r="1946" spans="2:11" x14ac:dyDescent="0.3">
      <c r="B1946" s="30">
        <v>43949</v>
      </c>
      <c r="C1946" s="6" t="str">
        <f>VLOOKUP(B:B, _holidays!A:C, 2, FALSE)</f>
        <v>N</v>
      </c>
      <c r="D1946" s="6" t="str">
        <f>VLOOKUP(B:B, _holidays!A:C, 3, FALSE)</f>
        <v>N</v>
      </c>
      <c r="E1946" s="10">
        <v>112124.06</v>
      </c>
      <c r="F1946" s="6" t="e">
        <f>IF(Table16[[#This Row],[School Day]]="Y",Table16[[#This Row],[Demand]],NA())</f>
        <v>#N/A</v>
      </c>
      <c r="G1946" s="6">
        <f>IF(Table16[[#This Row],[School Day]]="N",Table16[[#This Row],[Demand]],NA())</f>
        <v>112124.06</v>
      </c>
      <c r="H1946" s="6" t="e">
        <f>IF(Table16[[#This Row],[Holiday]]="Y",Table16[[#This Row],[Demand]],NA())</f>
        <v>#N/A</v>
      </c>
      <c r="I1946" s="6">
        <f>IF(Table16[[#This Row],[Holiday]]="N",Table16[[#This Row],[Demand]],NA())</f>
        <v>112124.06</v>
      </c>
      <c r="J1946" s="6">
        <v>18.899999999999999</v>
      </c>
      <c r="K1946" s="6"/>
    </row>
    <row r="1947" spans="2:11" x14ac:dyDescent="0.3">
      <c r="B1947" s="30">
        <v>43950</v>
      </c>
      <c r="C1947" s="6" t="str">
        <f>VLOOKUP(B:B, _holidays!A:C, 2, FALSE)</f>
        <v>N</v>
      </c>
      <c r="D1947" s="6" t="str">
        <f>VLOOKUP(B:B, _holidays!A:C, 3, FALSE)</f>
        <v>N</v>
      </c>
      <c r="E1947" s="10">
        <v>121307.84</v>
      </c>
      <c r="F1947" s="6" t="e">
        <f>IF(Table16[[#This Row],[School Day]]="Y",Table16[[#This Row],[Demand]],NA())</f>
        <v>#N/A</v>
      </c>
      <c r="G1947" s="6">
        <f>IF(Table16[[#This Row],[School Day]]="N",Table16[[#This Row],[Demand]],NA())</f>
        <v>121307.84</v>
      </c>
      <c r="H1947" s="6" t="e">
        <f>IF(Table16[[#This Row],[Holiday]]="Y",Table16[[#This Row],[Demand]],NA())</f>
        <v>#N/A</v>
      </c>
      <c r="I1947" s="6">
        <f>IF(Table16[[#This Row],[Holiday]]="N",Table16[[#This Row],[Demand]],NA())</f>
        <v>121307.84</v>
      </c>
      <c r="J1947" s="6">
        <v>19.8</v>
      </c>
      <c r="K1947" s="6"/>
    </row>
    <row r="1948" spans="2:11" x14ac:dyDescent="0.3">
      <c r="B1948" s="30">
        <v>43951</v>
      </c>
      <c r="C1948" s="6" t="str">
        <f>VLOOKUP(B:B, _holidays!A:C, 2, FALSE)</f>
        <v>N</v>
      </c>
      <c r="D1948" s="6" t="str">
        <f>VLOOKUP(B:B, _holidays!A:C, 3, FALSE)</f>
        <v>N</v>
      </c>
      <c r="E1948" s="10">
        <v>121353.33</v>
      </c>
      <c r="F1948" s="6" t="e">
        <f>IF(Table16[[#This Row],[School Day]]="Y",Table16[[#This Row],[Demand]],NA())</f>
        <v>#N/A</v>
      </c>
      <c r="G1948" s="6">
        <f>IF(Table16[[#This Row],[School Day]]="N",Table16[[#This Row],[Demand]],NA())</f>
        <v>121353.33</v>
      </c>
      <c r="H1948" s="6" t="e">
        <f>IF(Table16[[#This Row],[Holiday]]="Y",Table16[[#This Row],[Demand]],NA())</f>
        <v>#N/A</v>
      </c>
      <c r="I1948" s="6">
        <f>IF(Table16[[#This Row],[Holiday]]="N",Table16[[#This Row],[Demand]],NA())</f>
        <v>121353.33</v>
      </c>
      <c r="J1948" s="6">
        <v>15.5</v>
      </c>
      <c r="K1948" s="6"/>
    </row>
    <row r="1949" spans="2:11" x14ac:dyDescent="0.3">
      <c r="B1949" s="30">
        <v>43952</v>
      </c>
      <c r="C1949" s="6" t="str">
        <f>VLOOKUP(B:B, _holidays!A:C, 2, FALSE)</f>
        <v>N</v>
      </c>
      <c r="D1949" s="6" t="str">
        <f>VLOOKUP(B:B, _holidays!A:C, 3, FALSE)</f>
        <v>N</v>
      </c>
      <c r="E1949" s="10">
        <v>127238.875</v>
      </c>
      <c r="F1949" s="6" t="e">
        <f>IF(Table16[[#This Row],[School Day]]="Y",Table16[[#This Row],[Demand]],NA())</f>
        <v>#N/A</v>
      </c>
      <c r="G1949" s="6">
        <f>IF(Table16[[#This Row],[School Day]]="N",Table16[[#This Row],[Demand]],NA())</f>
        <v>127238.875</v>
      </c>
      <c r="H1949" s="6" t="e">
        <f>IF(Table16[[#This Row],[Holiday]]="Y",Table16[[#This Row],[Demand]],NA())</f>
        <v>#N/A</v>
      </c>
      <c r="I1949" s="6">
        <f>IF(Table16[[#This Row],[Holiday]]="N",Table16[[#This Row],[Demand]],NA())</f>
        <v>127238.875</v>
      </c>
      <c r="J1949" s="6">
        <v>13</v>
      </c>
      <c r="K1949" s="6"/>
    </row>
    <row r="1950" spans="2:11" x14ac:dyDescent="0.3">
      <c r="B1950" s="30">
        <v>43953</v>
      </c>
      <c r="C1950" s="6" t="str">
        <f>VLOOKUP(B:B, _holidays!A:C, 2, FALSE)</f>
        <v>N</v>
      </c>
      <c r="D1950" s="6" t="str">
        <f>VLOOKUP(B:B, _holidays!A:C, 3, FALSE)</f>
        <v>N</v>
      </c>
      <c r="E1950" s="10">
        <v>111665.72500000001</v>
      </c>
      <c r="F1950" s="6" t="e">
        <f>IF(Table16[[#This Row],[School Day]]="Y",Table16[[#This Row],[Demand]],NA())</f>
        <v>#N/A</v>
      </c>
      <c r="G1950" s="6">
        <f>IF(Table16[[#This Row],[School Day]]="N",Table16[[#This Row],[Demand]],NA())</f>
        <v>111665.72500000001</v>
      </c>
      <c r="H1950" s="6" t="e">
        <f>IF(Table16[[#This Row],[Holiday]]="Y",Table16[[#This Row],[Demand]],NA())</f>
        <v>#N/A</v>
      </c>
      <c r="I1950" s="6">
        <f>IF(Table16[[#This Row],[Holiday]]="N",Table16[[#This Row],[Demand]],NA())</f>
        <v>111665.72500000001</v>
      </c>
      <c r="J1950" s="6">
        <v>14.2</v>
      </c>
      <c r="K1950" s="6"/>
    </row>
    <row r="1951" spans="2:11" x14ac:dyDescent="0.3">
      <c r="B1951" s="30">
        <v>43954</v>
      </c>
      <c r="C1951" s="6" t="str">
        <f>VLOOKUP(B:B, _holidays!A:C, 2, FALSE)</f>
        <v>N</v>
      </c>
      <c r="D1951" s="6" t="str">
        <f>VLOOKUP(B:B, _holidays!A:C, 3, FALSE)</f>
        <v>N</v>
      </c>
      <c r="E1951" s="10">
        <v>109669.355</v>
      </c>
      <c r="F1951" s="6" t="e">
        <f>IF(Table16[[#This Row],[School Day]]="Y",Table16[[#This Row],[Demand]],NA())</f>
        <v>#N/A</v>
      </c>
      <c r="G1951" s="6">
        <f>IF(Table16[[#This Row],[School Day]]="N",Table16[[#This Row],[Demand]],NA())</f>
        <v>109669.355</v>
      </c>
      <c r="H1951" s="6" t="e">
        <f>IF(Table16[[#This Row],[Holiday]]="Y",Table16[[#This Row],[Demand]],NA())</f>
        <v>#N/A</v>
      </c>
      <c r="I1951" s="6">
        <f>IF(Table16[[#This Row],[Holiday]]="N",Table16[[#This Row],[Demand]],NA())</f>
        <v>109669.355</v>
      </c>
      <c r="J1951" s="6">
        <v>15</v>
      </c>
      <c r="K1951" s="6"/>
    </row>
    <row r="1952" spans="2:11" x14ac:dyDescent="0.3">
      <c r="B1952" s="30">
        <v>43955</v>
      </c>
      <c r="C1952" s="6" t="str">
        <f>VLOOKUP(B:B, _holidays!A:C, 2, FALSE)</f>
        <v>N</v>
      </c>
      <c r="D1952" s="6" t="str">
        <f>VLOOKUP(B:B, _holidays!A:C, 3, FALSE)</f>
        <v>N</v>
      </c>
      <c r="E1952" s="10">
        <v>126892.26</v>
      </c>
      <c r="F1952" s="6" t="e">
        <f>IF(Table16[[#This Row],[School Day]]="Y",Table16[[#This Row],[Demand]],NA())</f>
        <v>#N/A</v>
      </c>
      <c r="G1952" s="6">
        <f>IF(Table16[[#This Row],[School Day]]="N",Table16[[#This Row],[Demand]],NA())</f>
        <v>126892.26</v>
      </c>
      <c r="H1952" s="6" t="e">
        <f>IF(Table16[[#This Row],[Holiday]]="Y",Table16[[#This Row],[Demand]],NA())</f>
        <v>#N/A</v>
      </c>
      <c r="I1952" s="6">
        <f>IF(Table16[[#This Row],[Holiday]]="N",Table16[[#This Row],[Demand]],NA())</f>
        <v>126892.26</v>
      </c>
      <c r="J1952" s="6">
        <v>14.8</v>
      </c>
      <c r="K1952" s="6"/>
    </row>
    <row r="1953" spans="2:11" x14ac:dyDescent="0.3">
      <c r="B1953" s="30">
        <v>43956</v>
      </c>
      <c r="C1953" s="6" t="str">
        <f>VLOOKUP(B:B, _holidays!A:C, 2, FALSE)</f>
        <v>N</v>
      </c>
      <c r="D1953" s="6" t="str">
        <f>VLOOKUP(B:B, _holidays!A:C, 3, FALSE)</f>
        <v>N</v>
      </c>
      <c r="E1953" s="10">
        <v>118839.095</v>
      </c>
      <c r="F1953" s="6" t="e">
        <f>IF(Table16[[#This Row],[School Day]]="Y",Table16[[#This Row],[Demand]],NA())</f>
        <v>#N/A</v>
      </c>
      <c r="G1953" s="6">
        <f>IF(Table16[[#This Row],[School Day]]="N",Table16[[#This Row],[Demand]],NA())</f>
        <v>118839.095</v>
      </c>
      <c r="H1953" s="6" t="e">
        <f>IF(Table16[[#This Row],[Holiday]]="Y",Table16[[#This Row],[Demand]],NA())</f>
        <v>#N/A</v>
      </c>
      <c r="I1953" s="6">
        <f>IF(Table16[[#This Row],[Holiday]]="N",Table16[[#This Row],[Demand]],NA())</f>
        <v>118839.095</v>
      </c>
      <c r="J1953" s="6">
        <v>19.5</v>
      </c>
      <c r="K1953" s="6"/>
    </row>
    <row r="1954" spans="2:11" x14ac:dyDescent="0.3">
      <c r="B1954" s="30">
        <v>43957</v>
      </c>
      <c r="C1954" s="6" t="str">
        <f>VLOOKUP(B:B, _holidays!A:C, 2, FALSE)</f>
        <v>N</v>
      </c>
      <c r="D1954" s="6" t="str">
        <f>VLOOKUP(B:B, _holidays!A:C, 3, FALSE)</f>
        <v>N</v>
      </c>
      <c r="E1954" s="10">
        <v>113214.27</v>
      </c>
      <c r="F1954" s="6" t="e">
        <f>IF(Table16[[#This Row],[School Day]]="Y",Table16[[#This Row],[Demand]],NA())</f>
        <v>#N/A</v>
      </c>
      <c r="G1954" s="6">
        <f>IF(Table16[[#This Row],[School Day]]="N",Table16[[#This Row],[Demand]],NA())</f>
        <v>113214.27</v>
      </c>
      <c r="H1954" s="6" t="e">
        <f>IF(Table16[[#This Row],[Holiday]]="Y",Table16[[#This Row],[Demand]],NA())</f>
        <v>#N/A</v>
      </c>
      <c r="I1954" s="6">
        <f>IF(Table16[[#This Row],[Holiday]]="N",Table16[[#This Row],[Demand]],NA())</f>
        <v>113214.27</v>
      </c>
      <c r="J1954" s="6">
        <v>20.100000000000001</v>
      </c>
      <c r="K1954" s="6"/>
    </row>
    <row r="1955" spans="2:11" x14ac:dyDescent="0.3">
      <c r="B1955" s="30">
        <v>43958</v>
      </c>
      <c r="C1955" s="6" t="str">
        <f>VLOOKUP(B:B, _holidays!A:C, 2, FALSE)</f>
        <v>N</v>
      </c>
      <c r="D1955" s="6" t="str">
        <f>VLOOKUP(B:B, _holidays!A:C, 3, FALSE)</f>
        <v>N</v>
      </c>
      <c r="E1955" s="10">
        <v>109642.755</v>
      </c>
      <c r="F1955" s="6" t="e">
        <f>IF(Table16[[#This Row],[School Day]]="Y",Table16[[#This Row],[Demand]],NA())</f>
        <v>#N/A</v>
      </c>
      <c r="G1955" s="6">
        <f>IF(Table16[[#This Row],[School Day]]="N",Table16[[#This Row],[Demand]],NA())</f>
        <v>109642.755</v>
      </c>
      <c r="H1955" s="6" t="e">
        <f>IF(Table16[[#This Row],[Holiday]]="Y",Table16[[#This Row],[Demand]],NA())</f>
        <v>#N/A</v>
      </c>
      <c r="I1955" s="6">
        <f>IF(Table16[[#This Row],[Holiday]]="N",Table16[[#This Row],[Demand]],NA())</f>
        <v>109642.755</v>
      </c>
      <c r="J1955" s="6">
        <v>21.1</v>
      </c>
      <c r="K1955" s="6"/>
    </row>
    <row r="1956" spans="2:11" x14ac:dyDescent="0.3">
      <c r="B1956" s="30">
        <v>43959</v>
      </c>
      <c r="C1956" s="6" t="str">
        <f>VLOOKUP(B:B, _holidays!A:C, 2, FALSE)</f>
        <v>N</v>
      </c>
      <c r="D1956" s="6" t="str">
        <f>VLOOKUP(B:B, _holidays!A:C, 3, FALSE)</f>
        <v>N</v>
      </c>
      <c r="E1956" s="10">
        <v>107914.05499999999</v>
      </c>
      <c r="F1956" s="6" t="e">
        <f>IF(Table16[[#This Row],[School Day]]="Y",Table16[[#This Row],[Demand]],NA())</f>
        <v>#N/A</v>
      </c>
      <c r="G1956" s="6">
        <f>IF(Table16[[#This Row],[School Day]]="N",Table16[[#This Row],[Demand]],NA())</f>
        <v>107914.05499999999</v>
      </c>
      <c r="H1956" s="6" t="e">
        <f>IF(Table16[[#This Row],[Holiday]]="Y",Table16[[#This Row],[Demand]],NA())</f>
        <v>#N/A</v>
      </c>
      <c r="I1956" s="6">
        <f>IF(Table16[[#This Row],[Holiday]]="N",Table16[[#This Row],[Demand]],NA())</f>
        <v>107914.05499999999</v>
      </c>
      <c r="J1956" s="6">
        <v>19.600000000000001</v>
      </c>
      <c r="K1956" s="6"/>
    </row>
    <row r="1957" spans="2:11" x14ac:dyDescent="0.3">
      <c r="B1957" s="30">
        <v>43960</v>
      </c>
      <c r="C1957" s="6" t="str">
        <f>VLOOKUP(B:B, _holidays!A:C, 2, FALSE)</f>
        <v>N</v>
      </c>
      <c r="D1957" s="6" t="str">
        <f>VLOOKUP(B:B, _holidays!A:C, 3, FALSE)</f>
        <v>N</v>
      </c>
      <c r="E1957" s="10">
        <v>107786.255</v>
      </c>
      <c r="F1957" s="6" t="e">
        <f>IF(Table16[[#This Row],[School Day]]="Y",Table16[[#This Row],[Demand]],NA())</f>
        <v>#N/A</v>
      </c>
      <c r="G1957" s="6">
        <f>IF(Table16[[#This Row],[School Day]]="N",Table16[[#This Row],[Demand]],NA())</f>
        <v>107786.255</v>
      </c>
      <c r="H1957" s="6" t="e">
        <f>IF(Table16[[#This Row],[Holiday]]="Y",Table16[[#This Row],[Demand]],NA())</f>
        <v>#N/A</v>
      </c>
      <c r="I1957" s="6">
        <f>IF(Table16[[#This Row],[Holiday]]="N",Table16[[#This Row],[Demand]],NA())</f>
        <v>107786.255</v>
      </c>
      <c r="J1957" s="6">
        <v>14</v>
      </c>
      <c r="K1957" s="6"/>
    </row>
    <row r="1958" spans="2:11" x14ac:dyDescent="0.3">
      <c r="B1958" s="30">
        <v>43961</v>
      </c>
      <c r="C1958" s="6" t="str">
        <f>VLOOKUP(B:B, _holidays!A:C, 2, FALSE)</f>
        <v>N</v>
      </c>
      <c r="D1958" s="6" t="str">
        <f>VLOOKUP(B:B, _holidays!A:C, 3, FALSE)</f>
        <v>N</v>
      </c>
      <c r="E1958" s="10">
        <v>107555.19</v>
      </c>
      <c r="F1958" s="6" t="e">
        <f>IF(Table16[[#This Row],[School Day]]="Y",Table16[[#This Row],[Demand]],NA())</f>
        <v>#N/A</v>
      </c>
      <c r="G1958" s="6">
        <f>IF(Table16[[#This Row],[School Day]]="N",Table16[[#This Row],[Demand]],NA())</f>
        <v>107555.19</v>
      </c>
      <c r="H1958" s="6" t="e">
        <f>IF(Table16[[#This Row],[Holiday]]="Y",Table16[[#This Row],[Demand]],NA())</f>
        <v>#N/A</v>
      </c>
      <c r="I1958" s="6">
        <f>IF(Table16[[#This Row],[Holiday]]="N",Table16[[#This Row],[Demand]],NA())</f>
        <v>107555.19</v>
      </c>
      <c r="J1958" s="6">
        <v>14.5</v>
      </c>
      <c r="K1958" s="6"/>
    </row>
    <row r="1959" spans="2:11" x14ac:dyDescent="0.3">
      <c r="B1959" s="30">
        <v>43962</v>
      </c>
      <c r="C1959" s="6" t="str">
        <f>VLOOKUP(B:B, _holidays!A:C, 2, FALSE)</f>
        <v>N</v>
      </c>
      <c r="D1959" s="6" t="str">
        <f>VLOOKUP(B:B, _holidays!A:C, 3, FALSE)</f>
        <v>N</v>
      </c>
      <c r="E1959" s="10">
        <v>122550.94500000001</v>
      </c>
      <c r="F1959" s="6" t="e">
        <f>IF(Table16[[#This Row],[School Day]]="Y",Table16[[#This Row],[Demand]],NA())</f>
        <v>#N/A</v>
      </c>
      <c r="G1959" s="6">
        <f>IF(Table16[[#This Row],[School Day]]="N",Table16[[#This Row],[Demand]],NA())</f>
        <v>122550.94500000001</v>
      </c>
      <c r="H1959" s="6" t="e">
        <f>IF(Table16[[#This Row],[Holiday]]="Y",Table16[[#This Row],[Demand]],NA())</f>
        <v>#N/A</v>
      </c>
      <c r="I1959" s="6">
        <f>IF(Table16[[#This Row],[Holiday]]="N",Table16[[#This Row],[Demand]],NA())</f>
        <v>122550.94500000001</v>
      </c>
      <c r="J1959" s="6">
        <v>17.100000000000001</v>
      </c>
      <c r="K1959" s="6"/>
    </row>
    <row r="1960" spans="2:11" x14ac:dyDescent="0.3">
      <c r="B1960" s="30">
        <v>43963</v>
      </c>
      <c r="C1960" s="6" t="str">
        <f>VLOOKUP(B:B, _holidays!A:C, 2, FALSE)</f>
        <v>N</v>
      </c>
      <c r="D1960" s="6" t="str">
        <f>VLOOKUP(B:B, _holidays!A:C, 3, FALSE)</f>
        <v>N</v>
      </c>
      <c r="E1960" s="10">
        <v>120767.795</v>
      </c>
      <c r="F1960" s="6" t="e">
        <f>IF(Table16[[#This Row],[School Day]]="Y",Table16[[#This Row],[Demand]],NA())</f>
        <v>#N/A</v>
      </c>
      <c r="G1960" s="6">
        <f>IF(Table16[[#This Row],[School Day]]="N",Table16[[#This Row],[Demand]],NA())</f>
        <v>120767.795</v>
      </c>
      <c r="H1960" s="6" t="e">
        <f>IF(Table16[[#This Row],[Holiday]]="Y",Table16[[#This Row],[Demand]],NA())</f>
        <v>#N/A</v>
      </c>
      <c r="I1960" s="6">
        <f>IF(Table16[[#This Row],[Holiday]]="N",Table16[[#This Row],[Demand]],NA())</f>
        <v>120767.795</v>
      </c>
      <c r="J1960" s="6">
        <v>14.8</v>
      </c>
      <c r="K1960" s="6"/>
    </row>
    <row r="1961" spans="2:11" x14ac:dyDescent="0.3">
      <c r="B1961" s="30">
        <v>43964</v>
      </c>
      <c r="C1961" s="6" t="str">
        <f>VLOOKUP(B:B, _holidays!A:C, 2, FALSE)</f>
        <v>N</v>
      </c>
      <c r="D1961" s="6" t="str">
        <f>VLOOKUP(B:B, _holidays!A:C, 3, FALSE)</f>
        <v>N</v>
      </c>
      <c r="E1961" s="10">
        <v>127145.14</v>
      </c>
      <c r="F1961" s="6" t="e">
        <f>IF(Table16[[#This Row],[School Day]]="Y",Table16[[#This Row],[Demand]],NA())</f>
        <v>#N/A</v>
      </c>
      <c r="G1961" s="6">
        <f>IF(Table16[[#This Row],[School Day]]="N",Table16[[#This Row],[Demand]],NA())</f>
        <v>127145.14</v>
      </c>
      <c r="H1961" s="6" t="e">
        <f>IF(Table16[[#This Row],[Holiday]]="Y",Table16[[#This Row],[Demand]],NA())</f>
        <v>#N/A</v>
      </c>
      <c r="I1961" s="6">
        <f>IF(Table16[[#This Row],[Holiday]]="N",Table16[[#This Row],[Demand]],NA())</f>
        <v>127145.14</v>
      </c>
      <c r="J1961" s="6">
        <v>14.5</v>
      </c>
      <c r="K1961" s="6"/>
    </row>
    <row r="1962" spans="2:11" x14ac:dyDescent="0.3">
      <c r="B1962" s="30">
        <v>43965</v>
      </c>
      <c r="C1962" s="6" t="str">
        <f>VLOOKUP(B:B, _holidays!A:C, 2, FALSE)</f>
        <v>N</v>
      </c>
      <c r="D1962" s="6" t="str">
        <f>VLOOKUP(B:B, _holidays!A:C, 3, FALSE)</f>
        <v>N</v>
      </c>
      <c r="E1962" s="10">
        <v>129285.09</v>
      </c>
      <c r="F1962" s="6" t="e">
        <f>IF(Table16[[#This Row],[School Day]]="Y",Table16[[#This Row],[Demand]],NA())</f>
        <v>#N/A</v>
      </c>
      <c r="G1962" s="6">
        <f>IF(Table16[[#This Row],[School Day]]="N",Table16[[#This Row],[Demand]],NA())</f>
        <v>129285.09</v>
      </c>
      <c r="H1962" s="6" t="e">
        <f>IF(Table16[[#This Row],[Holiday]]="Y",Table16[[#This Row],[Demand]],NA())</f>
        <v>#N/A</v>
      </c>
      <c r="I1962" s="6">
        <f>IF(Table16[[#This Row],[Holiday]]="N",Table16[[#This Row],[Demand]],NA())</f>
        <v>129285.09</v>
      </c>
      <c r="J1962" s="6">
        <v>14.7</v>
      </c>
      <c r="K1962" s="6"/>
    </row>
    <row r="1963" spans="2:11" x14ac:dyDescent="0.3">
      <c r="B1963" s="30">
        <v>43966</v>
      </c>
      <c r="C1963" s="6" t="str">
        <f>VLOOKUP(B:B, _holidays!A:C, 2, FALSE)</f>
        <v>N</v>
      </c>
      <c r="D1963" s="6" t="str">
        <f>VLOOKUP(B:B, _holidays!A:C, 3, FALSE)</f>
        <v>N</v>
      </c>
      <c r="E1963" s="10">
        <v>129112.45</v>
      </c>
      <c r="F1963" s="6" t="e">
        <f>IF(Table16[[#This Row],[School Day]]="Y",Table16[[#This Row],[Demand]],NA())</f>
        <v>#N/A</v>
      </c>
      <c r="G1963" s="6">
        <f>IF(Table16[[#This Row],[School Day]]="N",Table16[[#This Row],[Demand]],NA())</f>
        <v>129112.45</v>
      </c>
      <c r="H1963" s="6" t="e">
        <f>IF(Table16[[#This Row],[Holiday]]="Y",Table16[[#This Row],[Demand]],NA())</f>
        <v>#N/A</v>
      </c>
      <c r="I1963" s="6">
        <f>IF(Table16[[#This Row],[Holiday]]="N",Table16[[#This Row],[Demand]],NA())</f>
        <v>129112.45</v>
      </c>
      <c r="J1963" s="6">
        <v>15.3</v>
      </c>
      <c r="K1963" s="6"/>
    </row>
    <row r="1964" spans="2:11" x14ac:dyDescent="0.3">
      <c r="B1964" s="30">
        <v>43967</v>
      </c>
      <c r="C1964" s="6" t="str">
        <f>VLOOKUP(B:B, _holidays!A:C, 2, FALSE)</f>
        <v>N</v>
      </c>
      <c r="D1964" s="6" t="str">
        <f>VLOOKUP(B:B, _holidays!A:C, 3, FALSE)</f>
        <v>N</v>
      </c>
      <c r="E1964" s="10">
        <v>110420.89</v>
      </c>
      <c r="F1964" s="6" t="e">
        <f>IF(Table16[[#This Row],[School Day]]="Y",Table16[[#This Row],[Demand]],NA())</f>
        <v>#N/A</v>
      </c>
      <c r="G1964" s="6">
        <f>IF(Table16[[#This Row],[School Day]]="N",Table16[[#This Row],[Demand]],NA())</f>
        <v>110420.89</v>
      </c>
      <c r="H1964" s="6" t="e">
        <f>IF(Table16[[#This Row],[Holiday]]="Y",Table16[[#This Row],[Demand]],NA())</f>
        <v>#N/A</v>
      </c>
      <c r="I1964" s="6">
        <f>IF(Table16[[#This Row],[Holiday]]="N",Table16[[#This Row],[Demand]],NA())</f>
        <v>110420.89</v>
      </c>
      <c r="J1964" s="6">
        <v>18</v>
      </c>
      <c r="K1964" s="6"/>
    </row>
    <row r="1965" spans="2:11" x14ac:dyDescent="0.3">
      <c r="B1965" s="30">
        <v>43968</v>
      </c>
      <c r="C1965" s="6" t="str">
        <f>VLOOKUP(B:B, _holidays!A:C, 2, FALSE)</f>
        <v>N</v>
      </c>
      <c r="D1965" s="6" t="str">
        <f>VLOOKUP(B:B, _holidays!A:C, 3, FALSE)</f>
        <v>N</v>
      </c>
      <c r="E1965" s="10">
        <v>109774.425</v>
      </c>
      <c r="F1965" s="6" t="e">
        <f>IF(Table16[[#This Row],[School Day]]="Y",Table16[[#This Row],[Demand]],NA())</f>
        <v>#N/A</v>
      </c>
      <c r="G1965" s="6">
        <f>IF(Table16[[#This Row],[School Day]]="N",Table16[[#This Row],[Demand]],NA())</f>
        <v>109774.425</v>
      </c>
      <c r="H1965" s="6" t="e">
        <f>IF(Table16[[#This Row],[Holiday]]="Y",Table16[[#This Row],[Demand]],NA())</f>
        <v>#N/A</v>
      </c>
      <c r="I1965" s="6">
        <f>IF(Table16[[#This Row],[Holiday]]="N",Table16[[#This Row],[Demand]],NA())</f>
        <v>109774.425</v>
      </c>
      <c r="J1965" s="6">
        <v>18.5</v>
      </c>
      <c r="K1965" s="6"/>
    </row>
    <row r="1966" spans="2:11" x14ac:dyDescent="0.3">
      <c r="B1966" s="30">
        <v>43969</v>
      </c>
      <c r="C1966" s="6" t="str">
        <f>VLOOKUP(B:B, _holidays!A:C, 2, FALSE)</f>
        <v>N</v>
      </c>
      <c r="D1966" s="6" t="str">
        <f>VLOOKUP(B:B, _holidays!A:C, 3, FALSE)</f>
        <v>N</v>
      </c>
      <c r="E1966" s="10">
        <v>120076.645</v>
      </c>
      <c r="F1966" s="6" t="e">
        <f>IF(Table16[[#This Row],[School Day]]="Y",Table16[[#This Row],[Demand]],NA())</f>
        <v>#N/A</v>
      </c>
      <c r="G1966" s="6">
        <f>IF(Table16[[#This Row],[School Day]]="N",Table16[[#This Row],[Demand]],NA())</f>
        <v>120076.645</v>
      </c>
      <c r="H1966" s="6" t="e">
        <f>IF(Table16[[#This Row],[Holiday]]="Y",Table16[[#This Row],[Demand]],NA())</f>
        <v>#N/A</v>
      </c>
      <c r="I1966" s="6">
        <f>IF(Table16[[#This Row],[Holiday]]="N",Table16[[#This Row],[Demand]],NA())</f>
        <v>120076.645</v>
      </c>
      <c r="J1966" s="6">
        <v>19.399999999999999</v>
      </c>
      <c r="K1966" s="6"/>
    </row>
    <row r="1967" spans="2:11" x14ac:dyDescent="0.3">
      <c r="B1967" s="30">
        <v>43970</v>
      </c>
      <c r="C1967" s="6" t="str">
        <f>VLOOKUP(B:B, _holidays!A:C, 2, FALSE)</f>
        <v>N</v>
      </c>
      <c r="D1967" s="6" t="str">
        <f>VLOOKUP(B:B, _holidays!A:C, 3, FALSE)</f>
        <v>N</v>
      </c>
      <c r="E1967" s="10">
        <v>119789.97</v>
      </c>
      <c r="F1967" s="6" t="e">
        <f>IF(Table16[[#This Row],[School Day]]="Y",Table16[[#This Row],[Demand]],NA())</f>
        <v>#N/A</v>
      </c>
      <c r="G1967" s="6">
        <f>IF(Table16[[#This Row],[School Day]]="N",Table16[[#This Row],[Demand]],NA())</f>
        <v>119789.97</v>
      </c>
      <c r="H1967" s="6" t="e">
        <f>IF(Table16[[#This Row],[Holiday]]="Y",Table16[[#This Row],[Demand]],NA())</f>
        <v>#N/A</v>
      </c>
      <c r="I1967" s="6">
        <f>IF(Table16[[#This Row],[Holiday]]="N",Table16[[#This Row],[Demand]],NA())</f>
        <v>119789.97</v>
      </c>
      <c r="J1967" s="6">
        <v>17.7</v>
      </c>
      <c r="K1967" s="6"/>
    </row>
    <row r="1968" spans="2:11" x14ac:dyDescent="0.3">
      <c r="B1968" s="30">
        <v>43971</v>
      </c>
      <c r="C1968" s="6" t="str">
        <f>VLOOKUP(B:B, _holidays!A:C, 2, FALSE)</f>
        <v>N</v>
      </c>
      <c r="D1968" s="6" t="str">
        <f>VLOOKUP(B:B, _holidays!A:C, 3, FALSE)</f>
        <v>N</v>
      </c>
      <c r="E1968" s="10">
        <v>119803.985</v>
      </c>
      <c r="F1968" s="6" t="e">
        <f>IF(Table16[[#This Row],[School Day]]="Y",Table16[[#This Row],[Demand]],NA())</f>
        <v>#N/A</v>
      </c>
      <c r="G1968" s="6">
        <f>IF(Table16[[#This Row],[School Day]]="N",Table16[[#This Row],[Demand]],NA())</f>
        <v>119803.985</v>
      </c>
      <c r="H1968" s="6" t="e">
        <f>IF(Table16[[#This Row],[Holiday]]="Y",Table16[[#This Row],[Demand]],NA())</f>
        <v>#N/A</v>
      </c>
      <c r="I1968" s="6">
        <f>IF(Table16[[#This Row],[Holiday]]="N",Table16[[#This Row],[Demand]],NA())</f>
        <v>119803.985</v>
      </c>
      <c r="J1968" s="6">
        <v>15.8</v>
      </c>
      <c r="K1968" s="6"/>
    </row>
    <row r="1969" spans="2:11" x14ac:dyDescent="0.3">
      <c r="B1969" s="30">
        <v>43972</v>
      </c>
      <c r="C1969" s="6" t="str">
        <f>VLOOKUP(B:B, _holidays!A:C, 2, FALSE)</f>
        <v>N</v>
      </c>
      <c r="D1969" s="6" t="str">
        <f>VLOOKUP(B:B, _holidays!A:C, 3, FALSE)</f>
        <v>N</v>
      </c>
      <c r="E1969" s="10">
        <v>127563.61</v>
      </c>
      <c r="F1969" s="6" t="e">
        <f>IF(Table16[[#This Row],[School Day]]="Y",Table16[[#This Row],[Demand]],NA())</f>
        <v>#N/A</v>
      </c>
      <c r="G1969" s="6">
        <f>IF(Table16[[#This Row],[School Day]]="N",Table16[[#This Row],[Demand]],NA())</f>
        <v>127563.61</v>
      </c>
      <c r="H1969" s="6" t="e">
        <f>IF(Table16[[#This Row],[Holiday]]="Y",Table16[[#This Row],[Demand]],NA())</f>
        <v>#N/A</v>
      </c>
      <c r="I1969" s="6">
        <f>IF(Table16[[#This Row],[Holiday]]="N",Table16[[#This Row],[Demand]],NA())</f>
        <v>127563.61</v>
      </c>
      <c r="J1969" s="6">
        <v>13.7</v>
      </c>
      <c r="K1969" s="6"/>
    </row>
    <row r="1970" spans="2:11" x14ac:dyDescent="0.3">
      <c r="B1970" s="30">
        <v>43973</v>
      </c>
      <c r="C1970" s="6" t="str">
        <f>VLOOKUP(B:B, _holidays!A:C, 2, FALSE)</f>
        <v>N</v>
      </c>
      <c r="D1970" s="6" t="str">
        <f>VLOOKUP(B:B, _holidays!A:C, 3, FALSE)</f>
        <v>N</v>
      </c>
      <c r="E1970" s="10">
        <v>130472.2</v>
      </c>
      <c r="F1970" s="6" t="e">
        <f>IF(Table16[[#This Row],[School Day]]="Y",Table16[[#This Row],[Demand]],NA())</f>
        <v>#N/A</v>
      </c>
      <c r="G1970" s="6">
        <f>IF(Table16[[#This Row],[School Day]]="N",Table16[[#This Row],[Demand]],NA())</f>
        <v>130472.2</v>
      </c>
      <c r="H1970" s="6" t="e">
        <f>IF(Table16[[#This Row],[Holiday]]="Y",Table16[[#This Row],[Demand]],NA())</f>
        <v>#N/A</v>
      </c>
      <c r="I1970" s="6">
        <f>IF(Table16[[#This Row],[Holiday]]="N",Table16[[#This Row],[Demand]],NA())</f>
        <v>130472.2</v>
      </c>
      <c r="J1970" s="6">
        <v>13.6</v>
      </c>
      <c r="K1970" s="6"/>
    </row>
    <row r="1971" spans="2:11" x14ac:dyDescent="0.3">
      <c r="B1971" s="30">
        <v>43974</v>
      </c>
      <c r="C1971" s="6" t="str">
        <f>VLOOKUP(B:B, _holidays!A:C, 2, FALSE)</f>
        <v>N</v>
      </c>
      <c r="D1971" s="6" t="str">
        <f>VLOOKUP(B:B, _holidays!A:C, 3, FALSE)</f>
        <v>N</v>
      </c>
      <c r="E1971" s="10">
        <v>115234.32</v>
      </c>
      <c r="F1971" s="6" t="e">
        <f>IF(Table16[[#This Row],[School Day]]="Y",Table16[[#This Row],[Demand]],NA())</f>
        <v>#N/A</v>
      </c>
      <c r="G1971" s="6">
        <f>IF(Table16[[#This Row],[School Day]]="N",Table16[[#This Row],[Demand]],NA())</f>
        <v>115234.32</v>
      </c>
      <c r="H1971" s="6" t="e">
        <f>IF(Table16[[#This Row],[Holiday]]="Y",Table16[[#This Row],[Demand]],NA())</f>
        <v>#N/A</v>
      </c>
      <c r="I1971" s="6">
        <f>IF(Table16[[#This Row],[Holiday]]="N",Table16[[#This Row],[Demand]],NA())</f>
        <v>115234.32</v>
      </c>
      <c r="J1971" s="6">
        <v>13.5</v>
      </c>
      <c r="K1971" s="6"/>
    </row>
    <row r="1972" spans="2:11" x14ac:dyDescent="0.3">
      <c r="B1972" s="30">
        <v>43975</v>
      </c>
      <c r="C1972" s="6" t="str">
        <f>VLOOKUP(B:B, _holidays!A:C, 2, FALSE)</f>
        <v>N</v>
      </c>
      <c r="D1972" s="6" t="str">
        <f>VLOOKUP(B:B, _holidays!A:C, 3, FALSE)</f>
        <v>N</v>
      </c>
      <c r="E1972" s="10">
        <v>109579.82</v>
      </c>
      <c r="F1972" s="6" t="e">
        <f>IF(Table16[[#This Row],[School Day]]="Y",Table16[[#This Row],[Demand]],NA())</f>
        <v>#N/A</v>
      </c>
      <c r="G1972" s="6">
        <f>IF(Table16[[#This Row],[School Day]]="N",Table16[[#This Row],[Demand]],NA())</f>
        <v>109579.82</v>
      </c>
      <c r="H1972" s="6" t="e">
        <f>IF(Table16[[#This Row],[Holiday]]="Y",Table16[[#This Row],[Demand]],NA())</f>
        <v>#N/A</v>
      </c>
      <c r="I1972" s="6">
        <f>IF(Table16[[#This Row],[Holiday]]="N",Table16[[#This Row],[Demand]],NA())</f>
        <v>109579.82</v>
      </c>
      <c r="J1972" s="6">
        <v>13.8</v>
      </c>
      <c r="K1972" s="6"/>
    </row>
    <row r="1973" spans="2:11" x14ac:dyDescent="0.3">
      <c r="B1973" s="30">
        <v>43976</v>
      </c>
      <c r="C1973" s="6" t="str">
        <f>VLOOKUP(B:B, _holidays!A:C, 2, FALSE)</f>
        <v>N</v>
      </c>
      <c r="D1973" s="6" t="str">
        <f>VLOOKUP(B:B, _holidays!A:C, 3, FALSE)</f>
        <v>N</v>
      </c>
      <c r="E1973" s="10">
        <v>125532.575</v>
      </c>
      <c r="F1973" s="6" t="e">
        <f>IF(Table16[[#This Row],[School Day]]="Y",Table16[[#This Row],[Demand]],NA())</f>
        <v>#N/A</v>
      </c>
      <c r="G1973" s="6">
        <f>IF(Table16[[#This Row],[School Day]]="N",Table16[[#This Row],[Demand]],NA())</f>
        <v>125532.575</v>
      </c>
      <c r="H1973" s="6" t="e">
        <f>IF(Table16[[#This Row],[Holiday]]="Y",Table16[[#This Row],[Demand]],NA())</f>
        <v>#N/A</v>
      </c>
      <c r="I1973" s="6">
        <f>IF(Table16[[#This Row],[Holiday]]="N",Table16[[#This Row],[Demand]],NA())</f>
        <v>125532.575</v>
      </c>
      <c r="J1973" s="6">
        <v>16</v>
      </c>
      <c r="K1973" s="6"/>
    </row>
    <row r="1974" spans="2:11" x14ac:dyDescent="0.3">
      <c r="B1974" s="30">
        <v>43977</v>
      </c>
      <c r="C1974" s="6" t="str">
        <f>VLOOKUP(B:B, _holidays!A:C, 2, FALSE)</f>
        <v>N</v>
      </c>
      <c r="D1974" s="6" t="str">
        <f>VLOOKUP(B:B, _holidays!A:C, 3, FALSE)</f>
        <v>N</v>
      </c>
      <c r="E1974" s="10">
        <v>126788.83500000001</v>
      </c>
      <c r="F1974" s="6" t="e">
        <f>IF(Table16[[#This Row],[School Day]]="Y",Table16[[#This Row],[Demand]],NA())</f>
        <v>#N/A</v>
      </c>
      <c r="G1974" s="6">
        <f>IF(Table16[[#This Row],[School Day]]="N",Table16[[#This Row],[Demand]],NA())</f>
        <v>126788.83500000001</v>
      </c>
      <c r="H1974" s="6" t="e">
        <f>IF(Table16[[#This Row],[Holiday]]="Y",Table16[[#This Row],[Demand]],NA())</f>
        <v>#N/A</v>
      </c>
      <c r="I1974" s="6">
        <f>IF(Table16[[#This Row],[Holiday]]="N",Table16[[#This Row],[Demand]],NA())</f>
        <v>126788.83500000001</v>
      </c>
      <c r="J1974" s="6">
        <v>18.5</v>
      </c>
      <c r="K1974" s="6"/>
    </row>
    <row r="1975" spans="2:11" x14ac:dyDescent="0.3">
      <c r="B1975" s="30">
        <v>43978</v>
      </c>
      <c r="C1975" s="6" t="str">
        <f>VLOOKUP(B:B, _holidays!A:C, 2, FALSE)</f>
        <v>Y</v>
      </c>
      <c r="D1975" s="6" t="str">
        <f>VLOOKUP(B:B, _holidays!A:C, 3, FALSE)</f>
        <v>N</v>
      </c>
      <c r="E1975" s="10">
        <v>124189.8</v>
      </c>
      <c r="F1975" s="6">
        <f>IF(Table16[[#This Row],[School Day]]="Y",Table16[[#This Row],[Demand]],NA())</f>
        <v>124189.8</v>
      </c>
      <c r="G1975" s="6" t="e">
        <f>IF(Table16[[#This Row],[School Day]]="N",Table16[[#This Row],[Demand]],NA())</f>
        <v>#N/A</v>
      </c>
      <c r="H1975" s="6" t="e">
        <f>IF(Table16[[#This Row],[Holiday]]="Y",Table16[[#This Row],[Demand]],NA())</f>
        <v>#N/A</v>
      </c>
      <c r="I1975" s="6">
        <f>IF(Table16[[#This Row],[Holiday]]="N",Table16[[#This Row],[Demand]],NA())</f>
        <v>124189.8</v>
      </c>
      <c r="J1975" s="6">
        <v>17.100000000000001</v>
      </c>
      <c r="K1975" s="6"/>
    </row>
    <row r="1976" spans="2:11" x14ac:dyDescent="0.3">
      <c r="B1976" s="30">
        <v>43979</v>
      </c>
      <c r="C1976" s="6" t="str">
        <f>VLOOKUP(B:B, _holidays!A:C, 2, FALSE)</f>
        <v>Y</v>
      </c>
      <c r="D1976" s="6" t="str">
        <f>VLOOKUP(B:B, _holidays!A:C, 3, FALSE)</f>
        <v>N</v>
      </c>
      <c r="E1976" s="10">
        <v>124062.485</v>
      </c>
      <c r="F1976" s="6">
        <f>IF(Table16[[#This Row],[School Day]]="Y",Table16[[#This Row],[Demand]],NA())</f>
        <v>124062.485</v>
      </c>
      <c r="G1976" s="6" t="e">
        <f>IF(Table16[[#This Row],[School Day]]="N",Table16[[#This Row],[Demand]],NA())</f>
        <v>#N/A</v>
      </c>
      <c r="H1976" s="6" t="e">
        <f>IF(Table16[[#This Row],[Holiday]]="Y",Table16[[#This Row],[Demand]],NA())</f>
        <v>#N/A</v>
      </c>
      <c r="I1976" s="6">
        <f>IF(Table16[[#This Row],[Holiday]]="N",Table16[[#This Row],[Demand]],NA())</f>
        <v>124062.485</v>
      </c>
      <c r="J1976" s="6">
        <v>17.600000000000001</v>
      </c>
      <c r="K1976" s="6"/>
    </row>
    <row r="1977" spans="2:11" x14ac:dyDescent="0.3">
      <c r="B1977" s="30">
        <v>43980</v>
      </c>
      <c r="C1977" s="6" t="str">
        <f>VLOOKUP(B:B, _holidays!A:C, 2, FALSE)</f>
        <v>Y</v>
      </c>
      <c r="D1977" s="6" t="str">
        <f>VLOOKUP(B:B, _holidays!A:C, 3, FALSE)</f>
        <v>N</v>
      </c>
      <c r="E1977" s="10">
        <v>120072.09</v>
      </c>
      <c r="F1977" s="6">
        <f>IF(Table16[[#This Row],[School Day]]="Y",Table16[[#This Row],[Demand]],NA())</f>
        <v>120072.09</v>
      </c>
      <c r="G1977" s="6" t="e">
        <f>IF(Table16[[#This Row],[School Day]]="N",Table16[[#This Row],[Demand]],NA())</f>
        <v>#N/A</v>
      </c>
      <c r="H1977" s="6" t="e">
        <f>IF(Table16[[#This Row],[Holiday]]="Y",Table16[[#This Row],[Demand]],NA())</f>
        <v>#N/A</v>
      </c>
      <c r="I1977" s="6">
        <f>IF(Table16[[#This Row],[Holiday]]="N",Table16[[#This Row],[Demand]],NA())</f>
        <v>120072.09</v>
      </c>
      <c r="J1977" s="6">
        <v>17.100000000000001</v>
      </c>
      <c r="K1977" s="6"/>
    </row>
    <row r="1978" spans="2:11" x14ac:dyDescent="0.3">
      <c r="B1978" s="30">
        <v>43981</v>
      </c>
      <c r="C1978" s="6" t="str">
        <f>VLOOKUP(B:B, _holidays!A:C, 2, FALSE)</f>
        <v>Y</v>
      </c>
      <c r="D1978" s="6" t="str">
        <f>VLOOKUP(B:B, _holidays!A:C, 3, FALSE)</f>
        <v>N</v>
      </c>
      <c r="E1978" s="10">
        <v>102231.77</v>
      </c>
      <c r="F1978" s="6">
        <f>IF(Table16[[#This Row],[School Day]]="Y",Table16[[#This Row],[Demand]],NA())</f>
        <v>102231.77</v>
      </c>
      <c r="G1978" s="6" t="e">
        <f>IF(Table16[[#This Row],[School Day]]="N",Table16[[#This Row],[Demand]],NA())</f>
        <v>#N/A</v>
      </c>
      <c r="H1978" s="6" t="e">
        <f>IF(Table16[[#This Row],[Holiday]]="Y",Table16[[#This Row],[Demand]],NA())</f>
        <v>#N/A</v>
      </c>
      <c r="I1978" s="6">
        <f>IF(Table16[[#This Row],[Holiday]]="N",Table16[[#This Row],[Demand]],NA())</f>
        <v>102231.77</v>
      </c>
      <c r="J1978" s="6">
        <v>17.100000000000001</v>
      </c>
      <c r="K1978" s="6"/>
    </row>
    <row r="1979" spans="2:11" x14ac:dyDescent="0.3">
      <c r="B1979" s="30">
        <v>43982</v>
      </c>
      <c r="C1979" s="6" t="str">
        <f>VLOOKUP(B:B, _holidays!A:C, 2, FALSE)</f>
        <v>Y</v>
      </c>
      <c r="D1979" s="6" t="str">
        <f>VLOOKUP(B:B, _holidays!A:C, 3, FALSE)</f>
        <v>N</v>
      </c>
      <c r="E1979" s="10">
        <v>102684.59</v>
      </c>
      <c r="F1979" s="6">
        <f>IF(Table16[[#This Row],[School Day]]="Y",Table16[[#This Row],[Demand]],NA())</f>
        <v>102684.59</v>
      </c>
      <c r="G1979" s="6" t="e">
        <f>IF(Table16[[#This Row],[School Day]]="N",Table16[[#This Row],[Demand]],NA())</f>
        <v>#N/A</v>
      </c>
      <c r="H1979" s="6" t="e">
        <f>IF(Table16[[#This Row],[Holiday]]="Y",Table16[[#This Row],[Demand]],NA())</f>
        <v>#N/A</v>
      </c>
      <c r="I1979" s="6">
        <f>IF(Table16[[#This Row],[Holiday]]="N",Table16[[#This Row],[Demand]],NA())</f>
        <v>102684.59</v>
      </c>
      <c r="J1979" s="6">
        <v>17.8</v>
      </c>
      <c r="K1979" s="6"/>
    </row>
    <row r="1980" spans="2:11" x14ac:dyDescent="0.3">
      <c r="B1980" s="30">
        <v>43983</v>
      </c>
      <c r="C1980" s="6" t="str">
        <f>VLOOKUP(B:B, _holidays!A:C, 2, FALSE)</f>
        <v>Y</v>
      </c>
      <c r="D1980" s="6" t="str">
        <f>VLOOKUP(B:B, _holidays!A:C, 3, FALSE)</f>
        <v>N</v>
      </c>
      <c r="E1980" s="10">
        <v>132039.70499999999</v>
      </c>
      <c r="F1980" s="6">
        <f>IF(Table16[[#This Row],[School Day]]="Y",Table16[[#This Row],[Demand]],NA())</f>
        <v>132039.70499999999</v>
      </c>
      <c r="G1980" s="6" t="e">
        <f>IF(Table16[[#This Row],[School Day]]="N",Table16[[#This Row],[Demand]],NA())</f>
        <v>#N/A</v>
      </c>
      <c r="H1980" s="6" t="e">
        <f>IF(Table16[[#This Row],[Holiday]]="Y",Table16[[#This Row],[Demand]],NA())</f>
        <v>#N/A</v>
      </c>
      <c r="I1980" s="6">
        <f>IF(Table16[[#This Row],[Holiday]]="N",Table16[[#This Row],[Demand]],NA())</f>
        <v>132039.70499999999</v>
      </c>
      <c r="J1980" s="6">
        <v>11.2</v>
      </c>
      <c r="K1980" s="6"/>
    </row>
    <row r="1981" spans="2:11" x14ac:dyDescent="0.3">
      <c r="B1981" s="30">
        <v>43984</v>
      </c>
      <c r="C1981" s="6" t="str">
        <f>VLOOKUP(B:B, _holidays!A:C, 2, FALSE)</f>
        <v>Y</v>
      </c>
      <c r="D1981" s="6" t="str">
        <f>VLOOKUP(B:B, _holidays!A:C, 3, FALSE)</f>
        <v>N</v>
      </c>
      <c r="E1981" s="10">
        <v>132710.35999999999</v>
      </c>
      <c r="F1981" s="6">
        <f>IF(Table16[[#This Row],[School Day]]="Y",Table16[[#This Row],[Demand]],NA())</f>
        <v>132710.35999999999</v>
      </c>
      <c r="G1981" s="6" t="e">
        <f>IF(Table16[[#This Row],[School Day]]="N",Table16[[#This Row],[Demand]],NA())</f>
        <v>#N/A</v>
      </c>
      <c r="H1981" s="6" t="e">
        <f>IF(Table16[[#This Row],[Holiday]]="Y",Table16[[#This Row],[Demand]],NA())</f>
        <v>#N/A</v>
      </c>
      <c r="I1981" s="6">
        <f>IF(Table16[[#This Row],[Holiday]]="N",Table16[[#This Row],[Demand]],NA())</f>
        <v>132710.35999999999</v>
      </c>
      <c r="J1981" s="6">
        <v>15.6</v>
      </c>
      <c r="K1981" s="6"/>
    </row>
    <row r="1982" spans="2:11" x14ac:dyDescent="0.3">
      <c r="B1982" s="30">
        <v>43985</v>
      </c>
      <c r="C1982" s="6" t="str">
        <f>VLOOKUP(B:B, _holidays!A:C, 2, FALSE)</f>
        <v>Y</v>
      </c>
      <c r="D1982" s="6" t="str">
        <f>VLOOKUP(B:B, _holidays!A:C, 3, FALSE)</f>
        <v>N</v>
      </c>
      <c r="E1982" s="10">
        <v>130801.825</v>
      </c>
      <c r="F1982" s="6">
        <f>IF(Table16[[#This Row],[School Day]]="Y",Table16[[#This Row],[Demand]],NA())</f>
        <v>130801.825</v>
      </c>
      <c r="G1982" s="6" t="e">
        <f>IF(Table16[[#This Row],[School Day]]="N",Table16[[#This Row],[Demand]],NA())</f>
        <v>#N/A</v>
      </c>
      <c r="H1982" s="6" t="e">
        <f>IF(Table16[[#This Row],[Holiday]]="Y",Table16[[#This Row],[Demand]],NA())</f>
        <v>#N/A</v>
      </c>
      <c r="I1982" s="6">
        <f>IF(Table16[[#This Row],[Holiday]]="N",Table16[[#This Row],[Demand]],NA())</f>
        <v>130801.825</v>
      </c>
      <c r="J1982" s="6">
        <v>14.1</v>
      </c>
      <c r="K1982" s="6"/>
    </row>
    <row r="1983" spans="2:11" x14ac:dyDescent="0.3">
      <c r="B1983" s="30">
        <v>43986</v>
      </c>
      <c r="C1983" s="6" t="str">
        <f>VLOOKUP(B:B, _holidays!A:C, 2, FALSE)</f>
        <v>Y</v>
      </c>
      <c r="D1983" s="6" t="str">
        <f>VLOOKUP(B:B, _holidays!A:C, 3, FALSE)</f>
        <v>N</v>
      </c>
      <c r="E1983" s="10">
        <v>133322.02499999999</v>
      </c>
      <c r="F1983" s="6">
        <f>IF(Table16[[#This Row],[School Day]]="Y",Table16[[#This Row],[Demand]],NA())</f>
        <v>133322.02499999999</v>
      </c>
      <c r="G1983" s="6" t="e">
        <f>IF(Table16[[#This Row],[School Day]]="N",Table16[[#This Row],[Demand]],NA())</f>
        <v>#N/A</v>
      </c>
      <c r="H1983" s="6" t="e">
        <f>IF(Table16[[#This Row],[Holiday]]="Y",Table16[[#This Row],[Demand]],NA())</f>
        <v>#N/A</v>
      </c>
      <c r="I1983" s="6">
        <f>IF(Table16[[#This Row],[Holiday]]="N",Table16[[#This Row],[Demand]],NA())</f>
        <v>133322.02499999999</v>
      </c>
      <c r="J1983" s="6">
        <v>13.8</v>
      </c>
      <c r="K1983" s="6"/>
    </row>
    <row r="1984" spans="2:11" x14ac:dyDescent="0.3">
      <c r="B1984" s="30">
        <v>43987</v>
      </c>
      <c r="C1984" s="6" t="str">
        <f>VLOOKUP(B:B, _holidays!A:C, 2, FALSE)</f>
        <v>Y</v>
      </c>
      <c r="D1984" s="6" t="str">
        <f>VLOOKUP(B:B, _holidays!A:C, 3, FALSE)</f>
        <v>N</v>
      </c>
      <c r="E1984" s="10">
        <v>137368.465</v>
      </c>
      <c r="F1984" s="6">
        <f>IF(Table16[[#This Row],[School Day]]="Y",Table16[[#This Row],[Demand]],NA())</f>
        <v>137368.465</v>
      </c>
      <c r="G1984" s="6" t="e">
        <f>IF(Table16[[#This Row],[School Day]]="N",Table16[[#This Row],[Demand]],NA())</f>
        <v>#N/A</v>
      </c>
      <c r="H1984" s="6" t="e">
        <f>IF(Table16[[#This Row],[Holiday]]="Y",Table16[[#This Row],[Demand]],NA())</f>
        <v>#N/A</v>
      </c>
      <c r="I1984" s="6">
        <f>IF(Table16[[#This Row],[Holiday]]="N",Table16[[#This Row],[Demand]],NA())</f>
        <v>137368.465</v>
      </c>
      <c r="J1984" s="6">
        <v>14.6</v>
      </c>
      <c r="K1984" s="6"/>
    </row>
    <row r="1985" spans="2:11" x14ac:dyDescent="0.3">
      <c r="B1985" s="30">
        <v>43988</v>
      </c>
      <c r="C1985" s="6" t="str">
        <f>VLOOKUP(B:B, _holidays!A:C, 2, FALSE)</f>
        <v>Y</v>
      </c>
      <c r="D1985" s="6" t="str">
        <f>VLOOKUP(B:B, _holidays!A:C, 3, FALSE)</f>
        <v>N</v>
      </c>
      <c r="E1985" s="10">
        <v>126427.92</v>
      </c>
      <c r="F1985" s="6">
        <f>IF(Table16[[#This Row],[School Day]]="Y",Table16[[#This Row],[Demand]],NA())</f>
        <v>126427.92</v>
      </c>
      <c r="G1985" s="6" t="e">
        <f>IF(Table16[[#This Row],[School Day]]="N",Table16[[#This Row],[Demand]],NA())</f>
        <v>#N/A</v>
      </c>
      <c r="H1985" s="6" t="e">
        <f>IF(Table16[[#This Row],[Holiday]]="Y",Table16[[#This Row],[Demand]],NA())</f>
        <v>#N/A</v>
      </c>
      <c r="I1985" s="6">
        <f>IF(Table16[[#This Row],[Holiday]]="N",Table16[[#This Row],[Demand]],NA())</f>
        <v>126427.92</v>
      </c>
      <c r="J1985" s="6">
        <v>13.3</v>
      </c>
      <c r="K1985" s="6"/>
    </row>
    <row r="1986" spans="2:11" x14ac:dyDescent="0.3">
      <c r="B1986" s="30">
        <v>43989</v>
      </c>
      <c r="C1986" s="6" t="str">
        <f>VLOOKUP(B:B, _holidays!A:C, 2, FALSE)</f>
        <v>Y</v>
      </c>
      <c r="D1986" s="6" t="str">
        <f>VLOOKUP(B:B, _holidays!A:C, 3, FALSE)</f>
        <v>N</v>
      </c>
      <c r="E1986" s="10">
        <v>119524.41</v>
      </c>
      <c r="F1986" s="6">
        <f>IF(Table16[[#This Row],[School Day]]="Y",Table16[[#This Row],[Demand]],NA())</f>
        <v>119524.41</v>
      </c>
      <c r="G1986" s="6" t="e">
        <f>IF(Table16[[#This Row],[School Day]]="N",Table16[[#This Row],[Demand]],NA())</f>
        <v>#N/A</v>
      </c>
      <c r="H1986" s="6" t="e">
        <f>IF(Table16[[#This Row],[Holiday]]="Y",Table16[[#This Row],[Demand]],NA())</f>
        <v>#N/A</v>
      </c>
      <c r="I1986" s="6">
        <f>IF(Table16[[#This Row],[Holiday]]="N",Table16[[#This Row],[Demand]],NA())</f>
        <v>119524.41</v>
      </c>
      <c r="J1986" s="6">
        <v>11.8</v>
      </c>
      <c r="K1986" s="6"/>
    </row>
    <row r="1987" spans="2:11" x14ac:dyDescent="0.3">
      <c r="B1987" s="30">
        <v>43990</v>
      </c>
      <c r="C1987" s="6" t="str">
        <f>VLOOKUP(B:B, _holidays!A:C, 2, FALSE)</f>
        <v>Y</v>
      </c>
      <c r="D1987" s="6" t="str">
        <f>VLOOKUP(B:B, _holidays!A:C, 3, FALSE)</f>
        <v>Y</v>
      </c>
      <c r="E1987" s="10">
        <v>124792.97500000001</v>
      </c>
      <c r="F1987" s="6">
        <f>IF(Table16[[#This Row],[School Day]]="Y",Table16[[#This Row],[Demand]],NA())</f>
        <v>124792.97500000001</v>
      </c>
      <c r="G1987" s="6" t="e">
        <f>IF(Table16[[#This Row],[School Day]]="N",Table16[[#This Row],[Demand]],NA())</f>
        <v>#N/A</v>
      </c>
      <c r="H1987" s="6">
        <f>IF(Table16[[#This Row],[Holiday]]="Y",Table16[[#This Row],[Demand]],NA())</f>
        <v>124792.97500000001</v>
      </c>
      <c r="I1987" s="6" t="e">
        <f>IF(Table16[[#This Row],[Holiday]]="N",Table16[[#This Row],[Demand]],NA())</f>
        <v>#N/A</v>
      </c>
      <c r="J1987" s="6">
        <v>12.6</v>
      </c>
      <c r="K1987" s="6"/>
    </row>
    <row r="1988" spans="2:11" x14ac:dyDescent="0.3">
      <c r="B1988" s="30">
        <v>43991</v>
      </c>
      <c r="C1988" s="6" t="str">
        <f>VLOOKUP(B:B, _holidays!A:C, 2, FALSE)</f>
        <v>Y</v>
      </c>
      <c r="D1988" s="6" t="str">
        <f>VLOOKUP(B:B, _holidays!A:C, 3, FALSE)</f>
        <v>N</v>
      </c>
      <c r="E1988" s="10">
        <v>141571.29500000001</v>
      </c>
      <c r="F1988" s="6">
        <f>IF(Table16[[#This Row],[School Day]]="Y",Table16[[#This Row],[Demand]],NA())</f>
        <v>141571.29500000001</v>
      </c>
      <c r="G1988" s="6" t="e">
        <f>IF(Table16[[#This Row],[School Day]]="N",Table16[[#This Row],[Demand]],NA())</f>
        <v>#N/A</v>
      </c>
      <c r="H1988" s="6" t="e">
        <f>IF(Table16[[#This Row],[Holiday]]="Y",Table16[[#This Row],[Demand]],NA())</f>
        <v>#N/A</v>
      </c>
      <c r="I1988" s="6">
        <f>IF(Table16[[#This Row],[Holiday]]="N",Table16[[#This Row],[Demand]],NA())</f>
        <v>141571.29500000001</v>
      </c>
      <c r="J1988" s="6">
        <v>15.3</v>
      </c>
      <c r="K1988" s="6"/>
    </row>
    <row r="1989" spans="2:11" x14ac:dyDescent="0.3">
      <c r="B1989" s="30">
        <v>43992</v>
      </c>
      <c r="C1989" s="6" t="str">
        <f>VLOOKUP(B:B, _holidays!A:C, 2, FALSE)</f>
        <v>Y</v>
      </c>
      <c r="D1989" s="6" t="str">
        <f>VLOOKUP(B:B, _holidays!A:C, 3, FALSE)</f>
        <v>N</v>
      </c>
      <c r="E1989" s="10">
        <v>137795.79500000001</v>
      </c>
      <c r="F1989" s="6">
        <f>IF(Table16[[#This Row],[School Day]]="Y",Table16[[#This Row],[Demand]],NA())</f>
        <v>137795.79500000001</v>
      </c>
      <c r="G1989" s="6" t="e">
        <f>IF(Table16[[#This Row],[School Day]]="N",Table16[[#This Row],[Demand]],NA())</f>
        <v>#N/A</v>
      </c>
      <c r="H1989" s="6" t="e">
        <f>IF(Table16[[#This Row],[Holiday]]="Y",Table16[[#This Row],[Demand]],NA())</f>
        <v>#N/A</v>
      </c>
      <c r="I1989" s="6">
        <f>IF(Table16[[#This Row],[Holiday]]="N",Table16[[#This Row],[Demand]],NA())</f>
        <v>137795.79500000001</v>
      </c>
      <c r="J1989" s="6">
        <v>16.7</v>
      </c>
      <c r="K1989" s="6"/>
    </row>
    <row r="1990" spans="2:11" x14ac:dyDescent="0.3">
      <c r="B1990" s="30">
        <v>43993</v>
      </c>
      <c r="C1990" s="6" t="str">
        <f>VLOOKUP(B:B, _holidays!A:C, 2, FALSE)</f>
        <v>Y</v>
      </c>
      <c r="D1990" s="6" t="str">
        <f>VLOOKUP(B:B, _holidays!A:C, 3, FALSE)</f>
        <v>N</v>
      </c>
      <c r="E1990" s="10">
        <v>141444.44500000001</v>
      </c>
      <c r="F1990" s="6">
        <f>IF(Table16[[#This Row],[School Day]]="Y",Table16[[#This Row],[Demand]],NA())</f>
        <v>141444.44500000001</v>
      </c>
      <c r="G1990" s="6" t="e">
        <f>IF(Table16[[#This Row],[School Day]]="N",Table16[[#This Row],[Demand]],NA())</f>
        <v>#N/A</v>
      </c>
      <c r="H1990" s="6" t="e">
        <f>IF(Table16[[#This Row],[Holiday]]="Y",Table16[[#This Row],[Demand]],NA())</f>
        <v>#N/A</v>
      </c>
      <c r="I1990" s="6">
        <f>IF(Table16[[#This Row],[Holiday]]="N",Table16[[#This Row],[Demand]],NA())</f>
        <v>141444.44500000001</v>
      </c>
      <c r="J1990" s="6">
        <v>16.899999999999999</v>
      </c>
      <c r="K1990" s="6"/>
    </row>
    <row r="1991" spans="2:11" x14ac:dyDescent="0.3">
      <c r="B1991" s="30">
        <v>43994</v>
      </c>
      <c r="C1991" s="6" t="str">
        <f>VLOOKUP(B:B, _holidays!A:C, 2, FALSE)</f>
        <v>Y</v>
      </c>
      <c r="D1991" s="6" t="str">
        <f>VLOOKUP(B:B, _holidays!A:C, 3, FALSE)</f>
        <v>N</v>
      </c>
      <c r="E1991" s="10">
        <v>134684.58499999999</v>
      </c>
      <c r="F1991" s="6">
        <f>IF(Table16[[#This Row],[School Day]]="Y",Table16[[#This Row],[Demand]],NA())</f>
        <v>134684.58499999999</v>
      </c>
      <c r="G1991" s="6" t="e">
        <f>IF(Table16[[#This Row],[School Day]]="N",Table16[[#This Row],[Demand]],NA())</f>
        <v>#N/A</v>
      </c>
      <c r="H1991" s="6" t="e">
        <f>IF(Table16[[#This Row],[Holiday]]="Y",Table16[[#This Row],[Demand]],NA())</f>
        <v>#N/A</v>
      </c>
      <c r="I1991" s="6">
        <f>IF(Table16[[#This Row],[Holiday]]="N",Table16[[#This Row],[Demand]],NA())</f>
        <v>134684.58499999999</v>
      </c>
      <c r="J1991" s="6">
        <v>15.3</v>
      </c>
      <c r="K1991" s="6"/>
    </row>
    <row r="1992" spans="2:11" x14ac:dyDescent="0.3">
      <c r="B1992" s="30">
        <v>43995</v>
      </c>
      <c r="C1992" s="6" t="str">
        <f>VLOOKUP(B:B, _holidays!A:C, 2, FALSE)</f>
        <v>Y</v>
      </c>
      <c r="D1992" s="6" t="str">
        <f>VLOOKUP(B:B, _holidays!A:C, 3, FALSE)</f>
        <v>N</v>
      </c>
      <c r="E1992" s="10">
        <v>117394.455</v>
      </c>
      <c r="F1992" s="6">
        <f>IF(Table16[[#This Row],[School Day]]="Y",Table16[[#This Row],[Demand]],NA())</f>
        <v>117394.455</v>
      </c>
      <c r="G1992" s="6" t="e">
        <f>IF(Table16[[#This Row],[School Day]]="N",Table16[[#This Row],[Demand]],NA())</f>
        <v>#N/A</v>
      </c>
      <c r="H1992" s="6" t="e">
        <f>IF(Table16[[#This Row],[Holiday]]="Y",Table16[[#This Row],[Demand]],NA())</f>
        <v>#N/A</v>
      </c>
      <c r="I1992" s="6">
        <f>IF(Table16[[#This Row],[Holiday]]="N",Table16[[#This Row],[Demand]],NA())</f>
        <v>117394.455</v>
      </c>
      <c r="J1992" s="6">
        <v>16.399999999999999</v>
      </c>
      <c r="K1992" s="6"/>
    </row>
    <row r="1993" spans="2:11" x14ac:dyDescent="0.3">
      <c r="B1993" s="30">
        <v>43996</v>
      </c>
      <c r="C1993" s="6" t="str">
        <f>VLOOKUP(B:B, _holidays!A:C, 2, FALSE)</f>
        <v>Y</v>
      </c>
      <c r="D1993" s="6" t="str">
        <f>VLOOKUP(B:B, _holidays!A:C, 3, FALSE)</f>
        <v>N</v>
      </c>
      <c r="E1993" s="10">
        <v>107553.005</v>
      </c>
      <c r="F1993" s="6">
        <f>IF(Table16[[#This Row],[School Day]]="Y",Table16[[#This Row],[Demand]],NA())</f>
        <v>107553.005</v>
      </c>
      <c r="G1993" s="6" t="e">
        <f>IF(Table16[[#This Row],[School Day]]="N",Table16[[#This Row],[Demand]],NA())</f>
        <v>#N/A</v>
      </c>
      <c r="H1993" s="6" t="e">
        <f>IF(Table16[[#This Row],[Holiday]]="Y",Table16[[#This Row],[Demand]],NA())</f>
        <v>#N/A</v>
      </c>
      <c r="I1993" s="6">
        <f>IF(Table16[[#This Row],[Holiday]]="N",Table16[[#This Row],[Demand]],NA())</f>
        <v>107553.005</v>
      </c>
      <c r="J1993" s="6">
        <v>15.2</v>
      </c>
      <c r="K1993" s="6"/>
    </row>
    <row r="1994" spans="2:11" x14ac:dyDescent="0.3">
      <c r="B1994" s="30">
        <v>43997</v>
      </c>
      <c r="C1994" s="6" t="str">
        <f>VLOOKUP(B:B, _holidays!A:C, 2, FALSE)</f>
        <v>Y</v>
      </c>
      <c r="D1994" s="6" t="str">
        <f>VLOOKUP(B:B, _holidays!A:C, 3, FALSE)</f>
        <v>N</v>
      </c>
      <c r="E1994" s="10">
        <v>121221.455</v>
      </c>
      <c r="F1994" s="6">
        <f>IF(Table16[[#This Row],[School Day]]="Y",Table16[[#This Row],[Demand]],NA())</f>
        <v>121221.455</v>
      </c>
      <c r="G1994" s="6" t="e">
        <f>IF(Table16[[#This Row],[School Day]]="N",Table16[[#This Row],[Demand]],NA())</f>
        <v>#N/A</v>
      </c>
      <c r="H1994" s="6" t="e">
        <f>IF(Table16[[#This Row],[Holiday]]="Y",Table16[[#This Row],[Demand]],NA())</f>
        <v>#N/A</v>
      </c>
      <c r="I1994" s="6">
        <f>IF(Table16[[#This Row],[Holiday]]="N",Table16[[#This Row],[Demand]],NA())</f>
        <v>121221.455</v>
      </c>
      <c r="J1994" s="6">
        <v>18.399999999999999</v>
      </c>
      <c r="K1994" s="6"/>
    </row>
    <row r="1995" spans="2:11" x14ac:dyDescent="0.3">
      <c r="B1995" s="30">
        <v>43998</v>
      </c>
      <c r="C1995" s="6" t="str">
        <f>VLOOKUP(B:B, _holidays!A:C, 2, FALSE)</f>
        <v>Y</v>
      </c>
      <c r="D1995" s="6" t="str">
        <f>VLOOKUP(B:B, _holidays!A:C, 3, FALSE)</f>
        <v>N</v>
      </c>
      <c r="E1995" s="10">
        <v>124473.67</v>
      </c>
      <c r="F1995" s="6">
        <f>IF(Table16[[#This Row],[School Day]]="Y",Table16[[#This Row],[Demand]],NA())</f>
        <v>124473.67</v>
      </c>
      <c r="G1995" s="6" t="e">
        <f>IF(Table16[[#This Row],[School Day]]="N",Table16[[#This Row],[Demand]],NA())</f>
        <v>#N/A</v>
      </c>
      <c r="H1995" s="6" t="e">
        <f>IF(Table16[[#This Row],[Holiday]]="Y",Table16[[#This Row],[Demand]],NA())</f>
        <v>#N/A</v>
      </c>
      <c r="I1995" s="6">
        <f>IF(Table16[[#This Row],[Holiday]]="N",Table16[[#This Row],[Demand]],NA())</f>
        <v>124473.67</v>
      </c>
      <c r="J1995" s="6">
        <v>17.899999999999999</v>
      </c>
      <c r="K1995" s="6"/>
    </row>
    <row r="1996" spans="2:11" x14ac:dyDescent="0.3">
      <c r="B1996" s="30">
        <v>43999</v>
      </c>
      <c r="C1996" s="6" t="str">
        <f>VLOOKUP(B:B, _holidays!A:C, 2, FALSE)</f>
        <v>Y</v>
      </c>
      <c r="D1996" s="6" t="str">
        <f>VLOOKUP(B:B, _holidays!A:C, 3, FALSE)</f>
        <v>N</v>
      </c>
      <c r="E1996" s="10">
        <v>133969.69</v>
      </c>
      <c r="F1996" s="6">
        <f>IF(Table16[[#This Row],[School Day]]="Y",Table16[[#This Row],[Demand]],NA())</f>
        <v>133969.69</v>
      </c>
      <c r="G1996" s="6" t="e">
        <f>IF(Table16[[#This Row],[School Day]]="N",Table16[[#This Row],[Demand]],NA())</f>
        <v>#N/A</v>
      </c>
      <c r="H1996" s="6" t="e">
        <f>IF(Table16[[#This Row],[Holiday]]="Y",Table16[[#This Row],[Demand]],NA())</f>
        <v>#N/A</v>
      </c>
      <c r="I1996" s="6">
        <f>IF(Table16[[#This Row],[Holiday]]="N",Table16[[#This Row],[Demand]],NA())</f>
        <v>133969.69</v>
      </c>
      <c r="J1996" s="6">
        <v>14.6</v>
      </c>
      <c r="K1996" s="6"/>
    </row>
    <row r="1997" spans="2:11" x14ac:dyDescent="0.3">
      <c r="B1997" s="30">
        <v>44000</v>
      </c>
      <c r="C1997" s="6" t="str">
        <f>VLOOKUP(B:B, _holidays!A:C, 2, FALSE)</f>
        <v>Y</v>
      </c>
      <c r="D1997" s="6" t="str">
        <f>VLOOKUP(B:B, _holidays!A:C, 3, FALSE)</f>
        <v>N</v>
      </c>
      <c r="E1997" s="10">
        <v>130437.325</v>
      </c>
      <c r="F1997" s="6">
        <f>IF(Table16[[#This Row],[School Day]]="Y",Table16[[#This Row],[Demand]],NA())</f>
        <v>130437.325</v>
      </c>
      <c r="G1997" s="6" t="e">
        <f>IF(Table16[[#This Row],[School Day]]="N",Table16[[#This Row],[Demand]],NA())</f>
        <v>#N/A</v>
      </c>
      <c r="H1997" s="6" t="e">
        <f>IF(Table16[[#This Row],[Holiday]]="Y",Table16[[#This Row],[Demand]],NA())</f>
        <v>#N/A</v>
      </c>
      <c r="I1997" s="6">
        <f>IF(Table16[[#This Row],[Holiday]]="N",Table16[[#This Row],[Demand]],NA())</f>
        <v>130437.325</v>
      </c>
      <c r="J1997" s="6">
        <v>16.899999999999999</v>
      </c>
      <c r="K1997" s="6"/>
    </row>
    <row r="1998" spans="2:11" x14ac:dyDescent="0.3">
      <c r="B1998" s="30">
        <v>44001</v>
      </c>
      <c r="C1998" s="6" t="str">
        <f>VLOOKUP(B:B, _holidays!A:C, 2, FALSE)</f>
        <v>Y</v>
      </c>
      <c r="D1998" s="6" t="str">
        <f>VLOOKUP(B:B, _holidays!A:C, 3, FALSE)</f>
        <v>N</v>
      </c>
      <c r="E1998" s="10">
        <v>120149.435</v>
      </c>
      <c r="F1998" s="6">
        <f>IF(Table16[[#This Row],[School Day]]="Y",Table16[[#This Row],[Demand]],NA())</f>
        <v>120149.435</v>
      </c>
      <c r="G1998" s="6" t="e">
        <f>IF(Table16[[#This Row],[School Day]]="N",Table16[[#This Row],[Demand]],NA())</f>
        <v>#N/A</v>
      </c>
      <c r="H1998" s="6" t="e">
        <f>IF(Table16[[#This Row],[Holiday]]="Y",Table16[[#This Row],[Demand]],NA())</f>
        <v>#N/A</v>
      </c>
      <c r="I1998" s="6">
        <f>IF(Table16[[#This Row],[Holiday]]="N",Table16[[#This Row],[Demand]],NA())</f>
        <v>120149.435</v>
      </c>
      <c r="J1998" s="6">
        <v>17.8</v>
      </c>
      <c r="K1998" s="6"/>
    </row>
    <row r="1999" spans="2:11" x14ac:dyDescent="0.3">
      <c r="B1999" s="30">
        <v>44002</v>
      </c>
      <c r="C1999" s="6" t="str">
        <f>VLOOKUP(B:B, _holidays!A:C, 2, FALSE)</f>
        <v>Y</v>
      </c>
      <c r="D1999" s="6" t="str">
        <f>VLOOKUP(B:B, _holidays!A:C, 3, FALSE)</f>
        <v>N</v>
      </c>
      <c r="E1999" s="10">
        <v>109644.69500000001</v>
      </c>
      <c r="F1999" s="6">
        <f>IF(Table16[[#This Row],[School Day]]="Y",Table16[[#This Row],[Demand]],NA())</f>
        <v>109644.69500000001</v>
      </c>
      <c r="G1999" s="6" t="e">
        <f>IF(Table16[[#This Row],[School Day]]="N",Table16[[#This Row],[Demand]],NA())</f>
        <v>#N/A</v>
      </c>
      <c r="H1999" s="6" t="e">
        <f>IF(Table16[[#This Row],[Holiday]]="Y",Table16[[#This Row],[Demand]],NA())</f>
        <v>#N/A</v>
      </c>
      <c r="I1999" s="6">
        <f>IF(Table16[[#This Row],[Holiday]]="N",Table16[[#This Row],[Demand]],NA())</f>
        <v>109644.69500000001</v>
      </c>
      <c r="J1999" s="6">
        <v>16.899999999999999</v>
      </c>
      <c r="K1999" s="6"/>
    </row>
    <row r="2000" spans="2:11" x14ac:dyDescent="0.3">
      <c r="B2000" s="30">
        <v>44003</v>
      </c>
      <c r="C2000" s="6" t="str">
        <f>VLOOKUP(B:B, _holidays!A:C, 2, FALSE)</f>
        <v>Y</v>
      </c>
      <c r="D2000" s="6" t="str">
        <f>VLOOKUP(B:B, _holidays!A:C, 3, FALSE)</f>
        <v>N</v>
      </c>
      <c r="E2000" s="10">
        <v>121528.375</v>
      </c>
      <c r="F2000" s="6">
        <f>IF(Table16[[#This Row],[School Day]]="Y",Table16[[#This Row],[Demand]],NA())</f>
        <v>121528.375</v>
      </c>
      <c r="G2000" s="6" t="e">
        <f>IF(Table16[[#This Row],[School Day]]="N",Table16[[#This Row],[Demand]],NA())</f>
        <v>#N/A</v>
      </c>
      <c r="H2000" s="6" t="e">
        <f>IF(Table16[[#This Row],[Holiday]]="Y",Table16[[#This Row],[Demand]],NA())</f>
        <v>#N/A</v>
      </c>
      <c r="I2000" s="6">
        <f>IF(Table16[[#This Row],[Holiday]]="N",Table16[[#This Row],[Demand]],NA())</f>
        <v>121528.375</v>
      </c>
      <c r="J2000" s="6">
        <v>12</v>
      </c>
      <c r="K2000" s="6"/>
    </row>
    <row r="2001" spans="2:11" x14ac:dyDescent="0.3">
      <c r="B2001" s="30">
        <v>44004</v>
      </c>
      <c r="C2001" s="6" t="str">
        <f>VLOOKUP(B:B, _holidays!A:C, 2, FALSE)</f>
        <v>Y</v>
      </c>
      <c r="D2001" s="6" t="str">
        <f>VLOOKUP(B:B, _holidays!A:C, 3, FALSE)</f>
        <v>N</v>
      </c>
      <c r="E2001" s="10">
        <v>136373.435</v>
      </c>
      <c r="F2001" s="6">
        <f>IF(Table16[[#This Row],[School Day]]="Y",Table16[[#This Row],[Demand]],NA())</f>
        <v>136373.435</v>
      </c>
      <c r="G2001" s="6" t="e">
        <f>IF(Table16[[#This Row],[School Day]]="N",Table16[[#This Row],[Demand]],NA())</f>
        <v>#N/A</v>
      </c>
      <c r="H2001" s="6" t="e">
        <f>IF(Table16[[#This Row],[Holiday]]="Y",Table16[[#This Row],[Demand]],NA())</f>
        <v>#N/A</v>
      </c>
      <c r="I2001" s="6">
        <f>IF(Table16[[#This Row],[Holiday]]="N",Table16[[#This Row],[Demand]],NA())</f>
        <v>136373.435</v>
      </c>
      <c r="J2001" s="6">
        <v>13</v>
      </c>
      <c r="K2001" s="6"/>
    </row>
    <row r="2002" spans="2:11" x14ac:dyDescent="0.3">
      <c r="B2002" s="30">
        <v>44005</v>
      </c>
      <c r="C2002" s="6" t="str">
        <f>VLOOKUP(B:B, _holidays!A:C, 2, FALSE)</f>
        <v>Y</v>
      </c>
      <c r="D2002" s="6" t="str">
        <f>VLOOKUP(B:B, _holidays!A:C, 3, FALSE)</f>
        <v>N</v>
      </c>
      <c r="E2002" s="10">
        <v>131904.745</v>
      </c>
      <c r="F2002" s="6">
        <f>IF(Table16[[#This Row],[School Day]]="Y",Table16[[#This Row],[Demand]],NA())</f>
        <v>131904.745</v>
      </c>
      <c r="G2002" s="6" t="e">
        <f>IF(Table16[[#This Row],[School Day]]="N",Table16[[#This Row],[Demand]],NA())</f>
        <v>#N/A</v>
      </c>
      <c r="H2002" s="6" t="e">
        <f>IF(Table16[[#This Row],[Holiday]]="Y",Table16[[#This Row],[Demand]],NA())</f>
        <v>#N/A</v>
      </c>
      <c r="I2002" s="6">
        <f>IF(Table16[[#This Row],[Holiday]]="N",Table16[[#This Row],[Demand]],NA())</f>
        <v>131904.745</v>
      </c>
      <c r="J2002" s="6">
        <v>14.4</v>
      </c>
      <c r="K2002" s="6"/>
    </row>
    <row r="2003" spans="2:11" x14ac:dyDescent="0.3">
      <c r="B2003" s="30">
        <v>44006</v>
      </c>
      <c r="C2003" s="6" t="str">
        <f>VLOOKUP(B:B, _holidays!A:C, 2, FALSE)</f>
        <v>Y</v>
      </c>
      <c r="D2003" s="6" t="str">
        <f>VLOOKUP(B:B, _holidays!A:C, 3, FALSE)</f>
        <v>N</v>
      </c>
      <c r="E2003" s="10">
        <v>133100.905</v>
      </c>
      <c r="F2003" s="6">
        <f>IF(Table16[[#This Row],[School Day]]="Y",Table16[[#This Row],[Demand]],NA())</f>
        <v>133100.905</v>
      </c>
      <c r="G2003" s="6" t="e">
        <f>IF(Table16[[#This Row],[School Day]]="N",Table16[[#This Row],[Demand]],NA())</f>
        <v>#N/A</v>
      </c>
      <c r="H2003" s="6" t="e">
        <f>IF(Table16[[#This Row],[Holiday]]="Y",Table16[[#This Row],[Demand]],NA())</f>
        <v>#N/A</v>
      </c>
      <c r="I2003" s="6">
        <f>IF(Table16[[#This Row],[Holiday]]="N",Table16[[#This Row],[Demand]],NA())</f>
        <v>133100.905</v>
      </c>
      <c r="J2003" s="6">
        <v>14.9</v>
      </c>
      <c r="K2003" s="6"/>
    </row>
    <row r="2004" spans="2:11" x14ac:dyDescent="0.3">
      <c r="B2004" s="30">
        <v>44007</v>
      </c>
      <c r="C2004" s="6" t="str">
        <f>VLOOKUP(B:B, _holidays!A:C, 2, FALSE)</f>
        <v>Y</v>
      </c>
      <c r="D2004" s="6" t="str">
        <f>VLOOKUP(B:B, _holidays!A:C, 3, FALSE)</f>
        <v>N</v>
      </c>
      <c r="E2004" s="10">
        <v>131466.23999999999</v>
      </c>
      <c r="F2004" s="6">
        <f>IF(Table16[[#This Row],[School Day]]="Y",Table16[[#This Row],[Demand]],NA())</f>
        <v>131466.23999999999</v>
      </c>
      <c r="G2004" s="6" t="e">
        <f>IF(Table16[[#This Row],[School Day]]="N",Table16[[#This Row],[Demand]],NA())</f>
        <v>#N/A</v>
      </c>
      <c r="H2004" s="6" t="e">
        <f>IF(Table16[[#This Row],[Holiday]]="Y",Table16[[#This Row],[Demand]],NA())</f>
        <v>#N/A</v>
      </c>
      <c r="I2004" s="6">
        <f>IF(Table16[[#This Row],[Holiday]]="N",Table16[[#This Row],[Demand]],NA())</f>
        <v>131466.23999999999</v>
      </c>
      <c r="J2004" s="6">
        <v>15.9</v>
      </c>
      <c r="K2004" s="6"/>
    </row>
    <row r="2005" spans="2:11" x14ac:dyDescent="0.3">
      <c r="B2005" s="30">
        <v>44008</v>
      </c>
      <c r="C2005" s="6" t="str">
        <f>VLOOKUP(B:B, _holidays!A:C, 2, FALSE)</f>
        <v>N</v>
      </c>
      <c r="D2005" s="6" t="str">
        <f>VLOOKUP(B:B, _holidays!A:C, 3, FALSE)</f>
        <v>N</v>
      </c>
      <c r="E2005" s="10">
        <v>136872.56</v>
      </c>
      <c r="F2005" s="6" t="e">
        <f>IF(Table16[[#This Row],[School Day]]="Y",Table16[[#This Row],[Demand]],NA())</f>
        <v>#N/A</v>
      </c>
      <c r="G2005" s="6">
        <f>IF(Table16[[#This Row],[School Day]]="N",Table16[[#This Row],[Demand]],NA())</f>
        <v>136872.56</v>
      </c>
      <c r="H2005" s="6" t="e">
        <f>IF(Table16[[#This Row],[Holiday]]="Y",Table16[[#This Row],[Demand]],NA())</f>
        <v>#N/A</v>
      </c>
      <c r="I2005" s="6">
        <f>IF(Table16[[#This Row],[Holiday]]="N",Table16[[#This Row],[Demand]],NA())</f>
        <v>136872.56</v>
      </c>
      <c r="J2005" s="6">
        <v>13.8</v>
      </c>
      <c r="K2005" s="6"/>
    </row>
    <row r="2006" spans="2:11" x14ac:dyDescent="0.3">
      <c r="B2006" s="30">
        <v>44009</v>
      </c>
      <c r="C2006" s="6" t="str">
        <f>VLOOKUP(B:B, _holidays!A:C, 2, FALSE)</f>
        <v>N</v>
      </c>
      <c r="D2006" s="6" t="str">
        <f>VLOOKUP(B:B, _holidays!A:C, 3, FALSE)</f>
        <v>N</v>
      </c>
      <c r="E2006" s="10">
        <v>126938.54</v>
      </c>
      <c r="F2006" s="6" t="e">
        <f>IF(Table16[[#This Row],[School Day]]="Y",Table16[[#This Row],[Demand]],NA())</f>
        <v>#N/A</v>
      </c>
      <c r="G2006" s="6">
        <f>IF(Table16[[#This Row],[School Day]]="N",Table16[[#This Row],[Demand]],NA())</f>
        <v>126938.54</v>
      </c>
      <c r="H2006" s="6" t="e">
        <f>IF(Table16[[#This Row],[Holiday]]="Y",Table16[[#This Row],[Demand]],NA())</f>
        <v>#N/A</v>
      </c>
      <c r="I2006" s="6">
        <f>IF(Table16[[#This Row],[Holiday]]="N",Table16[[#This Row],[Demand]],NA())</f>
        <v>126938.54</v>
      </c>
      <c r="J2006" s="6">
        <v>13.1</v>
      </c>
      <c r="K2006" s="6"/>
    </row>
    <row r="2007" spans="2:11" x14ac:dyDescent="0.3">
      <c r="B2007" s="30">
        <v>44010</v>
      </c>
      <c r="C2007" s="6" t="str">
        <f>VLOOKUP(B:B, _holidays!A:C, 2, FALSE)</f>
        <v>N</v>
      </c>
      <c r="D2007" s="6" t="str">
        <f>VLOOKUP(B:B, _holidays!A:C, 3, FALSE)</f>
        <v>N</v>
      </c>
      <c r="E2007" s="10">
        <v>125830.75</v>
      </c>
      <c r="F2007" s="6" t="e">
        <f>IF(Table16[[#This Row],[School Day]]="Y",Table16[[#This Row],[Demand]],NA())</f>
        <v>#N/A</v>
      </c>
      <c r="G2007" s="6">
        <f>IF(Table16[[#This Row],[School Day]]="N",Table16[[#This Row],[Demand]],NA())</f>
        <v>125830.75</v>
      </c>
      <c r="H2007" s="6" t="e">
        <f>IF(Table16[[#This Row],[Holiday]]="Y",Table16[[#This Row],[Demand]],NA())</f>
        <v>#N/A</v>
      </c>
      <c r="I2007" s="6">
        <f>IF(Table16[[#This Row],[Holiday]]="N",Table16[[#This Row],[Demand]],NA())</f>
        <v>125830.75</v>
      </c>
      <c r="J2007" s="6">
        <v>12.5</v>
      </c>
      <c r="K2007" s="6"/>
    </row>
    <row r="2008" spans="2:11" x14ac:dyDescent="0.3">
      <c r="B2008" s="30">
        <v>44011</v>
      </c>
      <c r="C2008" s="6" t="str">
        <f>VLOOKUP(B:B, _holidays!A:C, 2, FALSE)</f>
        <v>N</v>
      </c>
      <c r="D2008" s="6" t="str">
        <f>VLOOKUP(B:B, _holidays!A:C, 3, FALSE)</f>
        <v>N</v>
      </c>
      <c r="E2008" s="10">
        <v>141431.99</v>
      </c>
      <c r="F2008" s="6" t="e">
        <f>IF(Table16[[#This Row],[School Day]]="Y",Table16[[#This Row],[Demand]],NA())</f>
        <v>#N/A</v>
      </c>
      <c r="G2008" s="6">
        <f>IF(Table16[[#This Row],[School Day]]="N",Table16[[#This Row],[Demand]],NA())</f>
        <v>141431.99</v>
      </c>
      <c r="H2008" s="6" t="e">
        <f>IF(Table16[[#This Row],[Holiday]]="Y",Table16[[#This Row],[Demand]],NA())</f>
        <v>#N/A</v>
      </c>
      <c r="I2008" s="6">
        <f>IF(Table16[[#This Row],[Holiday]]="N",Table16[[#This Row],[Demand]],NA())</f>
        <v>141431.99</v>
      </c>
      <c r="J2008" s="6">
        <v>15.4</v>
      </c>
      <c r="K2008" s="6"/>
    </row>
    <row r="2009" spans="2:11" x14ac:dyDescent="0.3">
      <c r="B2009" s="30">
        <v>44012</v>
      </c>
      <c r="C2009" s="6" t="str">
        <f>VLOOKUP(B:B, _holidays!A:C, 2, FALSE)</f>
        <v>N</v>
      </c>
      <c r="D2009" s="6" t="str">
        <f>VLOOKUP(B:B, _holidays!A:C, 3, FALSE)</f>
        <v>N</v>
      </c>
      <c r="E2009" s="10">
        <v>137644.86499999999</v>
      </c>
      <c r="F2009" s="6" t="e">
        <f>IF(Table16[[#This Row],[School Day]]="Y",Table16[[#This Row],[Demand]],NA())</f>
        <v>#N/A</v>
      </c>
      <c r="G2009" s="6">
        <f>IF(Table16[[#This Row],[School Day]]="N",Table16[[#This Row],[Demand]],NA())</f>
        <v>137644.86499999999</v>
      </c>
      <c r="H2009" s="6" t="e">
        <f>IF(Table16[[#This Row],[Holiday]]="Y",Table16[[#This Row],[Demand]],NA())</f>
        <v>#N/A</v>
      </c>
      <c r="I2009" s="6">
        <f>IF(Table16[[#This Row],[Holiday]]="N",Table16[[#This Row],[Demand]],NA())</f>
        <v>137644.86499999999</v>
      </c>
      <c r="J2009" s="6">
        <v>15.2</v>
      </c>
      <c r="K2009" s="6"/>
    </row>
    <row r="2010" spans="2:11" x14ac:dyDescent="0.3">
      <c r="B2010" s="30">
        <v>44013</v>
      </c>
      <c r="C2010" s="6" t="str">
        <f>VLOOKUP(B:B, _holidays!A:C, 2, FALSE)</f>
        <v>N</v>
      </c>
      <c r="D2010" s="6" t="str">
        <f>VLOOKUP(B:B, _holidays!A:C, 3, FALSE)</f>
        <v>N</v>
      </c>
      <c r="E2010" s="10">
        <v>126614.72</v>
      </c>
      <c r="F2010" s="6" t="e">
        <f>IF(Table16[[#This Row],[School Day]]="Y",Table16[[#This Row],[Demand]],NA())</f>
        <v>#N/A</v>
      </c>
      <c r="G2010" s="6">
        <f>IF(Table16[[#This Row],[School Day]]="N",Table16[[#This Row],[Demand]],NA())</f>
        <v>126614.72</v>
      </c>
      <c r="H2010" s="6" t="e">
        <f>IF(Table16[[#This Row],[Holiday]]="Y",Table16[[#This Row],[Demand]],NA())</f>
        <v>#N/A</v>
      </c>
      <c r="I2010" s="6">
        <f>IF(Table16[[#This Row],[Holiday]]="N",Table16[[#This Row],[Demand]],NA())</f>
        <v>126614.72</v>
      </c>
      <c r="J2010" s="6">
        <v>17.399999999999999</v>
      </c>
      <c r="K2010" s="6"/>
    </row>
    <row r="2011" spans="2:11" x14ac:dyDescent="0.3">
      <c r="B2011" s="30">
        <v>44014</v>
      </c>
      <c r="C2011" s="6" t="str">
        <f>VLOOKUP(B:B, _holidays!A:C, 2, FALSE)</f>
        <v>N</v>
      </c>
      <c r="D2011" s="6" t="str">
        <f>VLOOKUP(B:B, _holidays!A:C, 3, FALSE)</f>
        <v>N</v>
      </c>
      <c r="E2011" s="10">
        <v>131372.71</v>
      </c>
      <c r="F2011" s="6" t="e">
        <f>IF(Table16[[#This Row],[School Day]]="Y",Table16[[#This Row],[Demand]],NA())</f>
        <v>#N/A</v>
      </c>
      <c r="G2011" s="6">
        <f>IF(Table16[[#This Row],[School Day]]="N",Table16[[#This Row],[Demand]],NA())</f>
        <v>131372.71</v>
      </c>
      <c r="H2011" s="6" t="e">
        <f>IF(Table16[[#This Row],[Holiday]]="Y",Table16[[#This Row],[Demand]],NA())</f>
        <v>#N/A</v>
      </c>
      <c r="I2011" s="6">
        <f>IF(Table16[[#This Row],[Holiday]]="N",Table16[[#This Row],[Demand]],NA())</f>
        <v>131372.71</v>
      </c>
      <c r="J2011" s="6">
        <v>15.1</v>
      </c>
      <c r="K2011" s="6"/>
    </row>
    <row r="2012" spans="2:11" x14ac:dyDescent="0.3">
      <c r="B2012" s="30">
        <v>44015</v>
      </c>
      <c r="C2012" s="6" t="str">
        <f>VLOOKUP(B:B, _holidays!A:C, 2, FALSE)</f>
        <v>N</v>
      </c>
      <c r="D2012" s="6" t="str">
        <f>VLOOKUP(B:B, _holidays!A:C, 3, FALSE)</f>
        <v>N</v>
      </c>
      <c r="E2012" s="10">
        <v>143010.26999999999</v>
      </c>
      <c r="F2012" s="6" t="e">
        <f>IF(Table16[[#This Row],[School Day]]="Y",Table16[[#This Row],[Demand]],NA())</f>
        <v>#N/A</v>
      </c>
      <c r="G2012" s="6">
        <f>IF(Table16[[#This Row],[School Day]]="N",Table16[[#This Row],[Demand]],NA())</f>
        <v>143010.26999999999</v>
      </c>
      <c r="H2012" s="6" t="e">
        <f>IF(Table16[[#This Row],[Holiday]]="Y",Table16[[#This Row],[Demand]],NA())</f>
        <v>#N/A</v>
      </c>
      <c r="I2012" s="6">
        <f>IF(Table16[[#This Row],[Holiday]]="N",Table16[[#This Row],[Demand]],NA())</f>
        <v>143010.26999999999</v>
      </c>
      <c r="J2012" s="6">
        <v>10.3</v>
      </c>
      <c r="K2012" s="6"/>
    </row>
    <row r="2013" spans="2:11" x14ac:dyDescent="0.3">
      <c r="B2013" s="30">
        <v>44016</v>
      </c>
      <c r="C2013" s="6" t="str">
        <f>VLOOKUP(B:B, _holidays!A:C, 2, FALSE)</f>
        <v>N</v>
      </c>
      <c r="D2013" s="6" t="str">
        <f>VLOOKUP(B:B, _holidays!A:C, 3, FALSE)</f>
        <v>N</v>
      </c>
      <c r="E2013" s="10">
        <v>125400.27</v>
      </c>
      <c r="F2013" s="6" t="e">
        <f>IF(Table16[[#This Row],[School Day]]="Y",Table16[[#This Row],[Demand]],NA())</f>
        <v>#N/A</v>
      </c>
      <c r="G2013" s="6">
        <f>IF(Table16[[#This Row],[School Day]]="N",Table16[[#This Row],[Demand]],NA())</f>
        <v>125400.27</v>
      </c>
      <c r="H2013" s="6" t="e">
        <f>IF(Table16[[#This Row],[Holiday]]="Y",Table16[[#This Row],[Demand]],NA())</f>
        <v>#N/A</v>
      </c>
      <c r="I2013" s="6">
        <f>IF(Table16[[#This Row],[Holiday]]="N",Table16[[#This Row],[Demand]],NA())</f>
        <v>125400.27</v>
      </c>
      <c r="J2013" s="6">
        <v>14.5</v>
      </c>
      <c r="K2013" s="6"/>
    </row>
    <row r="2014" spans="2:11" x14ac:dyDescent="0.3">
      <c r="B2014" s="30">
        <v>44017</v>
      </c>
      <c r="C2014" s="6" t="str">
        <f>VLOOKUP(B:B, _holidays!A:C, 2, FALSE)</f>
        <v>N</v>
      </c>
      <c r="D2014" s="6" t="str">
        <f>VLOOKUP(B:B, _holidays!A:C, 3, FALSE)</f>
        <v>N</v>
      </c>
      <c r="E2014" s="10">
        <v>118507.76</v>
      </c>
      <c r="F2014" s="6" t="e">
        <f>IF(Table16[[#This Row],[School Day]]="Y",Table16[[#This Row],[Demand]],NA())</f>
        <v>#N/A</v>
      </c>
      <c r="G2014" s="6">
        <f>IF(Table16[[#This Row],[School Day]]="N",Table16[[#This Row],[Demand]],NA())</f>
        <v>118507.76</v>
      </c>
      <c r="H2014" s="6" t="e">
        <f>IF(Table16[[#This Row],[Holiday]]="Y",Table16[[#This Row],[Demand]],NA())</f>
        <v>#N/A</v>
      </c>
      <c r="I2014" s="6">
        <f>IF(Table16[[#This Row],[Holiday]]="N",Table16[[#This Row],[Demand]],NA())</f>
        <v>118507.76</v>
      </c>
      <c r="J2014" s="6">
        <v>12.5</v>
      </c>
      <c r="K2014" s="6"/>
    </row>
    <row r="2015" spans="2:11" x14ac:dyDescent="0.3">
      <c r="B2015" s="30">
        <v>44018</v>
      </c>
      <c r="C2015" s="6" t="str">
        <f>VLOOKUP(B:B, _holidays!A:C, 2, FALSE)</f>
        <v>N</v>
      </c>
      <c r="D2015" s="6" t="str">
        <f>VLOOKUP(B:B, _holidays!A:C, 3, FALSE)</f>
        <v>N</v>
      </c>
      <c r="E2015" s="10">
        <v>136255.33499999999</v>
      </c>
      <c r="F2015" s="6" t="e">
        <f>IF(Table16[[#This Row],[School Day]]="Y",Table16[[#This Row],[Demand]],NA())</f>
        <v>#N/A</v>
      </c>
      <c r="G2015" s="6">
        <f>IF(Table16[[#This Row],[School Day]]="N",Table16[[#This Row],[Demand]],NA())</f>
        <v>136255.33499999999</v>
      </c>
      <c r="H2015" s="6" t="e">
        <f>IF(Table16[[#This Row],[Holiday]]="Y",Table16[[#This Row],[Demand]],NA())</f>
        <v>#N/A</v>
      </c>
      <c r="I2015" s="6">
        <f>IF(Table16[[#This Row],[Holiday]]="N",Table16[[#This Row],[Demand]],NA())</f>
        <v>136255.33499999999</v>
      </c>
      <c r="J2015" s="6">
        <v>13.1</v>
      </c>
      <c r="K2015" s="6"/>
    </row>
    <row r="2016" spans="2:11" x14ac:dyDescent="0.3">
      <c r="B2016" s="30">
        <v>44019</v>
      </c>
      <c r="C2016" s="6" t="str">
        <f>VLOOKUP(B:B, _holidays!A:C, 2, FALSE)</f>
        <v>N</v>
      </c>
      <c r="D2016" s="6" t="str">
        <f>VLOOKUP(B:B, _holidays!A:C, 3, FALSE)</f>
        <v>N</v>
      </c>
      <c r="E2016" s="10">
        <v>140264.51999999999</v>
      </c>
      <c r="F2016" s="6" t="e">
        <f>IF(Table16[[#This Row],[School Day]]="Y",Table16[[#This Row],[Demand]],NA())</f>
        <v>#N/A</v>
      </c>
      <c r="G2016" s="6">
        <f>IF(Table16[[#This Row],[School Day]]="N",Table16[[#This Row],[Demand]],NA())</f>
        <v>140264.51999999999</v>
      </c>
      <c r="H2016" s="6" t="e">
        <f>IF(Table16[[#This Row],[Holiday]]="Y",Table16[[#This Row],[Demand]],NA())</f>
        <v>#N/A</v>
      </c>
      <c r="I2016" s="6">
        <f>IF(Table16[[#This Row],[Holiday]]="N",Table16[[#This Row],[Demand]],NA())</f>
        <v>140264.51999999999</v>
      </c>
      <c r="J2016" s="6">
        <v>11.8</v>
      </c>
      <c r="K2016" s="6"/>
    </row>
    <row r="2017" spans="2:11" x14ac:dyDescent="0.3">
      <c r="B2017" s="30">
        <v>44020</v>
      </c>
      <c r="C2017" s="6" t="str">
        <f>VLOOKUP(B:B, _holidays!A:C, 2, FALSE)</f>
        <v>N</v>
      </c>
      <c r="D2017" s="6" t="str">
        <f>VLOOKUP(B:B, _holidays!A:C, 3, FALSE)</f>
        <v>N</v>
      </c>
      <c r="E2017" s="10">
        <v>138627.10999999999</v>
      </c>
      <c r="F2017" s="6" t="e">
        <f>IF(Table16[[#This Row],[School Day]]="Y",Table16[[#This Row],[Demand]],NA())</f>
        <v>#N/A</v>
      </c>
      <c r="G2017" s="6">
        <f>IF(Table16[[#This Row],[School Day]]="N",Table16[[#This Row],[Demand]],NA())</f>
        <v>138627.10999999999</v>
      </c>
      <c r="H2017" s="6" t="e">
        <f>IF(Table16[[#This Row],[Holiday]]="Y",Table16[[#This Row],[Demand]],NA())</f>
        <v>#N/A</v>
      </c>
      <c r="I2017" s="6">
        <f>IF(Table16[[#This Row],[Holiday]]="N",Table16[[#This Row],[Demand]],NA())</f>
        <v>138627.10999999999</v>
      </c>
      <c r="J2017" s="6">
        <v>15.7</v>
      </c>
      <c r="K2017" s="6"/>
    </row>
    <row r="2018" spans="2:11" x14ac:dyDescent="0.3">
      <c r="B2018" s="30">
        <v>44021</v>
      </c>
      <c r="C2018" s="6" t="str">
        <f>VLOOKUP(B:B, _holidays!A:C, 2, FALSE)</f>
        <v>N</v>
      </c>
      <c r="D2018" s="6" t="str">
        <f>VLOOKUP(B:B, _holidays!A:C, 3, FALSE)</f>
        <v>N</v>
      </c>
      <c r="E2018" s="10">
        <v>135266.16500000001</v>
      </c>
      <c r="F2018" s="6" t="e">
        <f>IF(Table16[[#This Row],[School Day]]="Y",Table16[[#This Row],[Demand]],NA())</f>
        <v>#N/A</v>
      </c>
      <c r="G2018" s="6">
        <f>IF(Table16[[#This Row],[School Day]]="N",Table16[[#This Row],[Demand]],NA())</f>
        <v>135266.16500000001</v>
      </c>
      <c r="H2018" s="6" t="e">
        <f>IF(Table16[[#This Row],[Holiday]]="Y",Table16[[#This Row],[Demand]],NA())</f>
        <v>#N/A</v>
      </c>
      <c r="I2018" s="6">
        <f>IF(Table16[[#This Row],[Holiday]]="N",Table16[[#This Row],[Demand]],NA())</f>
        <v>135266.16500000001</v>
      </c>
      <c r="J2018" s="6">
        <v>17.2</v>
      </c>
      <c r="K2018" s="6"/>
    </row>
    <row r="2019" spans="2:11" x14ac:dyDescent="0.3">
      <c r="B2019" s="30">
        <v>44022</v>
      </c>
      <c r="C2019" s="6" t="str">
        <f>VLOOKUP(B:B, _holidays!A:C, 2, FALSE)</f>
        <v>N</v>
      </c>
      <c r="D2019" s="6" t="str">
        <f>VLOOKUP(B:B, _holidays!A:C, 3, FALSE)</f>
        <v>N</v>
      </c>
      <c r="E2019" s="10">
        <v>134041.23000000001</v>
      </c>
      <c r="F2019" s="6" t="e">
        <f>IF(Table16[[#This Row],[School Day]]="Y",Table16[[#This Row],[Demand]],NA())</f>
        <v>#N/A</v>
      </c>
      <c r="G2019" s="6">
        <f>IF(Table16[[#This Row],[School Day]]="N",Table16[[#This Row],[Demand]],NA())</f>
        <v>134041.23000000001</v>
      </c>
      <c r="H2019" s="6" t="e">
        <f>IF(Table16[[#This Row],[Holiday]]="Y",Table16[[#This Row],[Demand]],NA())</f>
        <v>#N/A</v>
      </c>
      <c r="I2019" s="6">
        <f>IF(Table16[[#This Row],[Holiday]]="N",Table16[[#This Row],[Demand]],NA())</f>
        <v>134041.23000000001</v>
      </c>
      <c r="J2019" s="6">
        <v>16.899999999999999</v>
      </c>
      <c r="K2019" s="6"/>
    </row>
    <row r="2020" spans="2:11" x14ac:dyDescent="0.3">
      <c r="B2020" s="30">
        <v>44023</v>
      </c>
      <c r="C2020" s="6" t="str">
        <f>VLOOKUP(B:B, _holidays!A:C, 2, FALSE)</f>
        <v>N</v>
      </c>
      <c r="D2020" s="6" t="str">
        <f>VLOOKUP(B:B, _holidays!A:C, 3, FALSE)</f>
        <v>N</v>
      </c>
      <c r="E2020" s="10">
        <v>130088.95</v>
      </c>
      <c r="F2020" s="6" t="e">
        <f>IF(Table16[[#This Row],[School Day]]="Y",Table16[[#This Row],[Demand]],NA())</f>
        <v>#N/A</v>
      </c>
      <c r="G2020" s="6">
        <f>IF(Table16[[#This Row],[School Day]]="N",Table16[[#This Row],[Demand]],NA())</f>
        <v>130088.95</v>
      </c>
      <c r="H2020" s="6" t="e">
        <f>IF(Table16[[#This Row],[Holiday]]="Y",Table16[[#This Row],[Demand]],NA())</f>
        <v>#N/A</v>
      </c>
      <c r="I2020" s="6">
        <f>IF(Table16[[#This Row],[Holiday]]="N",Table16[[#This Row],[Demand]],NA())</f>
        <v>130088.95</v>
      </c>
      <c r="J2020" s="6">
        <v>11.4</v>
      </c>
      <c r="K2020" s="6"/>
    </row>
    <row r="2021" spans="2:11" x14ac:dyDescent="0.3">
      <c r="B2021" s="30">
        <v>44024</v>
      </c>
      <c r="C2021" s="6" t="str">
        <f>VLOOKUP(B:B, _holidays!A:C, 2, FALSE)</f>
        <v>N</v>
      </c>
      <c r="D2021" s="6" t="str">
        <f>VLOOKUP(B:B, _holidays!A:C, 3, FALSE)</f>
        <v>N</v>
      </c>
      <c r="E2021" s="10">
        <v>118837.05</v>
      </c>
      <c r="F2021" s="6" t="e">
        <f>IF(Table16[[#This Row],[School Day]]="Y",Table16[[#This Row],[Demand]],NA())</f>
        <v>#N/A</v>
      </c>
      <c r="G2021" s="6">
        <f>IF(Table16[[#This Row],[School Day]]="N",Table16[[#This Row],[Demand]],NA())</f>
        <v>118837.05</v>
      </c>
      <c r="H2021" s="6" t="e">
        <f>IF(Table16[[#This Row],[Holiday]]="Y",Table16[[#This Row],[Demand]],NA())</f>
        <v>#N/A</v>
      </c>
      <c r="I2021" s="6">
        <f>IF(Table16[[#This Row],[Holiday]]="N",Table16[[#This Row],[Demand]],NA())</f>
        <v>118837.05</v>
      </c>
      <c r="J2021" s="6">
        <v>14.2</v>
      </c>
      <c r="K2021" s="6"/>
    </row>
    <row r="2022" spans="2:11" x14ac:dyDescent="0.3">
      <c r="B2022" s="30">
        <v>44025</v>
      </c>
      <c r="C2022" s="6" t="str">
        <f>VLOOKUP(B:B, _holidays!A:C, 2, FALSE)</f>
        <v>N</v>
      </c>
      <c r="D2022" s="6" t="str">
        <f>VLOOKUP(B:B, _holidays!A:C, 3, FALSE)</f>
        <v>N</v>
      </c>
      <c r="E2022" s="10">
        <v>130119.41</v>
      </c>
      <c r="F2022" s="6" t="e">
        <f>IF(Table16[[#This Row],[School Day]]="Y",Table16[[#This Row],[Demand]],NA())</f>
        <v>#N/A</v>
      </c>
      <c r="G2022" s="6">
        <f>IF(Table16[[#This Row],[School Day]]="N",Table16[[#This Row],[Demand]],NA())</f>
        <v>130119.41</v>
      </c>
      <c r="H2022" s="6" t="e">
        <f>IF(Table16[[#This Row],[Holiday]]="Y",Table16[[#This Row],[Demand]],NA())</f>
        <v>#N/A</v>
      </c>
      <c r="I2022" s="6">
        <f>IF(Table16[[#This Row],[Holiday]]="N",Table16[[#This Row],[Demand]],NA())</f>
        <v>130119.41</v>
      </c>
      <c r="J2022" s="6">
        <v>15.1</v>
      </c>
      <c r="K2022" s="6"/>
    </row>
    <row r="2023" spans="2:11" x14ac:dyDescent="0.3">
      <c r="B2023" s="30">
        <v>44026</v>
      </c>
      <c r="C2023" s="6" t="str">
        <f>VLOOKUP(B:B, _holidays!A:C, 2, FALSE)</f>
        <v>Y</v>
      </c>
      <c r="D2023" s="6" t="str">
        <f>VLOOKUP(B:B, _holidays!A:C, 3, FALSE)</f>
        <v>N</v>
      </c>
      <c r="E2023" s="10">
        <v>133668.935</v>
      </c>
      <c r="F2023" s="6">
        <f>IF(Table16[[#This Row],[School Day]]="Y",Table16[[#This Row],[Demand]],NA())</f>
        <v>133668.935</v>
      </c>
      <c r="G2023" s="6" t="e">
        <f>IF(Table16[[#This Row],[School Day]]="N",Table16[[#This Row],[Demand]],NA())</f>
        <v>#N/A</v>
      </c>
      <c r="H2023" s="6" t="e">
        <f>IF(Table16[[#This Row],[Holiday]]="Y",Table16[[#This Row],[Demand]],NA())</f>
        <v>#N/A</v>
      </c>
      <c r="I2023" s="6">
        <f>IF(Table16[[#This Row],[Holiday]]="N",Table16[[#This Row],[Demand]],NA())</f>
        <v>133668.935</v>
      </c>
      <c r="J2023" s="6">
        <v>14.2</v>
      </c>
      <c r="K2023" s="6"/>
    </row>
    <row r="2024" spans="2:11" x14ac:dyDescent="0.3">
      <c r="B2024" s="30">
        <v>44027</v>
      </c>
      <c r="C2024" s="6" t="str">
        <f>VLOOKUP(B:B, _holidays!A:C, 2, FALSE)</f>
        <v>Y</v>
      </c>
      <c r="D2024" s="6" t="str">
        <f>VLOOKUP(B:B, _holidays!A:C, 3, FALSE)</f>
        <v>N</v>
      </c>
      <c r="E2024" s="10">
        <v>135296.79999999999</v>
      </c>
      <c r="F2024" s="6">
        <f>IF(Table16[[#This Row],[School Day]]="Y",Table16[[#This Row],[Demand]],NA())</f>
        <v>135296.79999999999</v>
      </c>
      <c r="G2024" s="6" t="e">
        <f>IF(Table16[[#This Row],[School Day]]="N",Table16[[#This Row],[Demand]],NA())</f>
        <v>#N/A</v>
      </c>
      <c r="H2024" s="6" t="e">
        <f>IF(Table16[[#This Row],[Holiday]]="Y",Table16[[#This Row],[Demand]],NA())</f>
        <v>#N/A</v>
      </c>
      <c r="I2024" s="6">
        <f>IF(Table16[[#This Row],[Holiday]]="N",Table16[[#This Row],[Demand]],NA())</f>
        <v>135296.79999999999</v>
      </c>
      <c r="J2024" s="6">
        <v>14.7</v>
      </c>
      <c r="K2024" s="6"/>
    </row>
    <row r="2025" spans="2:11" x14ac:dyDescent="0.3">
      <c r="B2025" s="30">
        <v>44028</v>
      </c>
      <c r="C2025" s="6" t="str">
        <f>VLOOKUP(B:B, _holidays!A:C, 2, FALSE)</f>
        <v>Y</v>
      </c>
      <c r="D2025" s="6" t="str">
        <f>VLOOKUP(B:B, _holidays!A:C, 3, FALSE)</f>
        <v>N</v>
      </c>
      <c r="E2025" s="10">
        <v>143158.89000000001</v>
      </c>
      <c r="F2025" s="6">
        <f>IF(Table16[[#This Row],[School Day]]="Y",Table16[[#This Row],[Demand]],NA())</f>
        <v>143158.89000000001</v>
      </c>
      <c r="G2025" s="6" t="e">
        <f>IF(Table16[[#This Row],[School Day]]="N",Table16[[#This Row],[Demand]],NA())</f>
        <v>#N/A</v>
      </c>
      <c r="H2025" s="6" t="e">
        <f>IF(Table16[[#This Row],[Holiday]]="Y",Table16[[#This Row],[Demand]],NA())</f>
        <v>#N/A</v>
      </c>
      <c r="I2025" s="6">
        <f>IF(Table16[[#This Row],[Holiday]]="N",Table16[[#This Row],[Demand]],NA())</f>
        <v>143158.89000000001</v>
      </c>
      <c r="J2025" s="6">
        <v>11.5</v>
      </c>
      <c r="K2025" s="6"/>
    </row>
    <row r="2026" spans="2:11" x14ac:dyDescent="0.3">
      <c r="B2026" s="30">
        <v>44029</v>
      </c>
      <c r="C2026" s="6" t="str">
        <f>VLOOKUP(B:B, _holidays!A:C, 2, FALSE)</f>
        <v>Y</v>
      </c>
      <c r="D2026" s="6" t="str">
        <f>VLOOKUP(B:B, _holidays!A:C, 3, FALSE)</f>
        <v>N</v>
      </c>
      <c r="E2026" s="10">
        <v>143109.35500000001</v>
      </c>
      <c r="F2026" s="6">
        <f>IF(Table16[[#This Row],[School Day]]="Y",Table16[[#This Row],[Demand]],NA())</f>
        <v>143109.35500000001</v>
      </c>
      <c r="G2026" s="6" t="e">
        <f>IF(Table16[[#This Row],[School Day]]="N",Table16[[#This Row],[Demand]],NA())</f>
        <v>#N/A</v>
      </c>
      <c r="H2026" s="6" t="e">
        <f>IF(Table16[[#This Row],[Holiday]]="Y",Table16[[#This Row],[Demand]],NA())</f>
        <v>#N/A</v>
      </c>
      <c r="I2026" s="6">
        <f>IF(Table16[[#This Row],[Holiday]]="N",Table16[[#This Row],[Demand]],NA())</f>
        <v>143109.35500000001</v>
      </c>
      <c r="J2026" s="6">
        <v>12.8</v>
      </c>
      <c r="K2026" s="6"/>
    </row>
    <row r="2027" spans="2:11" x14ac:dyDescent="0.3">
      <c r="B2027" s="30">
        <v>44030</v>
      </c>
      <c r="C2027" s="6" t="str">
        <f>VLOOKUP(B:B, _holidays!A:C, 2, FALSE)</f>
        <v>Y</v>
      </c>
      <c r="D2027" s="6" t="str">
        <f>VLOOKUP(B:B, _holidays!A:C, 3, FALSE)</f>
        <v>N</v>
      </c>
      <c r="E2027" s="10">
        <v>125303.88499999999</v>
      </c>
      <c r="F2027" s="6">
        <f>IF(Table16[[#This Row],[School Day]]="Y",Table16[[#This Row],[Demand]],NA())</f>
        <v>125303.88499999999</v>
      </c>
      <c r="G2027" s="6" t="e">
        <f>IF(Table16[[#This Row],[School Day]]="N",Table16[[#This Row],[Demand]],NA())</f>
        <v>#N/A</v>
      </c>
      <c r="H2027" s="6" t="e">
        <f>IF(Table16[[#This Row],[Holiday]]="Y",Table16[[#This Row],[Demand]],NA())</f>
        <v>#N/A</v>
      </c>
      <c r="I2027" s="6">
        <f>IF(Table16[[#This Row],[Holiday]]="N",Table16[[#This Row],[Demand]],NA())</f>
        <v>125303.88499999999</v>
      </c>
      <c r="J2027" s="6">
        <v>12.5</v>
      </c>
      <c r="K2027" s="6"/>
    </row>
    <row r="2028" spans="2:11" x14ac:dyDescent="0.3">
      <c r="B2028" s="30">
        <v>44031</v>
      </c>
      <c r="C2028" s="6" t="str">
        <f>VLOOKUP(B:B, _holidays!A:C, 2, FALSE)</f>
        <v>Y</v>
      </c>
      <c r="D2028" s="6" t="str">
        <f>VLOOKUP(B:B, _holidays!A:C, 3, FALSE)</f>
        <v>N</v>
      </c>
      <c r="E2028" s="10">
        <v>114065.32</v>
      </c>
      <c r="F2028" s="6">
        <f>IF(Table16[[#This Row],[School Day]]="Y",Table16[[#This Row],[Demand]],NA())</f>
        <v>114065.32</v>
      </c>
      <c r="G2028" s="6" t="e">
        <f>IF(Table16[[#This Row],[School Day]]="N",Table16[[#This Row],[Demand]],NA())</f>
        <v>#N/A</v>
      </c>
      <c r="H2028" s="6" t="e">
        <f>IF(Table16[[#This Row],[Holiday]]="Y",Table16[[#This Row],[Demand]],NA())</f>
        <v>#N/A</v>
      </c>
      <c r="I2028" s="6">
        <f>IF(Table16[[#This Row],[Holiday]]="N",Table16[[#This Row],[Demand]],NA())</f>
        <v>114065.32</v>
      </c>
      <c r="J2028" s="6">
        <v>15.3</v>
      </c>
      <c r="K2028" s="6"/>
    </row>
    <row r="2029" spans="2:11" x14ac:dyDescent="0.3">
      <c r="B2029" s="30">
        <v>44032</v>
      </c>
      <c r="C2029" s="6" t="str">
        <f>VLOOKUP(B:B, _holidays!A:C, 2, FALSE)</f>
        <v>Y</v>
      </c>
      <c r="D2029" s="6" t="str">
        <f>VLOOKUP(B:B, _holidays!A:C, 3, FALSE)</f>
        <v>N</v>
      </c>
      <c r="E2029" s="10">
        <v>132894.41</v>
      </c>
      <c r="F2029" s="6">
        <f>IF(Table16[[#This Row],[School Day]]="Y",Table16[[#This Row],[Demand]],NA())</f>
        <v>132894.41</v>
      </c>
      <c r="G2029" s="6" t="e">
        <f>IF(Table16[[#This Row],[School Day]]="N",Table16[[#This Row],[Demand]],NA())</f>
        <v>#N/A</v>
      </c>
      <c r="H2029" s="6" t="e">
        <f>IF(Table16[[#This Row],[Holiday]]="Y",Table16[[#This Row],[Demand]],NA())</f>
        <v>#N/A</v>
      </c>
      <c r="I2029" s="6">
        <f>IF(Table16[[#This Row],[Holiday]]="N",Table16[[#This Row],[Demand]],NA())</f>
        <v>132894.41</v>
      </c>
      <c r="J2029" s="6">
        <v>13.8</v>
      </c>
      <c r="K2029" s="6"/>
    </row>
    <row r="2030" spans="2:11" x14ac:dyDescent="0.3">
      <c r="B2030" s="30">
        <v>44033</v>
      </c>
      <c r="C2030" s="6" t="str">
        <f>VLOOKUP(B:B, _holidays!A:C, 2, FALSE)</f>
        <v>Y</v>
      </c>
      <c r="D2030" s="6" t="str">
        <f>VLOOKUP(B:B, _holidays!A:C, 3, FALSE)</f>
        <v>N</v>
      </c>
      <c r="E2030" s="10">
        <v>140086.10500000001</v>
      </c>
      <c r="F2030" s="6">
        <f>IF(Table16[[#This Row],[School Day]]="Y",Table16[[#This Row],[Demand]],NA())</f>
        <v>140086.10500000001</v>
      </c>
      <c r="G2030" s="6" t="e">
        <f>IF(Table16[[#This Row],[School Day]]="N",Table16[[#This Row],[Demand]],NA())</f>
        <v>#N/A</v>
      </c>
      <c r="H2030" s="6" t="e">
        <f>IF(Table16[[#This Row],[Holiday]]="Y",Table16[[#This Row],[Demand]],NA())</f>
        <v>#N/A</v>
      </c>
      <c r="I2030" s="6">
        <f>IF(Table16[[#This Row],[Holiday]]="N",Table16[[#This Row],[Demand]],NA())</f>
        <v>140086.10500000001</v>
      </c>
      <c r="J2030" s="6">
        <v>12.9</v>
      </c>
      <c r="K2030" s="6"/>
    </row>
    <row r="2031" spans="2:11" x14ac:dyDescent="0.3">
      <c r="B2031" s="30">
        <v>44034</v>
      </c>
      <c r="C2031" s="6" t="str">
        <f>VLOOKUP(B:B, _holidays!A:C, 2, FALSE)</f>
        <v>Y</v>
      </c>
      <c r="D2031" s="6" t="str">
        <f>VLOOKUP(B:B, _holidays!A:C, 3, FALSE)</f>
        <v>N</v>
      </c>
      <c r="E2031" s="10">
        <v>138666.10500000001</v>
      </c>
      <c r="F2031" s="6">
        <f>IF(Table16[[#This Row],[School Day]]="Y",Table16[[#This Row],[Demand]],NA())</f>
        <v>138666.10500000001</v>
      </c>
      <c r="G2031" s="6" t="e">
        <f>IF(Table16[[#This Row],[School Day]]="N",Table16[[#This Row],[Demand]],NA())</f>
        <v>#N/A</v>
      </c>
      <c r="H2031" s="6" t="e">
        <f>IF(Table16[[#This Row],[Holiday]]="Y",Table16[[#This Row],[Demand]],NA())</f>
        <v>#N/A</v>
      </c>
      <c r="I2031" s="6">
        <f>IF(Table16[[#This Row],[Holiday]]="N",Table16[[#This Row],[Demand]],NA())</f>
        <v>138666.10500000001</v>
      </c>
      <c r="J2031" s="6">
        <v>13.3</v>
      </c>
      <c r="K2031" s="6"/>
    </row>
    <row r="2032" spans="2:11" x14ac:dyDescent="0.3">
      <c r="B2032" s="30">
        <v>44035</v>
      </c>
      <c r="C2032" s="6" t="str">
        <f>VLOOKUP(B:B, _holidays!A:C, 2, FALSE)</f>
        <v>Y</v>
      </c>
      <c r="D2032" s="6" t="str">
        <f>VLOOKUP(B:B, _holidays!A:C, 3, FALSE)</f>
        <v>N</v>
      </c>
      <c r="E2032" s="10">
        <v>142476.36499999999</v>
      </c>
      <c r="F2032" s="6">
        <f>IF(Table16[[#This Row],[School Day]]="Y",Table16[[#This Row],[Demand]],NA())</f>
        <v>142476.36499999999</v>
      </c>
      <c r="G2032" s="6" t="e">
        <f>IF(Table16[[#This Row],[School Day]]="N",Table16[[#This Row],[Demand]],NA())</f>
        <v>#N/A</v>
      </c>
      <c r="H2032" s="6" t="e">
        <f>IF(Table16[[#This Row],[Holiday]]="Y",Table16[[#This Row],[Demand]],NA())</f>
        <v>#N/A</v>
      </c>
      <c r="I2032" s="6">
        <f>IF(Table16[[#This Row],[Holiday]]="N",Table16[[#This Row],[Demand]],NA())</f>
        <v>142476.36499999999</v>
      </c>
      <c r="J2032" s="6">
        <v>12</v>
      </c>
      <c r="K2032" s="6"/>
    </row>
    <row r="2033" spans="2:11" x14ac:dyDescent="0.3">
      <c r="B2033" s="30">
        <v>44036</v>
      </c>
      <c r="C2033" s="6" t="str">
        <f>VLOOKUP(B:B, _holidays!A:C, 2, FALSE)</f>
        <v>Y</v>
      </c>
      <c r="D2033" s="6" t="str">
        <f>VLOOKUP(B:B, _holidays!A:C, 3, FALSE)</f>
        <v>N</v>
      </c>
      <c r="E2033" s="10">
        <v>133822.70000000001</v>
      </c>
      <c r="F2033" s="6">
        <f>IF(Table16[[#This Row],[School Day]]="Y",Table16[[#This Row],[Demand]],NA())</f>
        <v>133822.70000000001</v>
      </c>
      <c r="G2033" s="6" t="e">
        <f>IF(Table16[[#This Row],[School Day]]="N",Table16[[#This Row],[Demand]],NA())</f>
        <v>#N/A</v>
      </c>
      <c r="H2033" s="6" t="e">
        <f>IF(Table16[[#This Row],[Holiday]]="Y",Table16[[#This Row],[Demand]],NA())</f>
        <v>#N/A</v>
      </c>
      <c r="I2033" s="6">
        <f>IF(Table16[[#This Row],[Holiday]]="N",Table16[[#This Row],[Demand]],NA())</f>
        <v>133822.70000000001</v>
      </c>
      <c r="J2033" s="6">
        <v>13.5</v>
      </c>
      <c r="K2033" s="6"/>
    </row>
    <row r="2034" spans="2:11" x14ac:dyDescent="0.3">
      <c r="B2034" s="30">
        <v>44037</v>
      </c>
      <c r="C2034" s="6" t="str">
        <f>VLOOKUP(B:B, _holidays!A:C, 2, FALSE)</f>
        <v>Y</v>
      </c>
      <c r="D2034" s="6" t="str">
        <f>VLOOKUP(B:B, _holidays!A:C, 3, FALSE)</f>
        <v>N</v>
      </c>
      <c r="E2034" s="10">
        <v>128417.22</v>
      </c>
      <c r="F2034" s="6">
        <f>IF(Table16[[#This Row],[School Day]]="Y",Table16[[#This Row],[Demand]],NA())</f>
        <v>128417.22</v>
      </c>
      <c r="G2034" s="6" t="e">
        <f>IF(Table16[[#This Row],[School Day]]="N",Table16[[#This Row],[Demand]],NA())</f>
        <v>#N/A</v>
      </c>
      <c r="H2034" s="6" t="e">
        <f>IF(Table16[[#This Row],[Holiday]]="Y",Table16[[#This Row],[Demand]],NA())</f>
        <v>#N/A</v>
      </c>
      <c r="I2034" s="6">
        <f>IF(Table16[[#This Row],[Holiday]]="N",Table16[[#This Row],[Demand]],NA())</f>
        <v>128417.22</v>
      </c>
      <c r="J2034" s="6">
        <v>12.2</v>
      </c>
      <c r="K2034" s="6"/>
    </row>
    <row r="2035" spans="2:11" x14ac:dyDescent="0.3">
      <c r="B2035" s="30">
        <v>44038</v>
      </c>
      <c r="C2035" s="6" t="str">
        <f>VLOOKUP(B:B, _holidays!A:C, 2, FALSE)</f>
        <v>Y</v>
      </c>
      <c r="D2035" s="6" t="str">
        <f>VLOOKUP(B:B, _holidays!A:C, 3, FALSE)</f>
        <v>N</v>
      </c>
      <c r="E2035" s="10">
        <v>123014.55499999999</v>
      </c>
      <c r="F2035" s="6">
        <f>IF(Table16[[#This Row],[School Day]]="Y",Table16[[#This Row],[Demand]],NA())</f>
        <v>123014.55499999999</v>
      </c>
      <c r="G2035" s="6" t="e">
        <f>IF(Table16[[#This Row],[School Day]]="N",Table16[[#This Row],[Demand]],NA())</f>
        <v>#N/A</v>
      </c>
      <c r="H2035" s="6" t="e">
        <f>IF(Table16[[#This Row],[Holiday]]="Y",Table16[[#This Row],[Demand]],NA())</f>
        <v>#N/A</v>
      </c>
      <c r="I2035" s="6">
        <f>IF(Table16[[#This Row],[Holiday]]="N",Table16[[#This Row],[Demand]],NA())</f>
        <v>123014.55499999999</v>
      </c>
      <c r="J2035" s="6">
        <v>12.8</v>
      </c>
      <c r="K2035" s="6"/>
    </row>
    <row r="2036" spans="2:11" x14ac:dyDescent="0.3">
      <c r="B2036" s="30">
        <v>44039</v>
      </c>
      <c r="C2036" s="6" t="str">
        <f>VLOOKUP(B:B, _holidays!A:C, 2, FALSE)</f>
        <v>Y</v>
      </c>
      <c r="D2036" s="6" t="str">
        <f>VLOOKUP(B:B, _holidays!A:C, 3, FALSE)</f>
        <v>N</v>
      </c>
      <c r="E2036" s="10">
        <v>132571.32999999999</v>
      </c>
      <c r="F2036" s="6">
        <f>IF(Table16[[#This Row],[School Day]]="Y",Table16[[#This Row],[Demand]],NA())</f>
        <v>132571.32999999999</v>
      </c>
      <c r="G2036" s="6" t="e">
        <f>IF(Table16[[#This Row],[School Day]]="N",Table16[[#This Row],[Demand]],NA())</f>
        <v>#N/A</v>
      </c>
      <c r="H2036" s="6" t="e">
        <f>IF(Table16[[#This Row],[Holiday]]="Y",Table16[[#This Row],[Demand]],NA())</f>
        <v>#N/A</v>
      </c>
      <c r="I2036" s="6">
        <f>IF(Table16[[#This Row],[Holiday]]="N",Table16[[#This Row],[Demand]],NA())</f>
        <v>132571.32999999999</v>
      </c>
      <c r="J2036" s="6">
        <v>13.5</v>
      </c>
      <c r="K2036" s="6"/>
    </row>
    <row r="2037" spans="2:11" x14ac:dyDescent="0.3">
      <c r="B2037" s="30">
        <v>44040</v>
      </c>
      <c r="C2037" s="6" t="str">
        <f>VLOOKUP(B:B, _holidays!A:C, 2, FALSE)</f>
        <v>Y</v>
      </c>
      <c r="D2037" s="6" t="str">
        <f>VLOOKUP(B:B, _holidays!A:C, 3, FALSE)</f>
        <v>N</v>
      </c>
      <c r="E2037" s="10">
        <v>132720.39499999999</v>
      </c>
      <c r="F2037" s="6">
        <f>IF(Table16[[#This Row],[School Day]]="Y",Table16[[#This Row],[Demand]],NA())</f>
        <v>132720.39499999999</v>
      </c>
      <c r="G2037" s="6" t="e">
        <f>IF(Table16[[#This Row],[School Day]]="N",Table16[[#This Row],[Demand]],NA())</f>
        <v>#N/A</v>
      </c>
      <c r="H2037" s="6" t="e">
        <f>IF(Table16[[#This Row],[Holiday]]="Y",Table16[[#This Row],[Demand]],NA())</f>
        <v>#N/A</v>
      </c>
      <c r="I2037" s="6">
        <f>IF(Table16[[#This Row],[Holiday]]="N",Table16[[#This Row],[Demand]],NA())</f>
        <v>132720.39499999999</v>
      </c>
      <c r="J2037" s="6">
        <v>15.6</v>
      </c>
      <c r="K2037" s="6"/>
    </row>
    <row r="2038" spans="2:11" x14ac:dyDescent="0.3">
      <c r="B2038" s="30">
        <v>44041</v>
      </c>
      <c r="C2038" s="6" t="str">
        <f>VLOOKUP(B:B, _holidays!A:C, 2, FALSE)</f>
        <v>Y</v>
      </c>
      <c r="D2038" s="6" t="str">
        <f>VLOOKUP(B:B, _holidays!A:C, 3, FALSE)</f>
        <v>N</v>
      </c>
      <c r="E2038" s="10">
        <v>130547.735</v>
      </c>
      <c r="F2038" s="6">
        <f>IF(Table16[[#This Row],[School Day]]="Y",Table16[[#This Row],[Demand]],NA())</f>
        <v>130547.735</v>
      </c>
      <c r="G2038" s="6" t="e">
        <f>IF(Table16[[#This Row],[School Day]]="N",Table16[[#This Row],[Demand]],NA())</f>
        <v>#N/A</v>
      </c>
      <c r="H2038" s="6" t="e">
        <f>IF(Table16[[#This Row],[Holiday]]="Y",Table16[[#This Row],[Demand]],NA())</f>
        <v>#N/A</v>
      </c>
      <c r="I2038" s="6">
        <f>IF(Table16[[#This Row],[Holiday]]="N",Table16[[#This Row],[Demand]],NA())</f>
        <v>130547.735</v>
      </c>
      <c r="J2038" s="6">
        <v>16.3</v>
      </c>
      <c r="K2038" s="6"/>
    </row>
    <row r="2039" spans="2:11" x14ac:dyDescent="0.3">
      <c r="B2039" s="30">
        <v>44042</v>
      </c>
      <c r="C2039" s="6" t="str">
        <f>VLOOKUP(B:B, _holidays!A:C, 2, FALSE)</f>
        <v>Y</v>
      </c>
      <c r="D2039" s="6" t="str">
        <f>VLOOKUP(B:B, _holidays!A:C, 3, FALSE)</f>
        <v>N</v>
      </c>
      <c r="E2039" s="10">
        <v>132583.64000000001</v>
      </c>
      <c r="F2039" s="6">
        <f>IF(Table16[[#This Row],[School Day]]="Y",Table16[[#This Row],[Demand]],NA())</f>
        <v>132583.64000000001</v>
      </c>
      <c r="G2039" s="6" t="e">
        <f>IF(Table16[[#This Row],[School Day]]="N",Table16[[#This Row],[Demand]],NA())</f>
        <v>#N/A</v>
      </c>
      <c r="H2039" s="6" t="e">
        <f>IF(Table16[[#This Row],[Holiday]]="Y",Table16[[#This Row],[Demand]],NA())</f>
        <v>#N/A</v>
      </c>
      <c r="I2039" s="6">
        <f>IF(Table16[[#This Row],[Holiday]]="N",Table16[[#This Row],[Demand]],NA())</f>
        <v>132583.64000000001</v>
      </c>
      <c r="J2039" s="6">
        <v>14.2</v>
      </c>
      <c r="K2039" s="6"/>
    </row>
    <row r="2040" spans="2:11" x14ac:dyDescent="0.3">
      <c r="B2040" s="30">
        <v>44043</v>
      </c>
      <c r="C2040" s="6" t="str">
        <f>VLOOKUP(B:B, _holidays!A:C, 2, FALSE)</f>
        <v>Y</v>
      </c>
      <c r="D2040" s="6" t="str">
        <f>VLOOKUP(B:B, _holidays!A:C, 3, FALSE)</f>
        <v>N</v>
      </c>
      <c r="E2040" s="10">
        <v>132105.75</v>
      </c>
      <c r="F2040" s="6">
        <f>IF(Table16[[#This Row],[School Day]]="Y",Table16[[#This Row],[Demand]],NA())</f>
        <v>132105.75</v>
      </c>
      <c r="G2040" s="6" t="e">
        <f>IF(Table16[[#This Row],[School Day]]="N",Table16[[#This Row],[Demand]],NA())</f>
        <v>#N/A</v>
      </c>
      <c r="H2040" s="6" t="e">
        <f>IF(Table16[[#This Row],[Holiday]]="Y",Table16[[#This Row],[Demand]],NA())</f>
        <v>#N/A</v>
      </c>
      <c r="I2040" s="6">
        <f>IF(Table16[[#This Row],[Holiday]]="N",Table16[[#This Row],[Demand]],NA())</f>
        <v>132105.75</v>
      </c>
      <c r="J2040" s="6">
        <v>17.100000000000001</v>
      </c>
      <c r="K2040" s="6"/>
    </row>
    <row r="2041" spans="2:11" x14ac:dyDescent="0.3">
      <c r="B2041" s="30">
        <v>44044</v>
      </c>
      <c r="C2041" s="6" t="str">
        <f>VLOOKUP(B:B, _holidays!A:C, 2, FALSE)</f>
        <v>Y</v>
      </c>
      <c r="D2041" s="6" t="str">
        <f>VLOOKUP(B:B, _holidays!A:C, 3, FALSE)</f>
        <v>N</v>
      </c>
      <c r="E2041" s="10">
        <v>111590.65</v>
      </c>
      <c r="F2041" s="6">
        <f>IF(Table16[[#This Row],[School Day]]="Y",Table16[[#This Row],[Demand]],NA())</f>
        <v>111590.65</v>
      </c>
      <c r="G2041" s="6" t="e">
        <f>IF(Table16[[#This Row],[School Day]]="N",Table16[[#This Row],[Demand]],NA())</f>
        <v>#N/A</v>
      </c>
      <c r="H2041" s="6" t="e">
        <f>IF(Table16[[#This Row],[Holiday]]="Y",Table16[[#This Row],[Demand]],NA())</f>
        <v>#N/A</v>
      </c>
      <c r="I2041" s="6">
        <f>IF(Table16[[#This Row],[Holiday]]="N",Table16[[#This Row],[Demand]],NA())</f>
        <v>111590.65</v>
      </c>
      <c r="J2041" s="6">
        <v>16.399999999999999</v>
      </c>
      <c r="K2041" s="6"/>
    </row>
    <row r="2042" spans="2:11" x14ac:dyDescent="0.3">
      <c r="B2042" s="30">
        <v>44045</v>
      </c>
      <c r="C2042" s="6" t="str">
        <f>VLOOKUP(B:B, _holidays!A:C, 2, FALSE)</f>
        <v>Y</v>
      </c>
      <c r="D2042" s="6" t="str">
        <f>VLOOKUP(B:B, _holidays!A:C, 3, FALSE)</f>
        <v>N</v>
      </c>
      <c r="E2042" s="10">
        <v>109935.33500000001</v>
      </c>
      <c r="F2042" s="6">
        <f>IF(Table16[[#This Row],[School Day]]="Y",Table16[[#This Row],[Demand]],NA())</f>
        <v>109935.33500000001</v>
      </c>
      <c r="G2042" s="6" t="e">
        <f>IF(Table16[[#This Row],[School Day]]="N",Table16[[#This Row],[Demand]],NA())</f>
        <v>#N/A</v>
      </c>
      <c r="H2042" s="6" t="e">
        <f>IF(Table16[[#This Row],[Holiday]]="Y",Table16[[#This Row],[Demand]],NA())</f>
        <v>#N/A</v>
      </c>
      <c r="I2042" s="6">
        <f>IF(Table16[[#This Row],[Holiday]]="N",Table16[[#This Row],[Demand]],NA())</f>
        <v>109935.33500000001</v>
      </c>
      <c r="J2042" s="6">
        <v>18.2</v>
      </c>
      <c r="K2042" s="6"/>
    </row>
    <row r="2043" spans="2:11" x14ac:dyDescent="0.3">
      <c r="B2043" s="30">
        <v>44046</v>
      </c>
      <c r="C2043" s="6" t="str">
        <f>VLOOKUP(B:B, _holidays!A:C, 2, FALSE)</f>
        <v>Y</v>
      </c>
      <c r="D2043" s="6" t="str">
        <f>VLOOKUP(B:B, _holidays!A:C, 3, FALSE)</f>
        <v>N</v>
      </c>
      <c r="E2043" s="10">
        <v>127930.355</v>
      </c>
      <c r="F2043" s="6">
        <f>IF(Table16[[#This Row],[School Day]]="Y",Table16[[#This Row],[Demand]],NA())</f>
        <v>127930.355</v>
      </c>
      <c r="G2043" s="6" t="e">
        <f>IF(Table16[[#This Row],[School Day]]="N",Table16[[#This Row],[Demand]],NA())</f>
        <v>#N/A</v>
      </c>
      <c r="H2043" s="6" t="e">
        <f>IF(Table16[[#This Row],[Holiday]]="Y",Table16[[#This Row],[Demand]],NA())</f>
        <v>#N/A</v>
      </c>
      <c r="I2043" s="6">
        <f>IF(Table16[[#This Row],[Holiday]]="N",Table16[[#This Row],[Demand]],NA())</f>
        <v>127930.355</v>
      </c>
      <c r="J2043" s="6">
        <v>16</v>
      </c>
      <c r="K2043" s="6"/>
    </row>
    <row r="2044" spans="2:11" x14ac:dyDescent="0.3">
      <c r="B2044" s="30">
        <v>44047</v>
      </c>
      <c r="C2044" s="6" t="str">
        <f>VLOOKUP(B:B, _holidays!A:C, 2, FALSE)</f>
        <v>N</v>
      </c>
      <c r="D2044" s="6" t="str">
        <f>VLOOKUP(B:B, _holidays!A:C, 3, FALSE)</f>
        <v>N</v>
      </c>
      <c r="E2044" s="10">
        <v>140042.14499999999</v>
      </c>
      <c r="F2044" s="6" t="e">
        <f>IF(Table16[[#This Row],[School Day]]="Y",Table16[[#This Row],[Demand]],NA())</f>
        <v>#N/A</v>
      </c>
      <c r="G2044" s="6">
        <f>IF(Table16[[#This Row],[School Day]]="N",Table16[[#This Row],[Demand]],NA())</f>
        <v>140042.14499999999</v>
      </c>
      <c r="H2044" s="6" t="e">
        <f>IF(Table16[[#This Row],[Holiday]]="Y",Table16[[#This Row],[Demand]],NA())</f>
        <v>#N/A</v>
      </c>
      <c r="I2044" s="6">
        <f>IF(Table16[[#This Row],[Holiday]]="N",Table16[[#This Row],[Demand]],NA())</f>
        <v>140042.14499999999</v>
      </c>
      <c r="J2044" s="6">
        <v>10.5</v>
      </c>
      <c r="K2044" s="6"/>
    </row>
    <row r="2045" spans="2:11" x14ac:dyDescent="0.3">
      <c r="B2045" s="30">
        <v>44048</v>
      </c>
      <c r="C2045" s="6" t="str">
        <f>VLOOKUP(B:B, _holidays!A:C, 2, FALSE)</f>
        <v>N</v>
      </c>
      <c r="D2045" s="6" t="str">
        <f>VLOOKUP(B:B, _holidays!A:C, 3, FALSE)</f>
        <v>N</v>
      </c>
      <c r="E2045" s="10">
        <v>140205.29500000001</v>
      </c>
      <c r="F2045" s="6" t="e">
        <f>IF(Table16[[#This Row],[School Day]]="Y",Table16[[#This Row],[Demand]],NA())</f>
        <v>#N/A</v>
      </c>
      <c r="G2045" s="6">
        <f>IF(Table16[[#This Row],[School Day]]="N",Table16[[#This Row],[Demand]],NA())</f>
        <v>140205.29500000001</v>
      </c>
      <c r="H2045" s="6" t="e">
        <f>IF(Table16[[#This Row],[Holiday]]="Y",Table16[[#This Row],[Demand]],NA())</f>
        <v>#N/A</v>
      </c>
      <c r="I2045" s="6">
        <f>IF(Table16[[#This Row],[Holiday]]="N",Table16[[#This Row],[Demand]],NA())</f>
        <v>140205.29500000001</v>
      </c>
      <c r="J2045" s="6">
        <v>11.3</v>
      </c>
      <c r="K2045" s="6"/>
    </row>
    <row r="2046" spans="2:11" x14ac:dyDescent="0.3">
      <c r="B2046" s="30">
        <v>44049</v>
      </c>
      <c r="C2046" s="6" t="str">
        <f>VLOOKUP(B:B, _holidays!A:C, 2, FALSE)</f>
        <v>N</v>
      </c>
      <c r="D2046" s="6" t="str">
        <f>VLOOKUP(B:B, _holidays!A:C, 3, FALSE)</f>
        <v>N</v>
      </c>
      <c r="E2046" s="10">
        <v>140835.17499999999</v>
      </c>
      <c r="F2046" s="6" t="e">
        <f>IF(Table16[[#This Row],[School Day]]="Y",Table16[[#This Row],[Demand]],NA())</f>
        <v>#N/A</v>
      </c>
      <c r="G2046" s="6">
        <f>IF(Table16[[#This Row],[School Day]]="N",Table16[[#This Row],[Demand]],NA())</f>
        <v>140835.17499999999</v>
      </c>
      <c r="H2046" s="6" t="e">
        <f>IF(Table16[[#This Row],[Holiday]]="Y",Table16[[#This Row],[Demand]],NA())</f>
        <v>#N/A</v>
      </c>
      <c r="I2046" s="6">
        <f>IF(Table16[[#This Row],[Holiday]]="N",Table16[[#This Row],[Demand]],NA())</f>
        <v>140835.17499999999</v>
      </c>
      <c r="J2046" s="6">
        <v>12.8</v>
      </c>
      <c r="K2046" s="6"/>
    </row>
    <row r="2047" spans="2:11" x14ac:dyDescent="0.3">
      <c r="B2047" s="30">
        <v>44050</v>
      </c>
      <c r="C2047" s="6" t="str">
        <f>VLOOKUP(B:B, _holidays!A:C, 2, FALSE)</f>
        <v>N</v>
      </c>
      <c r="D2047" s="6" t="str">
        <f>VLOOKUP(B:B, _holidays!A:C, 3, FALSE)</f>
        <v>N</v>
      </c>
      <c r="E2047" s="10">
        <v>144062.60999999999</v>
      </c>
      <c r="F2047" s="6" t="e">
        <f>IF(Table16[[#This Row],[School Day]]="Y",Table16[[#This Row],[Demand]],NA())</f>
        <v>#N/A</v>
      </c>
      <c r="G2047" s="6">
        <f>IF(Table16[[#This Row],[School Day]]="N",Table16[[#This Row],[Demand]],NA())</f>
        <v>144062.60999999999</v>
      </c>
      <c r="H2047" s="6" t="e">
        <f>IF(Table16[[#This Row],[Holiday]]="Y",Table16[[#This Row],[Demand]],NA())</f>
        <v>#N/A</v>
      </c>
      <c r="I2047" s="6">
        <f>IF(Table16[[#This Row],[Holiday]]="N",Table16[[#This Row],[Demand]],NA())</f>
        <v>144062.60999999999</v>
      </c>
      <c r="J2047" s="6">
        <v>12.7</v>
      </c>
      <c r="K2047" s="6"/>
    </row>
    <row r="2048" spans="2:11" x14ac:dyDescent="0.3">
      <c r="B2048" s="30">
        <v>44051</v>
      </c>
      <c r="C2048" s="6" t="str">
        <f>VLOOKUP(B:B, _holidays!A:C, 2, FALSE)</f>
        <v>N</v>
      </c>
      <c r="D2048" s="6" t="str">
        <f>VLOOKUP(B:B, _holidays!A:C, 3, FALSE)</f>
        <v>N</v>
      </c>
      <c r="E2048" s="10">
        <v>121119.265</v>
      </c>
      <c r="F2048" s="6" t="e">
        <f>IF(Table16[[#This Row],[School Day]]="Y",Table16[[#This Row],[Demand]],NA())</f>
        <v>#N/A</v>
      </c>
      <c r="G2048" s="6">
        <f>IF(Table16[[#This Row],[School Day]]="N",Table16[[#This Row],[Demand]],NA())</f>
        <v>121119.265</v>
      </c>
      <c r="H2048" s="6" t="e">
        <f>IF(Table16[[#This Row],[Holiday]]="Y",Table16[[#This Row],[Demand]],NA())</f>
        <v>#N/A</v>
      </c>
      <c r="I2048" s="6">
        <f>IF(Table16[[#This Row],[Holiday]]="N",Table16[[#This Row],[Demand]],NA())</f>
        <v>121119.265</v>
      </c>
      <c r="J2048" s="6">
        <v>14.9</v>
      </c>
      <c r="K2048" s="6"/>
    </row>
    <row r="2049" spans="2:11" x14ac:dyDescent="0.3">
      <c r="B2049" s="30">
        <v>44052</v>
      </c>
      <c r="C2049" s="6" t="str">
        <f>VLOOKUP(B:B, _holidays!A:C, 2, FALSE)</f>
        <v>N</v>
      </c>
      <c r="D2049" s="6" t="str">
        <f>VLOOKUP(B:B, _holidays!A:C, 3, FALSE)</f>
        <v>N</v>
      </c>
      <c r="E2049" s="10">
        <v>111165.955</v>
      </c>
      <c r="F2049" s="6" t="e">
        <f>IF(Table16[[#This Row],[School Day]]="Y",Table16[[#This Row],[Demand]],NA())</f>
        <v>#N/A</v>
      </c>
      <c r="G2049" s="6">
        <f>IF(Table16[[#This Row],[School Day]]="N",Table16[[#This Row],[Demand]],NA())</f>
        <v>111165.955</v>
      </c>
      <c r="H2049" s="6" t="e">
        <f>IF(Table16[[#This Row],[Holiday]]="Y",Table16[[#This Row],[Demand]],NA())</f>
        <v>#N/A</v>
      </c>
      <c r="I2049" s="6">
        <f>IF(Table16[[#This Row],[Holiday]]="N",Table16[[#This Row],[Demand]],NA())</f>
        <v>111165.955</v>
      </c>
      <c r="J2049" s="6">
        <v>15.8</v>
      </c>
      <c r="K2049" s="6"/>
    </row>
    <row r="2050" spans="2:11" x14ac:dyDescent="0.3">
      <c r="B2050" s="30">
        <v>44053</v>
      </c>
      <c r="C2050" s="6" t="str">
        <f>VLOOKUP(B:B, _holidays!A:C, 2, FALSE)</f>
        <v>N</v>
      </c>
      <c r="D2050" s="6" t="str">
        <f>VLOOKUP(B:B, _holidays!A:C, 3, FALSE)</f>
        <v>N</v>
      </c>
      <c r="E2050" s="10">
        <v>125959.75</v>
      </c>
      <c r="F2050" s="6" t="e">
        <f>IF(Table16[[#This Row],[School Day]]="Y",Table16[[#This Row],[Demand]],NA())</f>
        <v>#N/A</v>
      </c>
      <c r="G2050" s="6">
        <f>IF(Table16[[#This Row],[School Day]]="N",Table16[[#This Row],[Demand]],NA())</f>
        <v>125959.75</v>
      </c>
      <c r="H2050" s="6" t="e">
        <f>IF(Table16[[#This Row],[Holiday]]="Y",Table16[[#This Row],[Demand]],NA())</f>
        <v>#N/A</v>
      </c>
      <c r="I2050" s="6">
        <f>IF(Table16[[#This Row],[Holiday]]="N",Table16[[#This Row],[Demand]],NA())</f>
        <v>125959.75</v>
      </c>
      <c r="J2050" s="6">
        <v>14.8</v>
      </c>
      <c r="K2050" s="6"/>
    </row>
    <row r="2051" spans="2:11" x14ac:dyDescent="0.3">
      <c r="B2051" s="30">
        <v>44054</v>
      </c>
      <c r="C2051" s="6" t="str">
        <f>VLOOKUP(B:B, _holidays!A:C, 2, FALSE)</f>
        <v>N</v>
      </c>
      <c r="D2051" s="6" t="str">
        <f>VLOOKUP(B:B, _holidays!A:C, 3, FALSE)</f>
        <v>N</v>
      </c>
      <c r="E2051" s="10">
        <v>130141.22500000001</v>
      </c>
      <c r="F2051" s="6" t="e">
        <f>IF(Table16[[#This Row],[School Day]]="Y",Table16[[#This Row],[Demand]],NA())</f>
        <v>#N/A</v>
      </c>
      <c r="G2051" s="6">
        <f>IF(Table16[[#This Row],[School Day]]="N",Table16[[#This Row],[Demand]],NA())</f>
        <v>130141.22500000001</v>
      </c>
      <c r="H2051" s="6" t="e">
        <f>IF(Table16[[#This Row],[Holiday]]="Y",Table16[[#This Row],[Demand]],NA())</f>
        <v>#N/A</v>
      </c>
      <c r="I2051" s="6">
        <f>IF(Table16[[#This Row],[Holiday]]="N",Table16[[#This Row],[Demand]],NA())</f>
        <v>130141.22500000001</v>
      </c>
      <c r="J2051" s="6">
        <v>15.8</v>
      </c>
      <c r="K2051" s="6"/>
    </row>
    <row r="2052" spans="2:11" x14ac:dyDescent="0.3">
      <c r="B2052" s="30">
        <v>44055</v>
      </c>
      <c r="C2052" s="6" t="str">
        <f>VLOOKUP(B:B, _holidays!A:C, 2, FALSE)</f>
        <v>N</v>
      </c>
      <c r="D2052" s="6" t="str">
        <f>VLOOKUP(B:B, _holidays!A:C, 3, FALSE)</f>
        <v>N</v>
      </c>
      <c r="E2052" s="10">
        <v>127945.31</v>
      </c>
      <c r="F2052" s="6" t="e">
        <f>IF(Table16[[#This Row],[School Day]]="Y",Table16[[#This Row],[Demand]],NA())</f>
        <v>#N/A</v>
      </c>
      <c r="G2052" s="6">
        <f>IF(Table16[[#This Row],[School Day]]="N",Table16[[#This Row],[Demand]],NA())</f>
        <v>127945.31</v>
      </c>
      <c r="H2052" s="6" t="e">
        <f>IF(Table16[[#This Row],[Holiday]]="Y",Table16[[#This Row],[Demand]],NA())</f>
        <v>#N/A</v>
      </c>
      <c r="I2052" s="6">
        <f>IF(Table16[[#This Row],[Holiday]]="N",Table16[[#This Row],[Demand]],NA())</f>
        <v>127945.31</v>
      </c>
      <c r="J2052" s="6">
        <v>15.9</v>
      </c>
      <c r="K2052" s="6"/>
    </row>
    <row r="2053" spans="2:11" x14ac:dyDescent="0.3">
      <c r="B2053" s="30">
        <v>44056</v>
      </c>
      <c r="C2053" s="6" t="str">
        <f>VLOOKUP(B:B, _holidays!A:C, 2, FALSE)</f>
        <v>N</v>
      </c>
      <c r="D2053" s="6" t="str">
        <f>VLOOKUP(B:B, _holidays!A:C, 3, FALSE)</f>
        <v>N</v>
      </c>
      <c r="E2053" s="10">
        <v>121914.44</v>
      </c>
      <c r="F2053" s="6" t="e">
        <f>IF(Table16[[#This Row],[School Day]]="Y",Table16[[#This Row],[Demand]],NA())</f>
        <v>#N/A</v>
      </c>
      <c r="G2053" s="6">
        <f>IF(Table16[[#This Row],[School Day]]="N",Table16[[#This Row],[Demand]],NA())</f>
        <v>121914.44</v>
      </c>
      <c r="H2053" s="6" t="e">
        <f>IF(Table16[[#This Row],[Holiday]]="Y",Table16[[#This Row],[Demand]],NA())</f>
        <v>#N/A</v>
      </c>
      <c r="I2053" s="6">
        <f>IF(Table16[[#This Row],[Holiday]]="N",Table16[[#This Row],[Demand]],NA())</f>
        <v>121914.44</v>
      </c>
      <c r="J2053" s="6">
        <v>18.100000000000001</v>
      </c>
      <c r="K2053" s="6"/>
    </row>
    <row r="2054" spans="2:11" x14ac:dyDescent="0.3">
      <c r="B2054" s="30">
        <v>44057</v>
      </c>
      <c r="C2054" s="6" t="str">
        <f>VLOOKUP(B:B, _holidays!A:C, 2, FALSE)</f>
        <v>N</v>
      </c>
      <c r="D2054" s="6" t="str">
        <f>VLOOKUP(B:B, _holidays!A:C, 3, FALSE)</f>
        <v>N</v>
      </c>
      <c r="E2054" s="10">
        <v>124640.09</v>
      </c>
      <c r="F2054" s="6" t="e">
        <f>IF(Table16[[#This Row],[School Day]]="Y",Table16[[#This Row],[Demand]],NA())</f>
        <v>#N/A</v>
      </c>
      <c r="G2054" s="6">
        <f>IF(Table16[[#This Row],[School Day]]="N",Table16[[#This Row],[Demand]],NA())</f>
        <v>124640.09</v>
      </c>
      <c r="H2054" s="6" t="e">
        <f>IF(Table16[[#This Row],[Holiday]]="Y",Table16[[#This Row],[Demand]],NA())</f>
        <v>#N/A</v>
      </c>
      <c r="I2054" s="6">
        <f>IF(Table16[[#This Row],[Holiday]]="N",Table16[[#This Row],[Demand]],NA())</f>
        <v>124640.09</v>
      </c>
      <c r="J2054" s="6">
        <v>18.100000000000001</v>
      </c>
      <c r="K2054" s="6"/>
    </row>
    <row r="2055" spans="2:11" x14ac:dyDescent="0.3">
      <c r="B2055" s="30">
        <v>44058</v>
      </c>
      <c r="C2055" s="6" t="str">
        <f>VLOOKUP(B:B, _holidays!A:C, 2, FALSE)</f>
        <v>N</v>
      </c>
      <c r="D2055" s="6" t="str">
        <f>VLOOKUP(B:B, _holidays!A:C, 3, FALSE)</f>
        <v>N</v>
      </c>
      <c r="E2055" s="10">
        <v>113755.18</v>
      </c>
      <c r="F2055" s="6" t="e">
        <f>IF(Table16[[#This Row],[School Day]]="Y",Table16[[#This Row],[Demand]],NA())</f>
        <v>#N/A</v>
      </c>
      <c r="G2055" s="6">
        <f>IF(Table16[[#This Row],[School Day]]="N",Table16[[#This Row],[Demand]],NA())</f>
        <v>113755.18</v>
      </c>
      <c r="H2055" s="6" t="e">
        <f>IF(Table16[[#This Row],[Holiday]]="Y",Table16[[#This Row],[Demand]],NA())</f>
        <v>#N/A</v>
      </c>
      <c r="I2055" s="6">
        <f>IF(Table16[[#This Row],[Holiday]]="N",Table16[[#This Row],[Demand]],NA())</f>
        <v>113755.18</v>
      </c>
      <c r="J2055" s="6">
        <v>14.9</v>
      </c>
      <c r="K2055" s="6"/>
    </row>
    <row r="2056" spans="2:11" x14ac:dyDescent="0.3">
      <c r="B2056" s="30">
        <v>44059</v>
      </c>
      <c r="C2056" s="6" t="str">
        <f>VLOOKUP(B:B, _holidays!A:C, 2, FALSE)</f>
        <v>N</v>
      </c>
      <c r="D2056" s="6" t="str">
        <f>VLOOKUP(B:B, _holidays!A:C, 3, FALSE)</f>
        <v>N</v>
      </c>
      <c r="E2056" s="10">
        <v>111034.745</v>
      </c>
      <c r="F2056" s="6" t="e">
        <f>IF(Table16[[#This Row],[School Day]]="Y",Table16[[#This Row],[Demand]],NA())</f>
        <v>#N/A</v>
      </c>
      <c r="G2056" s="6">
        <f>IF(Table16[[#This Row],[School Day]]="N",Table16[[#This Row],[Demand]],NA())</f>
        <v>111034.745</v>
      </c>
      <c r="H2056" s="6" t="e">
        <f>IF(Table16[[#This Row],[Holiday]]="Y",Table16[[#This Row],[Demand]],NA())</f>
        <v>#N/A</v>
      </c>
      <c r="I2056" s="6">
        <f>IF(Table16[[#This Row],[Holiday]]="N",Table16[[#This Row],[Demand]],NA())</f>
        <v>111034.745</v>
      </c>
      <c r="J2056" s="6">
        <v>15</v>
      </c>
      <c r="K2056" s="6"/>
    </row>
    <row r="2057" spans="2:11" x14ac:dyDescent="0.3">
      <c r="B2057" s="30">
        <v>44060</v>
      </c>
      <c r="C2057" s="6" t="str">
        <f>VLOOKUP(B:B, _holidays!A:C, 2, FALSE)</f>
        <v>N</v>
      </c>
      <c r="D2057" s="6" t="str">
        <f>VLOOKUP(B:B, _holidays!A:C, 3, FALSE)</f>
        <v>N</v>
      </c>
      <c r="E2057" s="10">
        <v>121520.57</v>
      </c>
      <c r="F2057" s="6" t="e">
        <f>IF(Table16[[#This Row],[School Day]]="Y",Table16[[#This Row],[Demand]],NA())</f>
        <v>#N/A</v>
      </c>
      <c r="G2057" s="6">
        <f>IF(Table16[[#This Row],[School Day]]="N",Table16[[#This Row],[Demand]],NA())</f>
        <v>121520.57</v>
      </c>
      <c r="H2057" s="6" t="e">
        <f>IF(Table16[[#This Row],[Holiday]]="Y",Table16[[#This Row],[Demand]],NA())</f>
        <v>#N/A</v>
      </c>
      <c r="I2057" s="6">
        <f>IF(Table16[[#This Row],[Holiday]]="N",Table16[[#This Row],[Demand]],NA())</f>
        <v>121520.57</v>
      </c>
      <c r="J2057" s="6">
        <v>16.3</v>
      </c>
      <c r="K2057" s="6"/>
    </row>
    <row r="2058" spans="2:11" x14ac:dyDescent="0.3">
      <c r="B2058" s="30">
        <v>44061</v>
      </c>
      <c r="C2058" s="6" t="str">
        <f>VLOOKUP(B:B, _holidays!A:C, 2, FALSE)</f>
        <v>N</v>
      </c>
      <c r="D2058" s="6" t="str">
        <f>VLOOKUP(B:B, _holidays!A:C, 3, FALSE)</f>
        <v>N</v>
      </c>
      <c r="E2058" s="10">
        <v>119321.855</v>
      </c>
      <c r="F2058" s="6" t="e">
        <f>IF(Table16[[#This Row],[School Day]]="Y",Table16[[#This Row],[Demand]],NA())</f>
        <v>#N/A</v>
      </c>
      <c r="G2058" s="6">
        <f>IF(Table16[[#This Row],[School Day]]="N",Table16[[#This Row],[Demand]],NA())</f>
        <v>119321.855</v>
      </c>
      <c r="H2058" s="6" t="e">
        <f>IF(Table16[[#This Row],[Holiday]]="Y",Table16[[#This Row],[Demand]],NA())</f>
        <v>#N/A</v>
      </c>
      <c r="I2058" s="6">
        <f>IF(Table16[[#This Row],[Holiday]]="N",Table16[[#This Row],[Demand]],NA())</f>
        <v>119321.855</v>
      </c>
      <c r="J2058" s="6">
        <v>17.2</v>
      </c>
      <c r="K2058" s="6"/>
    </row>
    <row r="2059" spans="2:11" x14ac:dyDescent="0.3">
      <c r="B2059" s="30">
        <v>44062</v>
      </c>
      <c r="C2059" s="6" t="str">
        <f>VLOOKUP(B:B, _holidays!A:C, 2, FALSE)</f>
        <v>N</v>
      </c>
      <c r="D2059" s="6" t="str">
        <f>VLOOKUP(B:B, _holidays!A:C, 3, FALSE)</f>
        <v>N</v>
      </c>
      <c r="E2059" s="10">
        <v>129884.75</v>
      </c>
      <c r="F2059" s="6" t="e">
        <f>IF(Table16[[#This Row],[School Day]]="Y",Table16[[#This Row],[Demand]],NA())</f>
        <v>#N/A</v>
      </c>
      <c r="G2059" s="6">
        <f>IF(Table16[[#This Row],[School Day]]="N",Table16[[#This Row],[Demand]],NA())</f>
        <v>129884.75</v>
      </c>
      <c r="H2059" s="6" t="e">
        <f>IF(Table16[[#This Row],[Holiday]]="Y",Table16[[#This Row],[Demand]],NA())</f>
        <v>#N/A</v>
      </c>
      <c r="I2059" s="6">
        <f>IF(Table16[[#This Row],[Holiday]]="N",Table16[[#This Row],[Demand]],NA())</f>
        <v>129884.75</v>
      </c>
      <c r="J2059" s="6">
        <v>12.7</v>
      </c>
      <c r="K2059" s="6"/>
    </row>
    <row r="2060" spans="2:11" x14ac:dyDescent="0.3">
      <c r="B2060" s="30">
        <v>44063</v>
      </c>
      <c r="C2060" s="6" t="str">
        <f>VLOOKUP(B:B, _holidays!A:C, 2, FALSE)</f>
        <v>N</v>
      </c>
      <c r="D2060" s="6" t="str">
        <f>VLOOKUP(B:B, _holidays!A:C, 3, FALSE)</f>
        <v>N</v>
      </c>
      <c r="E2060" s="10">
        <v>123490.855</v>
      </c>
      <c r="F2060" s="6" t="e">
        <f>IF(Table16[[#This Row],[School Day]]="Y",Table16[[#This Row],[Demand]],NA())</f>
        <v>#N/A</v>
      </c>
      <c r="G2060" s="6">
        <f>IF(Table16[[#This Row],[School Day]]="N",Table16[[#This Row],[Demand]],NA())</f>
        <v>123490.855</v>
      </c>
      <c r="H2060" s="6" t="e">
        <f>IF(Table16[[#This Row],[Holiday]]="Y",Table16[[#This Row],[Demand]],NA())</f>
        <v>#N/A</v>
      </c>
      <c r="I2060" s="6">
        <f>IF(Table16[[#This Row],[Holiday]]="N",Table16[[#This Row],[Demand]],NA())</f>
        <v>123490.855</v>
      </c>
      <c r="J2060" s="6">
        <v>15.7</v>
      </c>
      <c r="K2060" s="6"/>
    </row>
    <row r="2061" spans="2:11" x14ac:dyDescent="0.3">
      <c r="B2061" s="30">
        <v>44064</v>
      </c>
      <c r="C2061" s="6" t="str">
        <f>VLOOKUP(B:B, _holidays!A:C, 2, FALSE)</f>
        <v>N</v>
      </c>
      <c r="D2061" s="6" t="str">
        <f>VLOOKUP(B:B, _holidays!A:C, 3, FALSE)</f>
        <v>N</v>
      </c>
      <c r="E2061" s="10">
        <v>125707.04</v>
      </c>
      <c r="F2061" s="6" t="e">
        <f>IF(Table16[[#This Row],[School Day]]="Y",Table16[[#This Row],[Demand]],NA())</f>
        <v>#N/A</v>
      </c>
      <c r="G2061" s="6">
        <f>IF(Table16[[#This Row],[School Day]]="N",Table16[[#This Row],[Demand]],NA())</f>
        <v>125707.04</v>
      </c>
      <c r="H2061" s="6" t="e">
        <f>IF(Table16[[#This Row],[Holiday]]="Y",Table16[[#This Row],[Demand]],NA())</f>
        <v>#N/A</v>
      </c>
      <c r="I2061" s="6">
        <f>IF(Table16[[#This Row],[Holiday]]="N",Table16[[#This Row],[Demand]],NA())</f>
        <v>125707.04</v>
      </c>
      <c r="J2061" s="6">
        <v>14.1</v>
      </c>
      <c r="K2061" s="6"/>
    </row>
    <row r="2062" spans="2:11" x14ac:dyDescent="0.3">
      <c r="B2062" s="30">
        <v>44065</v>
      </c>
      <c r="C2062" s="6" t="str">
        <f>VLOOKUP(B:B, _holidays!A:C, 2, FALSE)</f>
        <v>N</v>
      </c>
      <c r="D2062" s="6" t="str">
        <f>VLOOKUP(B:B, _holidays!A:C, 3, FALSE)</f>
        <v>N</v>
      </c>
      <c r="E2062" s="10">
        <v>127131.37</v>
      </c>
      <c r="F2062" s="6" t="e">
        <f>IF(Table16[[#This Row],[School Day]]="Y",Table16[[#This Row],[Demand]],NA())</f>
        <v>#N/A</v>
      </c>
      <c r="G2062" s="6">
        <f>IF(Table16[[#This Row],[School Day]]="N",Table16[[#This Row],[Demand]],NA())</f>
        <v>127131.37</v>
      </c>
      <c r="H2062" s="6" t="e">
        <f>IF(Table16[[#This Row],[Holiday]]="Y",Table16[[#This Row],[Demand]],NA())</f>
        <v>#N/A</v>
      </c>
      <c r="I2062" s="6">
        <f>IF(Table16[[#This Row],[Holiday]]="N",Table16[[#This Row],[Demand]],NA())</f>
        <v>127131.37</v>
      </c>
      <c r="J2062" s="6">
        <v>11.1</v>
      </c>
      <c r="K2062" s="6"/>
    </row>
    <row r="2063" spans="2:11" x14ac:dyDescent="0.3">
      <c r="B2063" s="30">
        <v>44066</v>
      </c>
      <c r="C2063" s="6" t="str">
        <f>VLOOKUP(B:B, _holidays!A:C, 2, FALSE)</f>
        <v>N</v>
      </c>
      <c r="D2063" s="6" t="str">
        <f>VLOOKUP(B:B, _holidays!A:C, 3, FALSE)</f>
        <v>N</v>
      </c>
      <c r="E2063" s="10">
        <v>117125.065</v>
      </c>
      <c r="F2063" s="6" t="e">
        <f>IF(Table16[[#This Row],[School Day]]="Y",Table16[[#This Row],[Demand]],NA())</f>
        <v>#N/A</v>
      </c>
      <c r="G2063" s="6">
        <f>IF(Table16[[#This Row],[School Day]]="N",Table16[[#This Row],[Demand]],NA())</f>
        <v>117125.065</v>
      </c>
      <c r="H2063" s="6" t="e">
        <f>IF(Table16[[#This Row],[Holiday]]="Y",Table16[[#This Row],[Demand]],NA())</f>
        <v>#N/A</v>
      </c>
      <c r="I2063" s="6">
        <f>IF(Table16[[#This Row],[Holiday]]="N",Table16[[#This Row],[Demand]],NA())</f>
        <v>117125.065</v>
      </c>
      <c r="J2063" s="6">
        <v>11.5</v>
      </c>
      <c r="K2063" s="6"/>
    </row>
    <row r="2064" spans="2:11" x14ac:dyDescent="0.3">
      <c r="B2064" s="30">
        <v>44067</v>
      </c>
      <c r="C2064" s="6" t="str">
        <f>VLOOKUP(B:B, _holidays!A:C, 2, FALSE)</f>
        <v>N</v>
      </c>
      <c r="D2064" s="6" t="str">
        <f>VLOOKUP(B:B, _holidays!A:C, 3, FALSE)</f>
        <v>N</v>
      </c>
      <c r="E2064" s="10">
        <v>134984.79</v>
      </c>
      <c r="F2064" s="6" t="e">
        <f>IF(Table16[[#This Row],[School Day]]="Y",Table16[[#This Row],[Demand]],NA())</f>
        <v>#N/A</v>
      </c>
      <c r="G2064" s="6">
        <f>IF(Table16[[#This Row],[School Day]]="N",Table16[[#This Row],[Demand]],NA())</f>
        <v>134984.79</v>
      </c>
      <c r="H2064" s="6" t="e">
        <f>IF(Table16[[#This Row],[Holiday]]="Y",Table16[[#This Row],[Demand]],NA())</f>
        <v>#N/A</v>
      </c>
      <c r="I2064" s="6">
        <f>IF(Table16[[#This Row],[Holiday]]="N",Table16[[#This Row],[Demand]],NA())</f>
        <v>134984.79</v>
      </c>
      <c r="J2064" s="6">
        <v>12.4</v>
      </c>
      <c r="K2064" s="6"/>
    </row>
    <row r="2065" spans="2:11" x14ac:dyDescent="0.3">
      <c r="B2065" s="30">
        <v>44068</v>
      </c>
      <c r="C2065" s="6" t="str">
        <f>VLOOKUP(B:B, _holidays!A:C, 2, FALSE)</f>
        <v>N</v>
      </c>
      <c r="D2065" s="6" t="str">
        <f>VLOOKUP(B:B, _holidays!A:C, 3, FALSE)</f>
        <v>N</v>
      </c>
      <c r="E2065" s="10">
        <v>138437.85500000001</v>
      </c>
      <c r="F2065" s="6" t="e">
        <f>IF(Table16[[#This Row],[School Day]]="Y",Table16[[#This Row],[Demand]],NA())</f>
        <v>#N/A</v>
      </c>
      <c r="G2065" s="6">
        <f>IF(Table16[[#This Row],[School Day]]="N",Table16[[#This Row],[Demand]],NA())</f>
        <v>138437.85500000001</v>
      </c>
      <c r="H2065" s="6" t="e">
        <f>IF(Table16[[#This Row],[Holiday]]="Y",Table16[[#This Row],[Demand]],NA())</f>
        <v>#N/A</v>
      </c>
      <c r="I2065" s="6">
        <f>IF(Table16[[#This Row],[Holiday]]="N",Table16[[#This Row],[Demand]],NA())</f>
        <v>138437.85500000001</v>
      </c>
      <c r="J2065" s="6">
        <v>13</v>
      </c>
      <c r="K2065" s="6"/>
    </row>
    <row r="2066" spans="2:11" x14ac:dyDescent="0.3">
      <c r="B2066" s="30">
        <v>44069</v>
      </c>
      <c r="C2066" s="6" t="str">
        <f>VLOOKUP(B:B, _holidays!A:C, 2, FALSE)</f>
        <v>N</v>
      </c>
      <c r="D2066" s="6" t="str">
        <f>VLOOKUP(B:B, _holidays!A:C, 3, FALSE)</f>
        <v>N</v>
      </c>
      <c r="E2066" s="10">
        <v>129322.31</v>
      </c>
      <c r="F2066" s="6" t="e">
        <f>IF(Table16[[#This Row],[School Day]]="Y",Table16[[#This Row],[Demand]],NA())</f>
        <v>#N/A</v>
      </c>
      <c r="G2066" s="6">
        <f>IF(Table16[[#This Row],[School Day]]="N",Table16[[#This Row],[Demand]],NA())</f>
        <v>129322.31</v>
      </c>
      <c r="H2066" s="6" t="e">
        <f>IF(Table16[[#This Row],[Holiday]]="Y",Table16[[#This Row],[Demand]],NA())</f>
        <v>#N/A</v>
      </c>
      <c r="I2066" s="6">
        <f>IF(Table16[[#This Row],[Holiday]]="N",Table16[[#This Row],[Demand]],NA())</f>
        <v>129322.31</v>
      </c>
      <c r="J2066" s="6">
        <v>14.5</v>
      </c>
      <c r="K2066" s="6"/>
    </row>
    <row r="2067" spans="2:11" x14ac:dyDescent="0.3">
      <c r="B2067" s="30">
        <v>44070</v>
      </c>
      <c r="C2067" s="6" t="str">
        <f>VLOOKUP(B:B, _holidays!A:C, 2, FALSE)</f>
        <v>N</v>
      </c>
      <c r="D2067" s="6" t="str">
        <f>VLOOKUP(B:B, _holidays!A:C, 3, FALSE)</f>
        <v>N</v>
      </c>
      <c r="E2067" s="10">
        <v>119044.425</v>
      </c>
      <c r="F2067" s="6" t="e">
        <f>IF(Table16[[#This Row],[School Day]]="Y",Table16[[#This Row],[Demand]],NA())</f>
        <v>#N/A</v>
      </c>
      <c r="G2067" s="6">
        <f>IF(Table16[[#This Row],[School Day]]="N",Table16[[#This Row],[Demand]],NA())</f>
        <v>119044.425</v>
      </c>
      <c r="H2067" s="6" t="e">
        <f>IF(Table16[[#This Row],[Holiday]]="Y",Table16[[#This Row],[Demand]],NA())</f>
        <v>#N/A</v>
      </c>
      <c r="I2067" s="6">
        <f>IF(Table16[[#This Row],[Holiday]]="N",Table16[[#This Row],[Demand]],NA())</f>
        <v>119044.425</v>
      </c>
      <c r="J2067" s="6">
        <v>20.7</v>
      </c>
      <c r="K2067" s="6"/>
    </row>
    <row r="2068" spans="2:11" x14ac:dyDescent="0.3">
      <c r="B2068" s="30">
        <v>44071</v>
      </c>
      <c r="C2068" s="6" t="str">
        <f>VLOOKUP(B:B, _holidays!A:C, 2, FALSE)</f>
        <v>N</v>
      </c>
      <c r="D2068" s="6" t="str">
        <f>VLOOKUP(B:B, _holidays!A:C, 3, FALSE)</f>
        <v>N</v>
      </c>
      <c r="E2068" s="10">
        <v>118809.08</v>
      </c>
      <c r="F2068" s="6" t="e">
        <f>IF(Table16[[#This Row],[School Day]]="Y",Table16[[#This Row],[Demand]],NA())</f>
        <v>#N/A</v>
      </c>
      <c r="G2068" s="6">
        <f>IF(Table16[[#This Row],[School Day]]="N",Table16[[#This Row],[Demand]],NA())</f>
        <v>118809.08</v>
      </c>
      <c r="H2068" s="6" t="e">
        <f>IF(Table16[[#This Row],[Holiday]]="Y",Table16[[#This Row],[Demand]],NA())</f>
        <v>#N/A</v>
      </c>
      <c r="I2068" s="6">
        <f>IF(Table16[[#This Row],[Holiday]]="N",Table16[[#This Row],[Demand]],NA())</f>
        <v>118809.08</v>
      </c>
      <c r="J2068" s="6">
        <v>17.600000000000001</v>
      </c>
      <c r="K2068" s="6"/>
    </row>
    <row r="2069" spans="2:11" x14ac:dyDescent="0.3">
      <c r="B2069" s="30">
        <v>44072</v>
      </c>
      <c r="C2069" s="6" t="str">
        <f>VLOOKUP(B:B, _holidays!A:C, 2, FALSE)</f>
        <v>N</v>
      </c>
      <c r="D2069" s="6" t="str">
        <f>VLOOKUP(B:B, _holidays!A:C, 3, FALSE)</f>
        <v>N</v>
      </c>
      <c r="E2069" s="10">
        <v>100166.88499999999</v>
      </c>
      <c r="F2069" s="6" t="e">
        <f>IF(Table16[[#This Row],[School Day]]="Y",Table16[[#This Row],[Demand]],NA())</f>
        <v>#N/A</v>
      </c>
      <c r="G2069" s="6">
        <f>IF(Table16[[#This Row],[School Day]]="N",Table16[[#This Row],[Demand]],NA())</f>
        <v>100166.88499999999</v>
      </c>
      <c r="H2069" s="6" t="e">
        <f>IF(Table16[[#This Row],[Holiday]]="Y",Table16[[#This Row],[Demand]],NA())</f>
        <v>#N/A</v>
      </c>
      <c r="I2069" s="6">
        <f>IF(Table16[[#This Row],[Holiday]]="N",Table16[[#This Row],[Demand]],NA())</f>
        <v>100166.88499999999</v>
      </c>
      <c r="J2069" s="6">
        <v>19.3</v>
      </c>
      <c r="K2069" s="6"/>
    </row>
    <row r="2070" spans="2:11" x14ac:dyDescent="0.3">
      <c r="B2070" s="30">
        <v>44073</v>
      </c>
      <c r="C2070" s="6" t="str">
        <f>VLOOKUP(B:B, _holidays!A:C, 2, FALSE)</f>
        <v>N</v>
      </c>
      <c r="D2070" s="6" t="str">
        <f>VLOOKUP(B:B, _holidays!A:C, 3, FALSE)</f>
        <v>N</v>
      </c>
      <c r="E2070" s="10">
        <v>98917.175000000003</v>
      </c>
      <c r="F2070" s="6" t="e">
        <f>IF(Table16[[#This Row],[School Day]]="Y",Table16[[#This Row],[Demand]],NA())</f>
        <v>#N/A</v>
      </c>
      <c r="G2070" s="6">
        <f>IF(Table16[[#This Row],[School Day]]="N",Table16[[#This Row],[Demand]],NA())</f>
        <v>98917.175000000003</v>
      </c>
      <c r="H2070" s="6" t="e">
        <f>IF(Table16[[#This Row],[Holiday]]="Y",Table16[[#This Row],[Demand]],NA())</f>
        <v>#N/A</v>
      </c>
      <c r="I2070" s="6">
        <f>IF(Table16[[#This Row],[Holiday]]="N",Table16[[#This Row],[Demand]],NA())</f>
        <v>98917.175000000003</v>
      </c>
      <c r="J2070" s="6">
        <v>19.8</v>
      </c>
      <c r="K2070" s="6"/>
    </row>
    <row r="2071" spans="2:11" x14ac:dyDescent="0.3">
      <c r="B2071" s="30">
        <v>44074</v>
      </c>
      <c r="C2071" s="6" t="str">
        <f>VLOOKUP(B:B, _holidays!A:C, 2, FALSE)</f>
        <v>N</v>
      </c>
      <c r="D2071" s="6" t="str">
        <f>VLOOKUP(B:B, _holidays!A:C, 3, FALSE)</f>
        <v>N</v>
      </c>
      <c r="E2071" s="10">
        <v>121605.395</v>
      </c>
      <c r="F2071" s="6" t="e">
        <f>IF(Table16[[#This Row],[School Day]]="Y",Table16[[#This Row],[Demand]],NA())</f>
        <v>#N/A</v>
      </c>
      <c r="G2071" s="6">
        <f>IF(Table16[[#This Row],[School Day]]="N",Table16[[#This Row],[Demand]],NA())</f>
        <v>121605.395</v>
      </c>
      <c r="H2071" s="6" t="e">
        <f>IF(Table16[[#This Row],[Holiday]]="Y",Table16[[#This Row],[Demand]],NA())</f>
        <v>#N/A</v>
      </c>
      <c r="I2071" s="6">
        <f>IF(Table16[[#This Row],[Holiday]]="N",Table16[[#This Row],[Demand]],NA())</f>
        <v>121605.395</v>
      </c>
      <c r="J2071" s="6">
        <v>12.5</v>
      </c>
      <c r="K2071" s="6"/>
    </row>
    <row r="2072" spans="2:11" x14ac:dyDescent="0.3">
      <c r="B2072" s="30">
        <v>44075</v>
      </c>
      <c r="C2072" s="6" t="str">
        <f>VLOOKUP(B:B, _holidays!A:C, 2, FALSE)</f>
        <v>N</v>
      </c>
      <c r="D2072" s="6" t="str">
        <f>VLOOKUP(B:B, _holidays!A:C, 3, FALSE)</f>
        <v>N</v>
      </c>
      <c r="E2072" s="10">
        <v>119645.18</v>
      </c>
      <c r="F2072" s="6" t="e">
        <f>IF(Table16[[#This Row],[School Day]]="Y",Table16[[#This Row],[Demand]],NA())</f>
        <v>#N/A</v>
      </c>
      <c r="G2072" s="6">
        <f>IF(Table16[[#This Row],[School Day]]="N",Table16[[#This Row],[Demand]],NA())</f>
        <v>119645.18</v>
      </c>
      <c r="H2072" s="6" t="e">
        <f>IF(Table16[[#This Row],[Holiday]]="Y",Table16[[#This Row],[Demand]],NA())</f>
        <v>#N/A</v>
      </c>
      <c r="I2072" s="6">
        <f>IF(Table16[[#This Row],[Holiday]]="N",Table16[[#This Row],[Demand]],NA())</f>
        <v>119645.18</v>
      </c>
      <c r="J2072" s="6">
        <v>15.7</v>
      </c>
      <c r="K2072" s="6"/>
    </row>
    <row r="2073" spans="2:11" x14ac:dyDescent="0.3">
      <c r="B2073" s="30">
        <v>44076</v>
      </c>
      <c r="C2073" s="6" t="str">
        <f>VLOOKUP(B:B, _holidays!A:C, 2, FALSE)</f>
        <v>N</v>
      </c>
      <c r="D2073" s="6" t="str">
        <f>VLOOKUP(B:B, _holidays!A:C, 3, FALSE)</f>
        <v>N</v>
      </c>
      <c r="E2073" s="10">
        <v>113547.67</v>
      </c>
      <c r="F2073" s="6" t="e">
        <f>IF(Table16[[#This Row],[School Day]]="Y",Table16[[#This Row],[Demand]],NA())</f>
        <v>#N/A</v>
      </c>
      <c r="G2073" s="6">
        <f>IF(Table16[[#This Row],[School Day]]="N",Table16[[#This Row],[Demand]],NA())</f>
        <v>113547.67</v>
      </c>
      <c r="H2073" s="6" t="e">
        <f>IF(Table16[[#This Row],[Holiday]]="Y",Table16[[#This Row],[Demand]],NA())</f>
        <v>#N/A</v>
      </c>
      <c r="I2073" s="6">
        <f>IF(Table16[[#This Row],[Holiday]]="N",Table16[[#This Row],[Demand]],NA())</f>
        <v>113547.67</v>
      </c>
      <c r="J2073" s="6">
        <v>22</v>
      </c>
      <c r="K2073" s="6"/>
    </row>
    <row r="2074" spans="2:11" x14ac:dyDescent="0.3">
      <c r="B2074" s="30">
        <v>44077</v>
      </c>
      <c r="C2074" s="6" t="str">
        <f>VLOOKUP(B:B, _holidays!A:C, 2, FALSE)</f>
        <v>N</v>
      </c>
      <c r="D2074" s="6" t="str">
        <f>VLOOKUP(B:B, _holidays!A:C, 3, FALSE)</f>
        <v>N</v>
      </c>
      <c r="E2074" s="10">
        <v>109327.46</v>
      </c>
      <c r="F2074" s="6" t="e">
        <f>IF(Table16[[#This Row],[School Day]]="Y",Table16[[#This Row],[Demand]],NA())</f>
        <v>#N/A</v>
      </c>
      <c r="G2074" s="6">
        <f>IF(Table16[[#This Row],[School Day]]="N",Table16[[#This Row],[Demand]],NA())</f>
        <v>109327.46</v>
      </c>
      <c r="H2074" s="6" t="e">
        <f>IF(Table16[[#This Row],[Holiday]]="Y",Table16[[#This Row],[Demand]],NA())</f>
        <v>#N/A</v>
      </c>
      <c r="I2074" s="6">
        <f>IF(Table16[[#This Row],[Holiday]]="N",Table16[[#This Row],[Demand]],NA())</f>
        <v>109327.46</v>
      </c>
      <c r="J2074" s="6">
        <v>19.899999999999999</v>
      </c>
      <c r="K2074" s="6"/>
    </row>
    <row r="2075" spans="2:11" x14ac:dyDescent="0.3">
      <c r="B2075" s="30">
        <v>44078</v>
      </c>
      <c r="C2075" s="6" t="str">
        <f>VLOOKUP(B:B, _holidays!A:C, 2, FALSE)</f>
        <v>N</v>
      </c>
      <c r="D2075" s="6" t="str">
        <f>VLOOKUP(B:B, _holidays!A:C, 3, FALSE)</f>
        <v>N</v>
      </c>
      <c r="E2075" s="10">
        <v>114865.645</v>
      </c>
      <c r="F2075" s="6" t="e">
        <f>IF(Table16[[#This Row],[School Day]]="Y",Table16[[#This Row],[Demand]],NA())</f>
        <v>#N/A</v>
      </c>
      <c r="G2075" s="6">
        <f>IF(Table16[[#This Row],[School Day]]="N",Table16[[#This Row],[Demand]],NA())</f>
        <v>114865.645</v>
      </c>
      <c r="H2075" s="6" t="e">
        <f>IF(Table16[[#This Row],[Holiday]]="Y",Table16[[#This Row],[Demand]],NA())</f>
        <v>#N/A</v>
      </c>
      <c r="I2075" s="6">
        <f>IF(Table16[[#This Row],[Holiday]]="N",Table16[[#This Row],[Demand]],NA())</f>
        <v>114865.645</v>
      </c>
      <c r="J2075" s="6">
        <v>17.3</v>
      </c>
      <c r="K2075" s="6"/>
    </row>
    <row r="2076" spans="2:11" x14ac:dyDescent="0.3">
      <c r="B2076" s="30">
        <v>44079</v>
      </c>
      <c r="C2076" s="6" t="str">
        <f>VLOOKUP(B:B, _holidays!A:C, 2, FALSE)</f>
        <v>N</v>
      </c>
      <c r="D2076" s="6" t="str">
        <f>VLOOKUP(B:B, _holidays!A:C, 3, FALSE)</f>
        <v>N</v>
      </c>
      <c r="E2076" s="10">
        <v>105534.01</v>
      </c>
      <c r="F2076" s="6" t="e">
        <f>IF(Table16[[#This Row],[School Day]]="Y",Table16[[#This Row],[Demand]],NA())</f>
        <v>#N/A</v>
      </c>
      <c r="G2076" s="6">
        <f>IF(Table16[[#This Row],[School Day]]="N",Table16[[#This Row],[Demand]],NA())</f>
        <v>105534.01</v>
      </c>
      <c r="H2076" s="6" t="e">
        <f>IF(Table16[[#This Row],[Holiday]]="Y",Table16[[#This Row],[Demand]],NA())</f>
        <v>#N/A</v>
      </c>
      <c r="I2076" s="6">
        <f>IF(Table16[[#This Row],[Holiday]]="N",Table16[[#This Row],[Demand]],NA())</f>
        <v>105534.01</v>
      </c>
      <c r="J2076" s="6">
        <v>16.600000000000001</v>
      </c>
      <c r="K2076" s="6"/>
    </row>
    <row r="2077" spans="2:11" x14ac:dyDescent="0.3">
      <c r="B2077" s="30">
        <v>44080</v>
      </c>
      <c r="C2077" s="6" t="str">
        <f>VLOOKUP(B:B, _holidays!A:C, 2, FALSE)</f>
        <v>N</v>
      </c>
      <c r="D2077" s="6" t="str">
        <f>VLOOKUP(B:B, _holidays!A:C, 3, FALSE)</f>
        <v>N</v>
      </c>
      <c r="E2077" s="10">
        <v>95865.14</v>
      </c>
      <c r="F2077" s="6" t="e">
        <f>IF(Table16[[#This Row],[School Day]]="Y",Table16[[#This Row],[Demand]],NA())</f>
        <v>#N/A</v>
      </c>
      <c r="G2077" s="6">
        <f>IF(Table16[[#This Row],[School Day]]="N",Table16[[#This Row],[Demand]],NA())</f>
        <v>95865.14</v>
      </c>
      <c r="H2077" s="6" t="e">
        <f>IF(Table16[[#This Row],[Holiday]]="Y",Table16[[#This Row],[Demand]],NA())</f>
        <v>#N/A</v>
      </c>
      <c r="I2077" s="6">
        <f>IF(Table16[[#This Row],[Holiday]]="N",Table16[[#This Row],[Demand]],NA())</f>
        <v>95865.14</v>
      </c>
      <c r="J2077" s="6">
        <v>19.2</v>
      </c>
      <c r="K2077" s="6"/>
    </row>
    <row r="2078" spans="2:11" x14ac:dyDescent="0.3">
      <c r="B2078" s="30">
        <v>44081</v>
      </c>
      <c r="C2078" s="6" t="str">
        <f>VLOOKUP(B:B, _holidays!A:C, 2, FALSE)</f>
        <v>N</v>
      </c>
      <c r="D2078" s="6" t="str">
        <f>VLOOKUP(B:B, _holidays!A:C, 3, FALSE)</f>
        <v>N</v>
      </c>
      <c r="E2078" s="10">
        <v>99778.2</v>
      </c>
      <c r="F2078" s="6" t="e">
        <f>IF(Table16[[#This Row],[School Day]]="Y",Table16[[#This Row],[Demand]],NA())</f>
        <v>#N/A</v>
      </c>
      <c r="G2078" s="6">
        <f>IF(Table16[[#This Row],[School Day]]="N",Table16[[#This Row],[Demand]],NA())</f>
        <v>99778.2</v>
      </c>
      <c r="H2078" s="6" t="e">
        <f>IF(Table16[[#This Row],[Holiday]]="Y",Table16[[#This Row],[Demand]],NA())</f>
        <v>#N/A</v>
      </c>
      <c r="I2078" s="6">
        <f>IF(Table16[[#This Row],[Holiday]]="N",Table16[[#This Row],[Demand]],NA())</f>
        <v>99778.2</v>
      </c>
      <c r="J2078" s="6">
        <v>22.9</v>
      </c>
      <c r="K2078" s="6"/>
    </row>
    <row r="2079" spans="2:11" x14ac:dyDescent="0.3">
      <c r="B2079" s="30">
        <v>44082</v>
      </c>
      <c r="C2079" s="6" t="str">
        <f>VLOOKUP(B:B, _holidays!A:C, 2, FALSE)</f>
        <v>N</v>
      </c>
      <c r="D2079" s="6" t="str">
        <f>VLOOKUP(B:B, _holidays!A:C, 3, FALSE)</f>
        <v>N</v>
      </c>
      <c r="E2079" s="10">
        <v>112421.09</v>
      </c>
      <c r="F2079" s="6" t="e">
        <f>IF(Table16[[#This Row],[School Day]]="Y",Table16[[#This Row],[Demand]],NA())</f>
        <v>#N/A</v>
      </c>
      <c r="G2079" s="6">
        <f>IF(Table16[[#This Row],[School Day]]="N",Table16[[#This Row],[Demand]],NA())</f>
        <v>112421.09</v>
      </c>
      <c r="H2079" s="6" t="e">
        <f>IF(Table16[[#This Row],[Holiday]]="Y",Table16[[#This Row],[Demand]],NA())</f>
        <v>#N/A</v>
      </c>
      <c r="I2079" s="6">
        <f>IF(Table16[[#This Row],[Holiday]]="N",Table16[[#This Row],[Demand]],NA())</f>
        <v>112421.09</v>
      </c>
      <c r="J2079" s="6">
        <v>19.899999999999999</v>
      </c>
      <c r="K2079" s="6"/>
    </row>
    <row r="2080" spans="2:11" x14ac:dyDescent="0.3">
      <c r="B2080" s="30">
        <v>44083</v>
      </c>
      <c r="C2080" s="6" t="str">
        <f>VLOOKUP(B:B, _holidays!A:C, 2, FALSE)</f>
        <v>N</v>
      </c>
      <c r="D2080" s="6" t="str">
        <f>VLOOKUP(B:B, _holidays!A:C, 3, FALSE)</f>
        <v>N</v>
      </c>
      <c r="E2080" s="10">
        <v>112140.47</v>
      </c>
      <c r="F2080" s="6" t="e">
        <f>IF(Table16[[#This Row],[School Day]]="Y",Table16[[#This Row],[Demand]],NA())</f>
        <v>#N/A</v>
      </c>
      <c r="G2080" s="6">
        <f>IF(Table16[[#This Row],[School Day]]="N",Table16[[#This Row],[Demand]],NA())</f>
        <v>112140.47</v>
      </c>
      <c r="H2080" s="6" t="e">
        <f>IF(Table16[[#This Row],[Holiday]]="Y",Table16[[#This Row],[Demand]],NA())</f>
        <v>#N/A</v>
      </c>
      <c r="I2080" s="6">
        <f>IF(Table16[[#This Row],[Holiday]]="N",Table16[[#This Row],[Demand]],NA())</f>
        <v>112140.47</v>
      </c>
      <c r="J2080" s="6">
        <v>15.6</v>
      </c>
      <c r="K2080" s="6"/>
    </row>
    <row r="2081" spans="2:11" x14ac:dyDescent="0.3">
      <c r="B2081" s="30">
        <v>44084</v>
      </c>
      <c r="C2081" s="6" t="str">
        <f>VLOOKUP(B:B, _holidays!A:C, 2, FALSE)</f>
        <v>N</v>
      </c>
      <c r="D2081" s="6" t="str">
        <f>VLOOKUP(B:B, _holidays!A:C, 3, FALSE)</f>
        <v>N</v>
      </c>
      <c r="E2081" s="10">
        <v>109328.33500000001</v>
      </c>
      <c r="F2081" s="6" t="e">
        <f>IF(Table16[[#This Row],[School Day]]="Y",Table16[[#This Row],[Demand]],NA())</f>
        <v>#N/A</v>
      </c>
      <c r="G2081" s="6">
        <f>IF(Table16[[#This Row],[School Day]]="N",Table16[[#This Row],[Demand]],NA())</f>
        <v>109328.33500000001</v>
      </c>
      <c r="H2081" s="6" t="e">
        <f>IF(Table16[[#This Row],[Holiday]]="Y",Table16[[#This Row],[Demand]],NA())</f>
        <v>#N/A</v>
      </c>
      <c r="I2081" s="6">
        <f>IF(Table16[[#This Row],[Holiday]]="N",Table16[[#This Row],[Demand]],NA())</f>
        <v>109328.33500000001</v>
      </c>
      <c r="J2081" s="6">
        <v>21.4</v>
      </c>
      <c r="K2081" s="6"/>
    </row>
    <row r="2082" spans="2:11" x14ac:dyDescent="0.3">
      <c r="B2082" s="30">
        <v>44085</v>
      </c>
      <c r="C2082" s="6" t="str">
        <f>VLOOKUP(B:B, _holidays!A:C, 2, FALSE)</f>
        <v>N</v>
      </c>
      <c r="D2082" s="6" t="str">
        <f>VLOOKUP(B:B, _holidays!A:C, 3, FALSE)</f>
        <v>N</v>
      </c>
      <c r="E2082" s="10">
        <v>106643.05</v>
      </c>
      <c r="F2082" s="6" t="e">
        <f>IF(Table16[[#This Row],[School Day]]="Y",Table16[[#This Row],[Demand]],NA())</f>
        <v>#N/A</v>
      </c>
      <c r="G2082" s="6">
        <f>IF(Table16[[#This Row],[School Day]]="N",Table16[[#This Row],[Demand]],NA())</f>
        <v>106643.05</v>
      </c>
      <c r="H2082" s="6" t="e">
        <f>IF(Table16[[#This Row],[Holiday]]="Y",Table16[[#This Row],[Demand]],NA())</f>
        <v>#N/A</v>
      </c>
      <c r="I2082" s="6">
        <f>IF(Table16[[#This Row],[Holiday]]="N",Table16[[#This Row],[Demand]],NA())</f>
        <v>106643.05</v>
      </c>
      <c r="J2082" s="6">
        <v>19.399999999999999</v>
      </c>
      <c r="K2082" s="6"/>
    </row>
    <row r="2083" spans="2:11" x14ac:dyDescent="0.3">
      <c r="B2083" s="30">
        <v>44086</v>
      </c>
      <c r="C2083" s="6" t="str">
        <f>VLOOKUP(B:B, _holidays!A:C, 2, FALSE)</f>
        <v>N</v>
      </c>
      <c r="D2083" s="6" t="str">
        <f>VLOOKUP(B:B, _holidays!A:C, 3, FALSE)</f>
        <v>N</v>
      </c>
      <c r="E2083" s="10">
        <v>111644.6</v>
      </c>
      <c r="F2083" s="6" t="e">
        <f>IF(Table16[[#This Row],[School Day]]="Y",Table16[[#This Row],[Demand]],NA())</f>
        <v>#N/A</v>
      </c>
      <c r="G2083" s="6">
        <f>IF(Table16[[#This Row],[School Day]]="N",Table16[[#This Row],[Demand]],NA())</f>
        <v>111644.6</v>
      </c>
      <c r="H2083" s="6" t="e">
        <f>IF(Table16[[#This Row],[Holiday]]="Y",Table16[[#This Row],[Demand]],NA())</f>
        <v>#N/A</v>
      </c>
      <c r="I2083" s="6">
        <f>IF(Table16[[#This Row],[Holiday]]="N",Table16[[#This Row],[Demand]],NA())</f>
        <v>111644.6</v>
      </c>
      <c r="J2083" s="6">
        <v>16</v>
      </c>
      <c r="K2083" s="6"/>
    </row>
    <row r="2084" spans="2:11" x14ac:dyDescent="0.3">
      <c r="B2084" s="30">
        <v>44087</v>
      </c>
      <c r="C2084" s="6" t="str">
        <f>VLOOKUP(B:B, _holidays!A:C, 2, FALSE)</f>
        <v>N</v>
      </c>
      <c r="D2084" s="6" t="str">
        <f>VLOOKUP(B:B, _holidays!A:C, 3, FALSE)</f>
        <v>N</v>
      </c>
      <c r="E2084" s="10">
        <v>96225.91</v>
      </c>
      <c r="F2084" s="6" t="e">
        <f>IF(Table16[[#This Row],[School Day]]="Y",Table16[[#This Row],[Demand]],NA())</f>
        <v>#N/A</v>
      </c>
      <c r="G2084" s="6">
        <f>IF(Table16[[#This Row],[School Day]]="N",Table16[[#This Row],[Demand]],NA())</f>
        <v>96225.91</v>
      </c>
      <c r="H2084" s="6" t="e">
        <f>IF(Table16[[#This Row],[Holiday]]="Y",Table16[[#This Row],[Demand]],NA())</f>
        <v>#N/A</v>
      </c>
      <c r="I2084" s="6">
        <f>IF(Table16[[#This Row],[Holiday]]="N",Table16[[#This Row],[Demand]],NA())</f>
        <v>96225.91</v>
      </c>
      <c r="J2084" s="6">
        <v>17.2</v>
      </c>
      <c r="K2084" s="6"/>
    </row>
    <row r="2085" spans="2:11" x14ac:dyDescent="0.3">
      <c r="B2085" s="30">
        <v>44088</v>
      </c>
      <c r="C2085" s="6" t="str">
        <f>VLOOKUP(B:B, _holidays!A:C, 2, FALSE)</f>
        <v>N</v>
      </c>
      <c r="D2085" s="6" t="str">
        <f>VLOOKUP(B:B, _holidays!A:C, 3, FALSE)</f>
        <v>N</v>
      </c>
      <c r="E2085" s="10">
        <v>107196.61</v>
      </c>
      <c r="F2085" s="6" t="e">
        <f>IF(Table16[[#This Row],[School Day]]="Y",Table16[[#This Row],[Demand]],NA())</f>
        <v>#N/A</v>
      </c>
      <c r="G2085" s="6">
        <f>IF(Table16[[#This Row],[School Day]]="N",Table16[[#This Row],[Demand]],NA())</f>
        <v>107196.61</v>
      </c>
      <c r="H2085" s="6" t="e">
        <f>IF(Table16[[#This Row],[Holiday]]="Y",Table16[[#This Row],[Demand]],NA())</f>
        <v>#N/A</v>
      </c>
      <c r="I2085" s="6">
        <f>IF(Table16[[#This Row],[Holiday]]="N",Table16[[#This Row],[Demand]],NA())</f>
        <v>107196.61</v>
      </c>
      <c r="J2085" s="6">
        <v>16.600000000000001</v>
      </c>
      <c r="K2085" s="6"/>
    </row>
    <row r="2086" spans="2:11" x14ac:dyDescent="0.3">
      <c r="B2086" s="30">
        <v>44089</v>
      </c>
      <c r="C2086" s="6" t="str">
        <f>VLOOKUP(B:B, _holidays!A:C, 2, FALSE)</f>
        <v>N</v>
      </c>
      <c r="D2086" s="6" t="str">
        <f>VLOOKUP(B:B, _holidays!A:C, 3, FALSE)</f>
        <v>N</v>
      </c>
      <c r="E2086" s="10">
        <v>113008.77</v>
      </c>
      <c r="F2086" s="6" t="e">
        <f>IF(Table16[[#This Row],[School Day]]="Y",Table16[[#This Row],[Demand]],NA())</f>
        <v>#N/A</v>
      </c>
      <c r="G2086" s="6">
        <f>IF(Table16[[#This Row],[School Day]]="N",Table16[[#This Row],[Demand]],NA())</f>
        <v>113008.77</v>
      </c>
      <c r="H2086" s="6" t="e">
        <f>IF(Table16[[#This Row],[Holiday]]="Y",Table16[[#This Row],[Demand]],NA())</f>
        <v>#N/A</v>
      </c>
      <c r="I2086" s="6">
        <f>IF(Table16[[#This Row],[Holiday]]="N",Table16[[#This Row],[Demand]],NA())</f>
        <v>113008.77</v>
      </c>
      <c r="J2086" s="6">
        <v>15.8</v>
      </c>
      <c r="K2086" s="6"/>
    </row>
    <row r="2087" spans="2:11" x14ac:dyDescent="0.3">
      <c r="B2087" s="30">
        <v>44090</v>
      </c>
      <c r="C2087" s="6" t="str">
        <f>VLOOKUP(B:B, _holidays!A:C, 2, FALSE)</f>
        <v>N</v>
      </c>
      <c r="D2087" s="6" t="str">
        <f>VLOOKUP(B:B, _holidays!A:C, 3, FALSE)</f>
        <v>N</v>
      </c>
      <c r="E2087" s="10">
        <v>110807.72</v>
      </c>
      <c r="F2087" s="6" t="e">
        <f>IF(Table16[[#This Row],[School Day]]="Y",Table16[[#This Row],[Demand]],NA())</f>
        <v>#N/A</v>
      </c>
      <c r="G2087" s="6">
        <f>IF(Table16[[#This Row],[School Day]]="N",Table16[[#This Row],[Demand]],NA())</f>
        <v>110807.72</v>
      </c>
      <c r="H2087" s="6" t="e">
        <f>IF(Table16[[#This Row],[Holiday]]="Y",Table16[[#This Row],[Demand]],NA())</f>
        <v>#N/A</v>
      </c>
      <c r="I2087" s="6">
        <f>IF(Table16[[#This Row],[Holiday]]="N",Table16[[#This Row],[Demand]],NA())</f>
        <v>110807.72</v>
      </c>
      <c r="J2087" s="6">
        <v>22.8</v>
      </c>
      <c r="K2087" s="6"/>
    </row>
    <row r="2088" spans="2:11" x14ac:dyDescent="0.3">
      <c r="B2088" s="30">
        <v>44091</v>
      </c>
      <c r="C2088" s="6" t="str">
        <f>VLOOKUP(B:B, _holidays!A:C, 2, FALSE)</f>
        <v>N</v>
      </c>
      <c r="D2088" s="6" t="str">
        <f>VLOOKUP(B:B, _holidays!A:C, 3, FALSE)</f>
        <v>N</v>
      </c>
      <c r="E2088" s="10">
        <v>115643.44</v>
      </c>
      <c r="F2088" s="6" t="e">
        <f>IF(Table16[[#This Row],[School Day]]="Y",Table16[[#This Row],[Demand]],NA())</f>
        <v>#N/A</v>
      </c>
      <c r="G2088" s="6">
        <f>IF(Table16[[#This Row],[School Day]]="N",Table16[[#This Row],[Demand]],NA())</f>
        <v>115643.44</v>
      </c>
      <c r="H2088" s="6" t="e">
        <f>IF(Table16[[#This Row],[Holiday]]="Y",Table16[[#This Row],[Demand]],NA())</f>
        <v>#N/A</v>
      </c>
      <c r="I2088" s="6">
        <f>IF(Table16[[#This Row],[Holiday]]="N",Table16[[#This Row],[Demand]],NA())</f>
        <v>115643.44</v>
      </c>
      <c r="J2088" s="6">
        <v>15.5</v>
      </c>
      <c r="K2088" s="6"/>
    </row>
    <row r="2089" spans="2:11" x14ac:dyDescent="0.3">
      <c r="B2089" s="30">
        <v>44092</v>
      </c>
      <c r="C2089" s="6" t="str">
        <f>VLOOKUP(B:B, _holidays!A:C, 2, FALSE)</f>
        <v>N</v>
      </c>
      <c r="D2089" s="6" t="str">
        <f>VLOOKUP(B:B, _holidays!A:C, 3, FALSE)</f>
        <v>N</v>
      </c>
      <c r="E2089" s="10">
        <v>112335.7</v>
      </c>
      <c r="F2089" s="6" t="e">
        <f>IF(Table16[[#This Row],[School Day]]="Y",Table16[[#This Row],[Demand]],NA())</f>
        <v>#N/A</v>
      </c>
      <c r="G2089" s="6">
        <f>IF(Table16[[#This Row],[School Day]]="N",Table16[[#This Row],[Demand]],NA())</f>
        <v>112335.7</v>
      </c>
      <c r="H2089" s="6" t="e">
        <f>IF(Table16[[#This Row],[Holiday]]="Y",Table16[[#This Row],[Demand]],NA())</f>
        <v>#N/A</v>
      </c>
      <c r="I2089" s="6">
        <f>IF(Table16[[#This Row],[Holiday]]="N",Table16[[#This Row],[Demand]],NA())</f>
        <v>112335.7</v>
      </c>
      <c r="J2089" s="6">
        <v>18.7</v>
      </c>
      <c r="K2089" s="6"/>
    </row>
    <row r="2090" spans="2:11" x14ac:dyDescent="0.3">
      <c r="B2090" s="30">
        <v>44093</v>
      </c>
      <c r="C2090" s="6" t="str">
        <f>VLOOKUP(B:B, _holidays!A:C, 2, FALSE)</f>
        <v>N</v>
      </c>
      <c r="D2090" s="6" t="str">
        <f>VLOOKUP(B:B, _holidays!A:C, 3, FALSE)</f>
        <v>N</v>
      </c>
      <c r="E2090" s="10">
        <v>93384</v>
      </c>
      <c r="F2090" s="6" t="e">
        <f>IF(Table16[[#This Row],[School Day]]="Y",Table16[[#This Row],[Demand]],NA())</f>
        <v>#N/A</v>
      </c>
      <c r="G2090" s="6">
        <f>IF(Table16[[#This Row],[School Day]]="N",Table16[[#This Row],[Demand]],NA())</f>
        <v>93384</v>
      </c>
      <c r="H2090" s="6" t="e">
        <f>IF(Table16[[#This Row],[Holiday]]="Y",Table16[[#This Row],[Demand]],NA())</f>
        <v>#N/A</v>
      </c>
      <c r="I2090" s="6">
        <f>IF(Table16[[#This Row],[Holiday]]="N",Table16[[#This Row],[Demand]],NA())</f>
        <v>93384</v>
      </c>
      <c r="J2090" s="6">
        <v>26.3</v>
      </c>
      <c r="K2090" s="6"/>
    </row>
    <row r="2091" spans="2:11" x14ac:dyDescent="0.3">
      <c r="B2091" s="30">
        <v>44094</v>
      </c>
      <c r="C2091" s="6" t="str">
        <f>VLOOKUP(B:B, _holidays!A:C, 2, FALSE)</f>
        <v>N</v>
      </c>
      <c r="D2091" s="6" t="str">
        <f>VLOOKUP(B:B, _holidays!A:C, 3, FALSE)</f>
        <v>N</v>
      </c>
      <c r="E2091" s="10">
        <v>86891.23</v>
      </c>
      <c r="F2091" s="6" t="e">
        <f>IF(Table16[[#This Row],[School Day]]="Y",Table16[[#This Row],[Demand]],NA())</f>
        <v>#N/A</v>
      </c>
      <c r="G2091" s="6">
        <f>IF(Table16[[#This Row],[School Day]]="N",Table16[[#This Row],[Demand]],NA())</f>
        <v>86891.23</v>
      </c>
      <c r="H2091" s="6" t="e">
        <f>IF(Table16[[#This Row],[Holiday]]="Y",Table16[[#This Row],[Demand]],NA())</f>
        <v>#N/A</v>
      </c>
      <c r="I2091" s="6">
        <f>IF(Table16[[#This Row],[Holiday]]="N",Table16[[#This Row],[Demand]],NA())</f>
        <v>86891.23</v>
      </c>
      <c r="J2091" s="6">
        <v>22</v>
      </c>
      <c r="K2091" s="6"/>
    </row>
    <row r="2092" spans="2:11" x14ac:dyDescent="0.3">
      <c r="B2092" s="30">
        <v>44095</v>
      </c>
      <c r="C2092" s="6" t="str">
        <f>VLOOKUP(B:B, _holidays!A:C, 2, FALSE)</f>
        <v>N</v>
      </c>
      <c r="D2092" s="6" t="str">
        <f>VLOOKUP(B:B, _holidays!A:C, 3, FALSE)</f>
        <v>N</v>
      </c>
      <c r="E2092" s="10">
        <v>100977.95</v>
      </c>
      <c r="F2092" s="6" t="e">
        <f>IF(Table16[[#This Row],[School Day]]="Y",Table16[[#This Row],[Demand]],NA())</f>
        <v>#N/A</v>
      </c>
      <c r="G2092" s="6">
        <f>IF(Table16[[#This Row],[School Day]]="N",Table16[[#This Row],[Demand]],NA())</f>
        <v>100977.95</v>
      </c>
      <c r="H2092" s="6" t="e">
        <f>IF(Table16[[#This Row],[Holiday]]="Y",Table16[[#This Row],[Demand]],NA())</f>
        <v>#N/A</v>
      </c>
      <c r="I2092" s="6">
        <f>IF(Table16[[#This Row],[Holiday]]="N",Table16[[#This Row],[Demand]],NA())</f>
        <v>100977.95</v>
      </c>
      <c r="J2092" s="6">
        <v>19.8</v>
      </c>
      <c r="K2092" s="6"/>
    </row>
    <row r="2093" spans="2:11" x14ac:dyDescent="0.3">
      <c r="B2093" s="30">
        <v>44096</v>
      </c>
      <c r="C2093" s="6" t="str">
        <f>VLOOKUP(B:B, _holidays!A:C, 2, FALSE)</f>
        <v>N</v>
      </c>
      <c r="D2093" s="6" t="str">
        <f>VLOOKUP(B:B, _holidays!A:C, 3, FALSE)</f>
        <v>N</v>
      </c>
      <c r="E2093" s="10">
        <v>103200.64</v>
      </c>
      <c r="F2093" s="6" t="e">
        <f>IF(Table16[[#This Row],[School Day]]="Y",Table16[[#This Row],[Demand]],NA())</f>
        <v>#N/A</v>
      </c>
      <c r="G2093" s="6">
        <f>IF(Table16[[#This Row],[School Day]]="N",Table16[[#This Row],[Demand]],NA())</f>
        <v>103200.64</v>
      </c>
      <c r="H2093" s="6" t="e">
        <f>IF(Table16[[#This Row],[Holiday]]="Y",Table16[[#This Row],[Demand]],NA())</f>
        <v>#N/A</v>
      </c>
      <c r="I2093" s="6">
        <f>IF(Table16[[#This Row],[Holiday]]="N",Table16[[#This Row],[Demand]],NA())</f>
        <v>103200.64</v>
      </c>
      <c r="J2093" s="6">
        <v>18.899999999999999</v>
      </c>
      <c r="K2093" s="6"/>
    </row>
    <row r="2094" spans="2:11" x14ac:dyDescent="0.3">
      <c r="B2094" s="30">
        <v>44097</v>
      </c>
      <c r="C2094" s="6" t="str">
        <f>VLOOKUP(B:B, _holidays!A:C, 2, FALSE)</f>
        <v>N</v>
      </c>
      <c r="D2094" s="6" t="str">
        <f>VLOOKUP(B:B, _holidays!A:C, 3, FALSE)</f>
        <v>N</v>
      </c>
      <c r="E2094" s="10">
        <v>112412.44500000001</v>
      </c>
      <c r="F2094" s="6" t="e">
        <f>IF(Table16[[#This Row],[School Day]]="Y",Table16[[#This Row],[Demand]],NA())</f>
        <v>#N/A</v>
      </c>
      <c r="G2094" s="6">
        <f>IF(Table16[[#This Row],[School Day]]="N",Table16[[#This Row],[Demand]],NA())</f>
        <v>112412.44500000001</v>
      </c>
      <c r="H2094" s="6" t="e">
        <f>IF(Table16[[#This Row],[Holiday]]="Y",Table16[[#This Row],[Demand]],NA())</f>
        <v>#N/A</v>
      </c>
      <c r="I2094" s="6">
        <f>IF(Table16[[#This Row],[Holiday]]="N",Table16[[#This Row],[Demand]],NA())</f>
        <v>112412.44500000001</v>
      </c>
      <c r="J2094" s="6">
        <v>15.1</v>
      </c>
      <c r="K2094" s="6"/>
    </row>
    <row r="2095" spans="2:11" x14ac:dyDescent="0.3">
      <c r="B2095" s="30">
        <v>44098</v>
      </c>
      <c r="C2095" s="6" t="str">
        <f>VLOOKUP(B:B, _holidays!A:C, 2, FALSE)</f>
        <v>N</v>
      </c>
      <c r="D2095" s="6" t="str">
        <f>VLOOKUP(B:B, _holidays!A:C, 3, FALSE)</f>
        <v>N</v>
      </c>
      <c r="E2095" s="10">
        <v>117535.715</v>
      </c>
      <c r="F2095" s="6" t="e">
        <f>IF(Table16[[#This Row],[School Day]]="Y",Table16[[#This Row],[Demand]],NA())</f>
        <v>#N/A</v>
      </c>
      <c r="G2095" s="6">
        <f>IF(Table16[[#This Row],[School Day]]="N",Table16[[#This Row],[Demand]],NA())</f>
        <v>117535.715</v>
      </c>
      <c r="H2095" s="6" t="e">
        <f>IF(Table16[[#This Row],[Holiday]]="Y",Table16[[#This Row],[Demand]],NA())</f>
        <v>#N/A</v>
      </c>
      <c r="I2095" s="6">
        <f>IF(Table16[[#This Row],[Holiday]]="N",Table16[[#This Row],[Demand]],NA())</f>
        <v>117535.715</v>
      </c>
      <c r="J2095" s="6">
        <v>15</v>
      </c>
      <c r="K2095" s="6"/>
    </row>
    <row r="2096" spans="2:11" x14ac:dyDescent="0.3">
      <c r="B2096" s="30">
        <v>44099</v>
      </c>
      <c r="C2096" s="6" t="str">
        <f>VLOOKUP(B:B, _holidays!A:C, 2, FALSE)</f>
        <v>N</v>
      </c>
      <c r="D2096" s="6" t="str">
        <f>VLOOKUP(B:B, _holidays!A:C, 3, FALSE)</f>
        <v>N</v>
      </c>
      <c r="E2096" s="10">
        <v>126354.68</v>
      </c>
      <c r="F2096" s="6" t="e">
        <f>IF(Table16[[#This Row],[School Day]]="Y",Table16[[#This Row],[Demand]],NA())</f>
        <v>#N/A</v>
      </c>
      <c r="G2096" s="6">
        <f>IF(Table16[[#This Row],[School Day]]="N",Table16[[#This Row],[Demand]],NA())</f>
        <v>126354.68</v>
      </c>
      <c r="H2096" s="6" t="e">
        <f>IF(Table16[[#This Row],[Holiday]]="Y",Table16[[#This Row],[Demand]],NA())</f>
        <v>#N/A</v>
      </c>
      <c r="I2096" s="6">
        <f>IF(Table16[[#This Row],[Holiday]]="N",Table16[[#This Row],[Demand]],NA())</f>
        <v>126354.68</v>
      </c>
      <c r="J2096" s="6">
        <v>11.9</v>
      </c>
      <c r="K2096" s="6"/>
    </row>
    <row r="2097" spans="2:11" x14ac:dyDescent="0.3">
      <c r="B2097" s="30">
        <v>44100</v>
      </c>
      <c r="C2097" s="6" t="str">
        <f>VLOOKUP(B:B, _holidays!A:C, 2, FALSE)</f>
        <v>N</v>
      </c>
      <c r="D2097" s="6" t="str">
        <f>VLOOKUP(B:B, _holidays!A:C, 3, FALSE)</f>
        <v>N</v>
      </c>
      <c r="E2097" s="10">
        <v>106694.965</v>
      </c>
      <c r="F2097" s="6" t="e">
        <f>IF(Table16[[#This Row],[School Day]]="Y",Table16[[#This Row],[Demand]],NA())</f>
        <v>#N/A</v>
      </c>
      <c r="G2097" s="6">
        <f>IF(Table16[[#This Row],[School Day]]="N",Table16[[#This Row],[Demand]],NA())</f>
        <v>106694.965</v>
      </c>
      <c r="H2097" s="6" t="e">
        <f>IF(Table16[[#This Row],[Holiday]]="Y",Table16[[#This Row],[Demand]],NA())</f>
        <v>#N/A</v>
      </c>
      <c r="I2097" s="6">
        <f>IF(Table16[[#This Row],[Holiday]]="N",Table16[[#This Row],[Demand]],NA())</f>
        <v>106694.965</v>
      </c>
      <c r="J2097" s="6">
        <v>13.4</v>
      </c>
      <c r="K2097" s="6"/>
    </row>
    <row r="2098" spans="2:11" x14ac:dyDescent="0.3">
      <c r="B2098" s="30">
        <v>44101</v>
      </c>
      <c r="C2098" s="6" t="str">
        <f>VLOOKUP(B:B, _holidays!A:C, 2, FALSE)</f>
        <v>N</v>
      </c>
      <c r="D2098" s="6" t="str">
        <f>VLOOKUP(B:B, _holidays!A:C, 3, FALSE)</f>
        <v>N</v>
      </c>
      <c r="E2098" s="10">
        <v>101703.49</v>
      </c>
      <c r="F2098" s="6" t="e">
        <f>IF(Table16[[#This Row],[School Day]]="Y",Table16[[#This Row],[Demand]],NA())</f>
        <v>#N/A</v>
      </c>
      <c r="G2098" s="6">
        <f>IF(Table16[[#This Row],[School Day]]="N",Table16[[#This Row],[Demand]],NA())</f>
        <v>101703.49</v>
      </c>
      <c r="H2098" s="6" t="e">
        <f>IF(Table16[[#This Row],[Holiday]]="Y",Table16[[#This Row],[Demand]],NA())</f>
        <v>#N/A</v>
      </c>
      <c r="I2098" s="6">
        <f>IF(Table16[[#This Row],[Holiday]]="N",Table16[[#This Row],[Demand]],NA())</f>
        <v>101703.49</v>
      </c>
      <c r="J2098" s="6">
        <v>13.4</v>
      </c>
      <c r="K2098" s="6"/>
    </row>
    <row r="2099" spans="2:11" x14ac:dyDescent="0.3">
      <c r="B2099" s="30">
        <v>44102</v>
      </c>
      <c r="C2099" s="6" t="str">
        <f>VLOOKUP(B:B, _holidays!A:C, 2, FALSE)</f>
        <v>N</v>
      </c>
      <c r="D2099" s="6" t="str">
        <f>VLOOKUP(B:B, _holidays!A:C, 3, FALSE)</f>
        <v>N</v>
      </c>
      <c r="E2099" s="10">
        <v>114651.14</v>
      </c>
      <c r="F2099" s="6" t="e">
        <f>IF(Table16[[#This Row],[School Day]]="Y",Table16[[#This Row],[Demand]],NA())</f>
        <v>#N/A</v>
      </c>
      <c r="G2099" s="6">
        <f>IF(Table16[[#This Row],[School Day]]="N",Table16[[#This Row],[Demand]],NA())</f>
        <v>114651.14</v>
      </c>
      <c r="H2099" s="6" t="e">
        <f>IF(Table16[[#This Row],[Holiday]]="Y",Table16[[#This Row],[Demand]],NA())</f>
        <v>#N/A</v>
      </c>
      <c r="I2099" s="6">
        <f>IF(Table16[[#This Row],[Holiday]]="N",Table16[[#This Row],[Demand]],NA())</f>
        <v>114651.14</v>
      </c>
      <c r="J2099" s="6">
        <v>13.6</v>
      </c>
      <c r="K2099" s="6"/>
    </row>
    <row r="2100" spans="2:11" x14ac:dyDescent="0.3">
      <c r="B2100" s="30">
        <v>44103</v>
      </c>
      <c r="C2100" s="6" t="str">
        <f>VLOOKUP(B:B, _holidays!A:C, 2, FALSE)</f>
        <v>N</v>
      </c>
      <c r="D2100" s="6" t="str">
        <f>VLOOKUP(B:B, _holidays!A:C, 3, FALSE)</f>
        <v>N</v>
      </c>
      <c r="E2100" s="10">
        <v>112076.46</v>
      </c>
      <c r="F2100" s="6" t="e">
        <f>IF(Table16[[#This Row],[School Day]]="Y",Table16[[#This Row],[Demand]],NA())</f>
        <v>#N/A</v>
      </c>
      <c r="G2100" s="6">
        <f>IF(Table16[[#This Row],[School Day]]="N",Table16[[#This Row],[Demand]],NA())</f>
        <v>112076.46</v>
      </c>
      <c r="H2100" s="6" t="e">
        <f>IF(Table16[[#This Row],[Holiday]]="Y",Table16[[#This Row],[Demand]],NA())</f>
        <v>#N/A</v>
      </c>
      <c r="I2100" s="6">
        <f>IF(Table16[[#This Row],[Holiday]]="N",Table16[[#This Row],[Demand]],NA())</f>
        <v>112076.46</v>
      </c>
      <c r="J2100" s="6">
        <v>21</v>
      </c>
      <c r="K2100" s="6"/>
    </row>
    <row r="2101" spans="2:11" x14ac:dyDescent="0.3">
      <c r="B2101" s="30">
        <v>44104</v>
      </c>
      <c r="C2101" s="6" t="str">
        <f>VLOOKUP(B:B, _holidays!A:C, 2, FALSE)</f>
        <v>N</v>
      </c>
      <c r="D2101" s="6" t="str">
        <f>VLOOKUP(B:B, _holidays!A:C, 3, FALSE)</f>
        <v>N</v>
      </c>
      <c r="E2101" s="10">
        <v>113620.21</v>
      </c>
      <c r="F2101" s="6" t="e">
        <f>IF(Table16[[#This Row],[School Day]]="Y",Table16[[#This Row],[Demand]],NA())</f>
        <v>#N/A</v>
      </c>
      <c r="G2101" s="6">
        <f>IF(Table16[[#This Row],[School Day]]="N",Table16[[#This Row],[Demand]],NA())</f>
        <v>113620.21</v>
      </c>
      <c r="H2101" s="6" t="e">
        <f>IF(Table16[[#This Row],[Holiday]]="Y",Table16[[#This Row],[Demand]],NA())</f>
        <v>#N/A</v>
      </c>
      <c r="I2101" s="6">
        <f>IF(Table16[[#This Row],[Holiday]]="N",Table16[[#This Row],[Demand]],NA())</f>
        <v>113620.21</v>
      </c>
      <c r="J2101" s="6">
        <v>19.399999999999999</v>
      </c>
      <c r="K2101" s="6"/>
    </row>
    <row r="2102" spans="2:11" x14ac:dyDescent="0.3">
      <c r="B2102" s="30">
        <v>44105</v>
      </c>
      <c r="C2102" s="6" t="str">
        <f>VLOOKUP(B:B, _holidays!A:C, 2, FALSE)</f>
        <v>N</v>
      </c>
      <c r="D2102" s="6" t="str">
        <f>VLOOKUP(B:B, _holidays!A:C, 3, FALSE)</f>
        <v>N</v>
      </c>
      <c r="E2102" s="10">
        <v>106641.79</v>
      </c>
      <c r="F2102" s="6" t="e">
        <f>IF(Table16[[#This Row],[School Day]]="Y",Table16[[#This Row],[Demand]],NA())</f>
        <v>#N/A</v>
      </c>
      <c r="G2102" s="6">
        <f>IF(Table16[[#This Row],[School Day]]="N",Table16[[#This Row],[Demand]],NA())</f>
        <v>106641.79</v>
      </c>
      <c r="H2102" s="6" t="e">
        <f>IF(Table16[[#This Row],[Holiday]]="Y",Table16[[#This Row],[Demand]],NA())</f>
        <v>#N/A</v>
      </c>
      <c r="I2102" s="6">
        <f>IF(Table16[[#This Row],[Holiday]]="N",Table16[[#This Row],[Demand]],NA())</f>
        <v>106641.79</v>
      </c>
      <c r="J2102" s="6">
        <v>19.5</v>
      </c>
      <c r="K2102" s="6"/>
    </row>
    <row r="2103" spans="2:11" x14ac:dyDescent="0.3">
      <c r="B2103" s="30">
        <v>44106</v>
      </c>
      <c r="C2103" s="6" t="str">
        <f>VLOOKUP(B:B, _holidays!A:C, 2, FALSE)</f>
        <v>N</v>
      </c>
      <c r="D2103" s="6" t="str">
        <f>VLOOKUP(B:B, _holidays!A:C, 3, FALSE)</f>
        <v>N</v>
      </c>
      <c r="E2103" s="10">
        <v>99585.835000000006</v>
      </c>
      <c r="F2103" s="6" t="e">
        <f>IF(Table16[[#This Row],[School Day]]="Y",Table16[[#This Row],[Demand]],NA())</f>
        <v>#N/A</v>
      </c>
      <c r="G2103" s="6">
        <f>IF(Table16[[#This Row],[School Day]]="N",Table16[[#This Row],[Demand]],NA())</f>
        <v>99585.835000000006</v>
      </c>
      <c r="H2103" s="6" t="e">
        <f>IF(Table16[[#This Row],[Holiday]]="Y",Table16[[#This Row],[Demand]],NA())</f>
        <v>#N/A</v>
      </c>
      <c r="I2103" s="6">
        <f>IF(Table16[[#This Row],[Holiday]]="N",Table16[[#This Row],[Demand]],NA())</f>
        <v>99585.835000000006</v>
      </c>
      <c r="J2103" s="6">
        <v>26</v>
      </c>
      <c r="K2103" s="6"/>
    </row>
    <row r="2104" spans="2:11" x14ac:dyDescent="0.3">
      <c r="B2104" s="30">
        <v>44107</v>
      </c>
      <c r="C2104" s="6" t="str">
        <f>VLOOKUP(B:B, _holidays!A:C, 2, FALSE)</f>
        <v>N</v>
      </c>
      <c r="D2104" s="6" t="str">
        <f>VLOOKUP(B:B, _holidays!A:C, 3, FALSE)</f>
        <v>N</v>
      </c>
      <c r="E2104" s="10">
        <v>92277.024999999994</v>
      </c>
      <c r="F2104" s="6" t="e">
        <f>IF(Table16[[#This Row],[School Day]]="Y",Table16[[#This Row],[Demand]],NA())</f>
        <v>#N/A</v>
      </c>
      <c r="G2104" s="6">
        <f>IF(Table16[[#This Row],[School Day]]="N",Table16[[#This Row],[Demand]],NA())</f>
        <v>92277.024999999994</v>
      </c>
      <c r="H2104" s="6" t="e">
        <f>IF(Table16[[#This Row],[Holiday]]="Y",Table16[[#This Row],[Demand]],NA())</f>
        <v>#N/A</v>
      </c>
      <c r="I2104" s="6">
        <f>IF(Table16[[#This Row],[Holiday]]="N",Table16[[#This Row],[Demand]],NA())</f>
        <v>92277.024999999994</v>
      </c>
      <c r="J2104" s="6">
        <v>29.4</v>
      </c>
      <c r="K2104" s="6"/>
    </row>
    <row r="2105" spans="2:11" x14ac:dyDescent="0.3">
      <c r="B2105" s="30">
        <v>44108</v>
      </c>
      <c r="C2105" s="6" t="str">
        <f>VLOOKUP(B:B, _holidays!A:C, 2, FALSE)</f>
        <v>N</v>
      </c>
      <c r="D2105" s="6" t="str">
        <f>VLOOKUP(B:B, _holidays!A:C, 3, FALSE)</f>
        <v>N</v>
      </c>
      <c r="E2105" s="10">
        <v>94081.565000000002</v>
      </c>
      <c r="F2105" s="6" t="e">
        <f>IF(Table16[[#This Row],[School Day]]="Y",Table16[[#This Row],[Demand]],NA())</f>
        <v>#N/A</v>
      </c>
      <c r="G2105" s="6">
        <f>IF(Table16[[#This Row],[School Day]]="N",Table16[[#This Row],[Demand]],NA())</f>
        <v>94081.565000000002</v>
      </c>
      <c r="H2105" s="6" t="e">
        <f>IF(Table16[[#This Row],[Holiday]]="Y",Table16[[#This Row],[Demand]],NA())</f>
        <v>#N/A</v>
      </c>
      <c r="I2105" s="6">
        <f>IF(Table16[[#This Row],[Holiday]]="N",Table16[[#This Row],[Demand]],NA())</f>
        <v>94081.565000000002</v>
      </c>
      <c r="J2105" s="6">
        <v>29.5</v>
      </c>
      <c r="K2105" s="6"/>
    </row>
    <row r="2106" spans="2:11" x14ac:dyDescent="0.3">
      <c r="B2106" s="30">
        <v>44109</v>
      </c>
      <c r="C2106" s="6" t="str">
        <f>VLOOKUP(B:B, _holidays!A:C, 2, FALSE)</f>
        <v>N</v>
      </c>
      <c r="D2106" s="6" t="str">
        <f>VLOOKUP(B:B, _holidays!A:C, 3, FALSE)</f>
        <v>N</v>
      </c>
      <c r="E2106" s="10">
        <v>113610.03</v>
      </c>
      <c r="F2106" s="6" t="e">
        <f>IF(Table16[[#This Row],[School Day]]="Y",Table16[[#This Row],[Demand]],NA())</f>
        <v>#N/A</v>
      </c>
      <c r="G2106" s="6">
        <f>IF(Table16[[#This Row],[School Day]]="N",Table16[[#This Row],[Demand]],NA())</f>
        <v>113610.03</v>
      </c>
      <c r="H2106" s="6" t="e">
        <f>IF(Table16[[#This Row],[Holiday]]="Y",Table16[[#This Row],[Demand]],NA())</f>
        <v>#N/A</v>
      </c>
      <c r="I2106" s="6">
        <f>IF(Table16[[#This Row],[Holiday]]="N",Table16[[#This Row],[Demand]],NA())</f>
        <v>113610.03</v>
      </c>
      <c r="J2106" s="6">
        <v>12.7</v>
      </c>
      <c r="K2106" s="6"/>
    </row>
    <row r="2107" spans="2:11" x14ac:dyDescent="0.3">
      <c r="B2107" s="30">
        <v>44110</v>
      </c>
      <c r="C2107" s="6" t="str">
        <f>VLOOKUP(B:B, _holidays!A:C, 2, FALSE)</f>
        <v>N</v>
      </c>
      <c r="D2107" s="6" t="str">
        <f>VLOOKUP(B:B, _holidays!A:C, 3, FALSE)</f>
        <v>N</v>
      </c>
      <c r="E2107" s="10">
        <v>122607.56</v>
      </c>
      <c r="F2107" s="6" t="e">
        <f>IF(Table16[[#This Row],[School Day]]="Y",Table16[[#This Row],[Demand]],NA())</f>
        <v>#N/A</v>
      </c>
      <c r="G2107" s="6">
        <f>IF(Table16[[#This Row],[School Day]]="N",Table16[[#This Row],[Demand]],NA())</f>
        <v>122607.56</v>
      </c>
      <c r="H2107" s="6" t="e">
        <f>IF(Table16[[#This Row],[Holiday]]="Y",Table16[[#This Row],[Demand]],NA())</f>
        <v>#N/A</v>
      </c>
      <c r="I2107" s="6">
        <f>IF(Table16[[#This Row],[Holiday]]="N",Table16[[#This Row],[Demand]],NA())</f>
        <v>122607.56</v>
      </c>
      <c r="J2107" s="6">
        <v>12.6</v>
      </c>
      <c r="K2107" s="6"/>
    </row>
  </sheetData>
  <phoneticPr fontId="5" type="noConversion"/>
  <conditionalFormatting sqref="E2:E2107">
    <cfRule type="colorScale" priority="10">
      <colorScale>
        <cfvo type="min"/>
        <cfvo type="percentile" val="50"/>
        <cfvo type="max"/>
        <color rgb="FF63BE7B"/>
        <color rgb="FFFCFCFF"/>
        <color rgb="FFF8696B"/>
      </colorScale>
    </cfRule>
  </conditionalFormatting>
  <conditionalFormatting sqref="J2:J2107">
    <cfRule type="dataBar" priority="1">
      <dataBar>
        <cfvo type="min"/>
        <cfvo type="max"/>
        <color rgb="FFFF555A"/>
      </dataBar>
      <extLst>
        <ext xmlns:x14="http://schemas.microsoft.com/office/spreadsheetml/2009/9/main" uri="{B025F937-C7B1-47D3-B67F-A62EFF666E3E}">
          <x14:id>{4B39A808-B884-415B-A0FB-4EC890631D23}</x14:id>
        </ext>
      </extLst>
    </cfRule>
  </conditionalFormatting>
  <conditionalFormatting sqref="E2108:E1048576 E1:J1">
    <cfRule type="aboveAverage" dxfId="17" priority="30"/>
    <cfRule type="aboveAverage" dxfId="16" priority="31" aboveAverage="0"/>
  </conditionalFormatting>
  <pageMargins left="0.70866141732283472" right="0.70866141732283472" top="0.74803149606299213" bottom="0.74803149606299213" header="0.31496062992125984" footer="0.31496062992125984"/>
  <pageSetup paperSize="9" scale="82" firstPageNumber="76" fitToHeight="0" orientation="portrait" useFirstPageNumber="1" r:id="rId1"/>
  <headerFooter>
    <oddFooter>Page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B39A808-B884-415B-A0FB-4EC890631D23}">
            <x14:dataBar minLength="0" maxLength="100" border="1" negativeBarBorderColorSameAsPositive="0">
              <x14:cfvo type="autoMin"/>
              <x14:cfvo type="autoMax"/>
              <x14:borderColor rgb="FFFF555A"/>
              <x14:negativeFillColor rgb="FFFF0000"/>
              <x14:negativeBorderColor rgb="FFFF0000"/>
              <x14:axisColor rgb="FF000000"/>
            </x14:dataBar>
          </x14:cfRule>
          <xm:sqref>J2:J2107</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E2AD9-A3EB-4DA7-AB96-DCE65A5717A8}">
  <dimension ref="A1"/>
  <sheetViews>
    <sheetView workbookViewId="0">
      <selection activeCell="N17" sqref="N17"/>
    </sheetView>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378BD-6DAF-41F3-B5FD-660DE9D688EE}">
  <dimension ref="A1:C2107"/>
  <sheetViews>
    <sheetView workbookViewId="0">
      <selection activeCell="D1" sqref="D1:G1048576"/>
    </sheetView>
  </sheetViews>
  <sheetFormatPr defaultRowHeight="14.4" x14ac:dyDescent="0.3"/>
  <cols>
    <col min="1" max="2" width="10.5546875" bestFit="1" customWidth="1"/>
    <col min="3" max="3" width="7.33203125" bestFit="1" customWidth="1"/>
  </cols>
  <sheetData>
    <row r="1" spans="1:3" x14ac:dyDescent="0.3">
      <c r="A1" t="s">
        <v>0</v>
      </c>
      <c r="B1" t="s">
        <v>2</v>
      </c>
      <c r="C1" t="s">
        <v>3</v>
      </c>
    </row>
    <row r="2" spans="1:3" x14ac:dyDescent="0.3">
      <c r="A2" s="1">
        <v>42005</v>
      </c>
      <c r="B2" t="s">
        <v>4</v>
      </c>
      <c r="C2" t="s">
        <v>5</v>
      </c>
    </row>
    <row r="3" spans="1:3" x14ac:dyDescent="0.3">
      <c r="A3" s="1">
        <v>42006</v>
      </c>
      <c r="B3" t="s">
        <v>4</v>
      </c>
      <c r="C3" t="s">
        <v>4</v>
      </c>
    </row>
    <row r="4" spans="1:3" x14ac:dyDescent="0.3">
      <c r="A4" s="1">
        <v>42007</v>
      </c>
      <c r="B4" t="s">
        <v>4</v>
      </c>
      <c r="C4" t="s">
        <v>4</v>
      </c>
    </row>
    <row r="5" spans="1:3" x14ac:dyDescent="0.3">
      <c r="A5" s="1">
        <v>42008</v>
      </c>
      <c r="B5" t="s">
        <v>4</v>
      </c>
      <c r="C5" t="s">
        <v>4</v>
      </c>
    </row>
    <row r="6" spans="1:3" x14ac:dyDescent="0.3">
      <c r="A6" s="1">
        <v>42009</v>
      </c>
      <c r="B6" t="s">
        <v>4</v>
      </c>
      <c r="C6" t="s">
        <v>4</v>
      </c>
    </row>
    <row r="7" spans="1:3" x14ac:dyDescent="0.3">
      <c r="A7" s="1">
        <v>42010</v>
      </c>
      <c r="B7" t="s">
        <v>4</v>
      </c>
      <c r="C7" t="s">
        <v>4</v>
      </c>
    </row>
    <row r="8" spans="1:3" x14ac:dyDescent="0.3">
      <c r="A8" s="1">
        <v>42011</v>
      </c>
      <c r="B8" t="s">
        <v>4</v>
      </c>
      <c r="C8" t="s">
        <v>4</v>
      </c>
    </row>
    <row r="9" spans="1:3" x14ac:dyDescent="0.3">
      <c r="A9" s="1">
        <v>42012</v>
      </c>
      <c r="B9" t="s">
        <v>4</v>
      </c>
      <c r="C9" t="s">
        <v>4</v>
      </c>
    </row>
    <row r="10" spans="1:3" x14ac:dyDescent="0.3">
      <c r="A10" s="1">
        <v>42013</v>
      </c>
      <c r="B10" t="s">
        <v>4</v>
      </c>
      <c r="C10" t="s">
        <v>4</v>
      </c>
    </row>
    <row r="11" spans="1:3" x14ac:dyDescent="0.3">
      <c r="A11" s="1">
        <v>42014</v>
      </c>
      <c r="B11" t="s">
        <v>4</v>
      </c>
      <c r="C11" t="s">
        <v>4</v>
      </c>
    </row>
    <row r="12" spans="1:3" x14ac:dyDescent="0.3">
      <c r="A12" s="1">
        <v>42015</v>
      </c>
      <c r="B12" t="s">
        <v>4</v>
      </c>
      <c r="C12" t="s">
        <v>4</v>
      </c>
    </row>
    <row r="13" spans="1:3" x14ac:dyDescent="0.3">
      <c r="A13" s="1">
        <v>42016</v>
      </c>
      <c r="B13" t="s">
        <v>4</v>
      </c>
      <c r="C13" t="s">
        <v>4</v>
      </c>
    </row>
    <row r="14" spans="1:3" x14ac:dyDescent="0.3">
      <c r="A14" s="1">
        <v>42017</v>
      </c>
      <c r="B14" t="s">
        <v>4</v>
      </c>
      <c r="C14" t="s">
        <v>4</v>
      </c>
    </row>
    <row r="15" spans="1:3" x14ac:dyDescent="0.3">
      <c r="A15" s="1">
        <v>42018</v>
      </c>
      <c r="B15" t="s">
        <v>4</v>
      </c>
      <c r="C15" t="s">
        <v>4</v>
      </c>
    </row>
    <row r="16" spans="1:3" x14ac:dyDescent="0.3">
      <c r="A16" s="1">
        <v>42019</v>
      </c>
      <c r="B16" t="s">
        <v>4</v>
      </c>
      <c r="C16" t="s">
        <v>4</v>
      </c>
    </row>
    <row r="17" spans="1:3" x14ac:dyDescent="0.3">
      <c r="A17" s="1">
        <v>42020</v>
      </c>
      <c r="B17" t="s">
        <v>4</v>
      </c>
      <c r="C17" t="s">
        <v>4</v>
      </c>
    </row>
    <row r="18" spans="1:3" x14ac:dyDescent="0.3">
      <c r="A18" s="1">
        <v>42021</v>
      </c>
      <c r="B18" t="s">
        <v>4</v>
      </c>
      <c r="C18" t="s">
        <v>4</v>
      </c>
    </row>
    <row r="19" spans="1:3" x14ac:dyDescent="0.3">
      <c r="A19" s="1">
        <v>42022</v>
      </c>
      <c r="B19" t="s">
        <v>4</v>
      </c>
      <c r="C19" t="s">
        <v>4</v>
      </c>
    </row>
    <row r="20" spans="1:3" x14ac:dyDescent="0.3">
      <c r="A20" s="1">
        <v>42023</v>
      </c>
      <c r="B20" t="s">
        <v>4</v>
      </c>
      <c r="C20" t="s">
        <v>4</v>
      </c>
    </row>
    <row r="21" spans="1:3" x14ac:dyDescent="0.3">
      <c r="A21" s="1">
        <v>42024</v>
      </c>
      <c r="B21" t="s">
        <v>4</v>
      </c>
      <c r="C21" t="s">
        <v>4</v>
      </c>
    </row>
    <row r="22" spans="1:3" x14ac:dyDescent="0.3">
      <c r="A22" s="1">
        <v>42025</v>
      </c>
      <c r="B22" t="s">
        <v>4</v>
      </c>
      <c r="C22" t="s">
        <v>4</v>
      </c>
    </row>
    <row r="23" spans="1:3" x14ac:dyDescent="0.3">
      <c r="A23" s="1">
        <v>42026</v>
      </c>
      <c r="B23" t="s">
        <v>4</v>
      </c>
      <c r="C23" t="s">
        <v>4</v>
      </c>
    </row>
    <row r="24" spans="1:3" x14ac:dyDescent="0.3">
      <c r="A24" s="1">
        <v>42027</v>
      </c>
      <c r="B24" t="s">
        <v>4</v>
      </c>
      <c r="C24" t="s">
        <v>4</v>
      </c>
    </row>
    <row r="25" spans="1:3" x14ac:dyDescent="0.3">
      <c r="A25" s="1">
        <v>42028</v>
      </c>
      <c r="B25" t="s">
        <v>4</v>
      </c>
      <c r="C25" t="s">
        <v>4</v>
      </c>
    </row>
    <row r="26" spans="1:3" x14ac:dyDescent="0.3">
      <c r="A26" s="1">
        <v>42029</v>
      </c>
      <c r="B26" t="s">
        <v>4</v>
      </c>
      <c r="C26" t="s">
        <v>4</v>
      </c>
    </row>
    <row r="27" spans="1:3" x14ac:dyDescent="0.3">
      <c r="A27" s="1">
        <v>42030</v>
      </c>
      <c r="B27" t="s">
        <v>4</v>
      </c>
      <c r="C27" t="s">
        <v>5</v>
      </c>
    </row>
    <row r="28" spans="1:3" x14ac:dyDescent="0.3">
      <c r="A28" s="1">
        <v>42031</v>
      </c>
      <c r="B28" t="s">
        <v>4</v>
      </c>
      <c r="C28" t="s">
        <v>4</v>
      </c>
    </row>
    <row r="29" spans="1:3" x14ac:dyDescent="0.3">
      <c r="A29" s="1">
        <v>42032</v>
      </c>
      <c r="B29" t="s">
        <v>4</v>
      </c>
      <c r="C29" t="s">
        <v>4</v>
      </c>
    </row>
    <row r="30" spans="1:3" x14ac:dyDescent="0.3">
      <c r="A30" s="1">
        <v>42033</v>
      </c>
      <c r="B30" t="s">
        <v>5</v>
      </c>
      <c r="C30" t="s">
        <v>4</v>
      </c>
    </row>
    <row r="31" spans="1:3" x14ac:dyDescent="0.3">
      <c r="A31" s="1">
        <v>42034</v>
      </c>
      <c r="B31" t="s">
        <v>5</v>
      </c>
      <c r="C31" t="s">
        <v>4</v>
      </c>
    </row>
    <row r="32" spans="1:3" x14ac:dyDescent="0.3">
      <c r="A32" s="1">
        <v>42035</v>
      </c>
      <c r="B32" t="s">
        <v>5</v>
      </c>
      <c r="C32" t="s">
        <v>4</v>
      </c>
    </row>
    <row r="33" spans="1:3" x14ac:dyDescent="0.3">
      <c r="A33" s="1">
        <v>42036</v>
      </c>
      <c r="B33" t="s">
        <v>5</v>
      </c>
      <c r="C33" t="s">
        <v>4</v>
      </c>
    </row>
    <row r="34" spans="1:3" x14ac:dyDescent="0.3">
      <c r="A34" s="1">
        <v>42037</v>
      </c>
      <c r="B34" t="s">
        <v>5</v>
      </c>
      <c r="C34" t="s">
        <v>4</v>
      </c>
    </row>
    <row r="35" spans="1:3" x14ac:dyDescent="0.3">
      <c r="A35" s="1">
        <v>42038</v>
      </c>
      <c r="B35" t="s">
        <v>5</v>
      </c>
      <c r="C35" t="s">
        <v>4</v>
      </c>
    </row>
    <row r="36" spans="1:3" x14ac:dyDescent="0.3">
      <c r="A36" s="1">
        <v>42039</v>
      </c>
      <c r="B36" t="s">
        <v>5</v>
      </c>
      <c r="C36" t="s">
        <v>4</v>
      </c>
    </row>
    <row r="37" spans="1:3" x14ac:dyDescent="0.3">
      <c r="A37" s="1">
        <v>42040</v>
      </c>
      <c r="B37" t="s">
        <v>5</v>
      </c>
      <c r="C37" t="s">
        <v>4</v>
      </c>
    </row>
    <row r="38" spans="1:3" x14ac:dyDescent="0.3">
      <c r="A38" s="1">
        <v>42041</v>
      </c>
      <c r="B38" t="s">
        <v>5</v>
      </c>
      <c r="C38" t="s">
        <v>4</v>
      </c>
    </row>
    <row r="39" spans="1:3" x14ac:dyDescent="0.3">
      <c r="A39" s="1">
        <v>42042</v>
      </c>
      <c r="B39" t="s">
        <v>5</v>
      </c>
      <c r="C39" t="s">
        <v>4</v>
      </c>
    </row>
    <row r="40" spans="1:3" x14ac:dyDescent="0.3">
      <c r="A40" s="1">
        <v>42043</v>
      </c>
      <c r="B40" t="s">
        <v>5</v>
      </c>
      <c r="C40" t="s">
        <v>4</v>
      </c>
    </row>
    <row r="41" spans="1:3" x14ac:dyDescent="0.3">
      <c r="A41" s="1">
        <v>42044</v>
      </c>
      <c r="B41" t="s">
        <v>5</v>
      </c>
      <c r="C41" t="s">
        <v>4</v>
      </c>
    </row>
    <row r="42" spans="1:3" x14ac:dyDescent="0.3">
      <c r="A42" s="1">
        <v>42045</v>
      </c>
      <c r="B42" t="s">
        <v>5</v>
      </c>
      <c r="C42" t="s">
        <v>4</v>
      </c>
    </row>
    <row r="43" spans="1:3" x14ac:dyDescent="0.3">
      <c r="A43" s="1">
        <v>42046</v>
      </c>
      <c r="B43" t="s">
        <v>5</v>
      </c>
      <c r="C43" t="s">
        <v>4</v>
      </c>
    </row>
    <row r="44" spans="1:3" x14ac:dyDescent="0.3">
      <c r="A44" s="1">
        <v>42047</v>
      </c>
      <c r="B44" t="s">
        <v>5</v>
      </c>
      <c r="C44" t="s">
        <v>4</v>
      </c>
    </row>
    <row r="45" spans="1:3" x14ac:dyDescent="0.3">
      <c r="A45" s="1">
        <v>42048</v>
      </c>
      <c r="B45" t="s">
        <v>5</v>
      </c>
      <c r="C45" t="s">
        <v>4</v>
      </c>
    </row>
    <row r="46" spans="1:3" x14ac:dyDescent="0.3">
      <c r="A46" s="1">
        <v>42049</v>
      </c>
      <c r="B46" t="s">
        <v>5</v>
      </c>
      <c r="C46" t="s">
        <v>4</v>
      </c>
    </row>
    <row r="47" spans="1:3" x14ac:dyDescent="0.3">
      <c r="A47" s="1">
        <v>42050</v>
      </c>
      <c r="B47" t="s">
        <v>5</v>
      </c>
      <c r="C47" t="s">
        <v>4</v>
      </c>
    </row>
    <row r="48" spans="1:3" x14ac:dyDescent="0.3">
      <c r="A48" s="1">
        <v>42051</v>
      </c>
      <c r="B48" t="s">
        <v>5</v>
      </c>
      <c r="C48" t="s">
        <v>4</v>
      </c>
    </row>
    <row r="49" spans="1:3" x14ac:dyDescent="0.3">
      <c r="A49" s="1">
        <v>42052</v>
      </c>
      <c r="B49" t="s">
        <v>5</v>
      </c>
      <c r="C49" t="s">
        <v>4</v>
      </c>
    </row>
    <row r="50" spans="1:3" x14ac:dyDescent="0.3">
      <c r="A50" s="1">
        <v>42053</v>
      </c>
      <c r="B50" t="s">
        <v>5</v>
      </c>
      <c r="C50" t="s">
        <v>4</v>
      </c>
    </row>
    <row r="51" spans="1:3" x14ac:dyDescent="0.3">
      <c r="A51" s="1">
        <v>42054</v>
      </c>
      <c r="B51" t="s">
        <v>5</v>
      </c>
      <c r="C51" t="s">
        <v>4</v>
      </c>
    </row>
    <row r="52" spans="1:3" x14ac:dyDescent="0.3">
      <c r="A52" s="1">
        <v>42055</v>
      </c>
      <c r="B52" t="s">
        <v>5</v>
      </c>
      <c r="C52" t="s">
        <v>4</v>
      </c>
    </row>
    <row r="53" spans="1:3" x14ac:dyDescent="0.3">
      <c r="A53" s="1">
        <v>42056</v>
      </c>
      <c r="B53" t="s">
        <v>5</v>
      </c>
      <c r="C53" t="s">
        <v>4</v>
      </c>
    </row>
    <row r="54" spans="1:3" x14ac:dyDescent="0.3">
      <c r="A54" s="1">
        <v>42057</v>
      </c>
      <c r="B54" t="s">
        <v>5</v>
      </c>
      <c r="C54" t="s">
        <v>4</v>
      </c>
    </row>
    <row r="55" spans="1:3" x14ac:dyDescent="0.3">
      <c r="A55" s="1">
        <v>42058</v>
      </c>
      <c r="B55" t="s">
        <v>5</v>
      </c>
      <c r="C55" t="s">
        <v>4</v>
      </c>
    </row>
    <row r="56" spans="1:3" x14ac:dyDescent="0.3">
      <c r="A56" s="1">
        <v>42059</v>
      </c>
      <c r="B56" t="s">
        <v>5</v>
      </c>
      <c r="C56" t="s">
        <v>4</v>
      </c>
    </row>
    <row r="57" spans="1:3" x14ac:dyDescent="0.3">
      <c r="A57" s="1">
        <v>42060</v>
      </c>
      <c r="B57" t="s">
        <v>5</v>
      </c>
      <c r="C57" t="s">
        <v>4</v>
      </c>
    </row>
    <row r="58" spans="1:3" x14ac:dyDescent="0.3">
      <c r="A58" s="1">
        <v>42061</v>
      </c>
      <c r="B58" t="s">
        <v>5</v>
      </c>
      <c r="C58" t="s">
        <v>4</v>
      </c>
    </row>
    <row r="59" spans="1:3" x14ac:dyDescent="0.3">
      <c r="A59" s="1">
        <v>42062</v>
      </c>
      <c r="B59" t="s">
        <v>5</v>
      </c>
      <c r="C59" t="s">
        <v>4</v>
      </c>
    </row>
    <row r="60" spans="1:3" x14ac:dyDescent="0.3">
      <c r="A60" s="1">
        <v>42063</v>
      </c>
      <c r="B60" t="s">
        <v>5</v>
      </c>
      <c r="C60" t="s">
        <v>4</v>
      </c>
    </row>
    <row r="61" spans="1:3" x14ac:dyDescent="0.3">
      <c r="A61" s="1">
        <v>42064</v>
      </c>
      <c r="B61" t="s">
        <v>5</v>
      </c>
      <c r="C61" t="s">
        <v>4</v>
      </c>
    </row>
    <row r="62" spans="1:3" x14ac:dyDescent="0.3">
      <c r="A62" s="1">
        <v>42065</v>
      </c>
      <c r="B62" t="s">
        <v>5</v>
      </c>
      <c r="C62" t="s">
        <v>4</v>
      </c>
    </row>
    <row r="63" spans="1:3" x14ac:dyDescent="0.3">
      <c r="A63" s="1">
        <v>42066</v>
      </c>
      <c r="B63" t="s">
        <v>5</v>
      </c>
      <c r="C63" t="s">
        <v>4</v>
      </c>
    </row>
    <row r="64" spans="1:3" x14ac:dyDescent="0.3">
      <c r="A64" s="1">
        <v>42067</v>
      </c>
      <c r="B64" t="s">
        <v>5</v>
      </c>
      <c r="C64" t="s">
        <v>4</v>
      </c>
    </row>
    <row r="65" spans="1:3" x14ac:dyDescent="0.3">
      <c r="A65" s="1">
        <v>42068</v>
      </c>
      <c r="B65" t="s">
        <v>5</v>
      </c>
      <c r="C65" t="s">
        <v>4</v>
      </c>
    </row>
    <row r="66" spans="1:3" x14ac:dyDescent="0.3">
      <c r="A66" s="1">
        <v>42069</v>
      </c>
      <c r="B66" t="s">
        <v>5</v>
      </c>
      <c r="C66" t="s">
        <v>4</v>
      </c>
    </row>
    <row r="67" spans="1:3" x14ac:dyDescent="0.3">
      <c r="A67" s="1">
        <v>42070</v>
      </c>
      <c r="B67" t="s">
        <v>5</v>
      </c>
      <c r="C67" t="s">
        <v>4</v>
      </c>
    </row>
    <row r="68" spans="1:3" x14ac:dyDescent="0.3">
      <c r="A68" s="1">
        <v>42071</v>
      </c>
      <c r="B68" t="s">
        <v>5</v>
      </c>
      <c r="C68" t="s">
        <v>4</v>
      </c>
    </row>
    <row r="69" spans="1:3" x14ac:dyDescent="0.3">
      <c r="A69" s="1">
        <v>42072</v>
      </c>
      <c r="B69" t="s">
        <v>5</v>
      </c>
      <c r="C69" t="s">
        <v>5</v>
      </c>
    </row>
    <row r="70" spans="1:3" x14ac:dyDescent="0.3">
      <c r="A70" s="1">
        <v>42073</v>
      </c>
      <c r="B70" t="s">
        <v>5</v>
      </c>
      <c r="C70" t="s">
        <v>4</v>
      </c>
    </row>
    <row r="71" spans="1:3" x14ac:dyDescent="0.3">
      <c r="A71" s="1">
        <v>42074</v>
      </c>
      <c r="B71" t="s">
        <v>5</v>
      </c>
      <c r="C71" t="s">
        <v>4</v>
      </c>
    </row>
    <row r="72" spans="1:3" x14ac:dyDescent="0.3">
      <c r="A72" s="1">
        <v>42075</v>
      </c>
      <c r="B72" t="s">
        <v>5</v>
      </c>
      <c r="C72" t="s">
        <v>4</v>
      </c>
    </row>
    <row r="73" spans="1:3" x14ac:dyDescent="0.3">
      <c r="A73" s="1">
        <v>42076</v>
      </c>
      <c r="B73" t="s">
        <v>5</v>
      </c>
      <c r="C73" t="s">
        <v>4</v>
      </c>
    </row>
    <row r="74" spans="1:3" x14ac:dyDescent="0.3">
      <c r="A74" s="1">
        <v>42077</v>
      </c>
      <c r="B74" t="s">
        <v>5</v>
      </c>
      <c r="C74" t="s">
        <v>4</v>
      </c>
    </row>
    <row r="75" spans="1:3" x14ac:dyDescent="0.3">
      <c r="A75" s="1">
        <v>42078</v>
      </c>
      <c r="B75" t="s">
        <v>5</v>
      </c>
      <c r="C75" t="s">
        <v>4</v>
      </c>
    </row>
    <row r="76" spans="1:3" x14ac:dyDescent="0.3">
      <c r="A76" s="1">
        <v>42079</v>
      </c>
      <c r="B76" t="s">
        <v>5</v>
      </c>
      <c r="C76" t="s">
        <v>4</v>
      </c>
    </row>
    <row r="77" spans="1:3" x14ac:dyDescent="0.3">
      <c r="A77" s="1">
        <v>42080</v>
      </c>
      <c r="B77" t="s">
        <v>5</v>
      </c>
      <c r="C77" t="s">
        <v>4</v>
      </c>
    </row>
    <row r="78" spans="1:3" x14ac:dyDescent="0.3">
      <c r="A78" s="1">
        <v>42081</v>
      </c>
      <c r="B78" t="s">
        <v>5</v>
      </c>
      <c r="C78" t="s">
        <v>4</v>
      </c>
    </row>
    <row r="79" spans="1:3" x14ac:dyDescent="0.3">
      <c r="A79" s="1">
        <v>42082</v>
      </c>
      <c r="B79" t="s">
        <v>5</v>
      </c>
      <c r="C79" t="s">
        <v>4</v>
      </c>
    </row>
    <row r="80" spans="1:3" x14ac:dyDescent="0.3">
      <c r="A80" s="1">
        <v>42083</v>
      </c>
      <c r="B80" t="s">
        <v>5</v>
      </c>
      <c r="C80" t="s">
        <v>4</v>
      </c>
    </row>
    <row r="81" spans="1:3" x14ac:dyDescent="0.3">
      <c r="A81" s="1">
        <v>42084</v>
      </c>
      <c r="B81" t="s">
        <v>5</v>
      </c>
      <c r="C81" t="s">
        <v>4</v>
      </c>
    </row>
    <row r="82" spans="1:3" x14ac:dyDescent="0.3">
      <c r="A82" s="1">
        <v>42085</v>
      </c>
      <c r="B82" t="s">
        <v>5</v>
      </c>
      <c r="C82" t="s">
        <v>4</v>
      </c>
    </row>
    <row r="83" spans="1:3" x14ac:dyDescent="0.3">
      <c r="A83" s="1">
        <v>42086</v>
      </c>
      <c r="B83" t="s">
        <v>5</v>
      </c>
      <c r="C83" t="s">
        <v>4</v>
      </c>
    </row>
    <row r="84" spans="1:3" x14ac:dyDescent="0.3">
      <c r="A84" s="1">
        <v>42087</v>
      </c>
      <c r="B84" t="s">
        <v>5</v>
      </c>
      <c r="C84" t="s">
        <v>4</v>
      </c>
    </row>
    <row r="85" spans="1:3" x14ac:dyDescent="0.3">
      <c r="A85" s="1">
        <v>42088</v>
      </c>
      <c r="B85" t="s">
        <v>5</v>
      </c>
      <c r="C85" t="s">
        <v>4</v>
      </c>
    </row>
    <row r="86" spans="1:3" x14ac:dyDescent="0.3">
      <c r="A86" s="1">
        <v>42089</v>
      </c>
      <c r="B86" t="s">
        <v>5</v>
      </c>
      <c r="C86" t="s">
        <v>4</v>
      </c>
    </row>
    <row r="87" spans="1:3" x14ac:dyDescent="0.3">
      <c r="A87" s="1">
        <v>42090</v>
      </c>
      <c r="B87" t="s">
        <v>4</v>
      </c>
      <c r="C87" t="s">
        <v>4</v>
      </c>
    </row>
    <row r="88" spans="1:3" x14ac:dyDescent="0.3">
      <c r="A88" s="1">
        <v>42091</v>
      </c>
      <c r="B88" t="s">
        <v>4</v>
      </c>
      <c r="C88" t="s">
        <v>4</v>
      </c>
    </row>
    <row r="89" spans="1:3" x14ac:dyDescent="0.3">
      <c r="A89" s="1">
        <v>42092</v>
      </c>
      <c r="B89" t="s">
        <v>4</v>
      </c>
      <c r="C89" t="s">
        <v>4</v>
      </c>
    </row>
    <row r="90" spans="1:3" x14ac:dyDescent="0.3">
      <c r="A90" s="1">
        <v>42093</v>
      </c>
      <c r="B90" t="s">
        <v>4</v>
      </c>
      <c r="C90" t="s">
        <v>4</v>
      </c>
    </row>
    <row r="91" spans="1:3" x14ac:dyDescent="0.3">
      <c r="A91" s="1">
        <v>42094</v>
      </c>
      <c r="B91" t="s">
        <v>4</v>
      </c>
      <c r="C91" t="s">
        <v>4</v>
      </c>
    </row>
    <row r="92" spans="1:3" x14ac:dyDescent="0.3">
      <c r="A92" s="1">
        <v>42095</v>
      </c>
      <c r="B92" t="s">
        <v>4</v>
      </c>
      <c r="C92" t="s">
        <v>4</v>
      </c>
    </row>
    <row r="93" spans="1:3" x14ac:dyDescent="0.3">
      <c r="A93" s="1">
        <v>42096</v>
      </c>
      <c r="B93" t="s">
        <v>4</v>
      </c>
      <c r="C93" t="s">
        <v>4</v>
      </c>
    </row>
    <row r="94" spans="1:3" x14ac:dyDescent="0.3">
      <c r="A94" s="1">
        <v>42097</v>
      </c>
      <c r="B94" t="s">
        <v>4</v>
      </c>
      <c r="C94" t="s">
        <v>5</v>
      </c>
    </row>
    <row r="95" spans="1:3" x14ac:dyDescent="0.3">
      <c r="A95" s="1">
        <v>42098</v>
      </c>
      <c r="B95" t="s">
        <v>4</v>
      </c>
      <c r="C95" t="s">
        <v>5</v>
      </c>
    </row>
    <row r="96" spans="1:3" x14ac:dyDescent="0.3">
      <c r="A96" s="1">
        <v>42099</v>
      </c>
      <c r="B96" t="s">
        <v>4</v>
      </c>
      <c r="C96" t="s">
        <v>4</v>
      </c>
    </row>
    <row r="97" spans="1:3" x14ac:dyDescent="0.3">
      <c r="A97" s="1">
        <v>42100</v>
      </c>
      <c r="B97" t="s">
        <v>4</v>
      </c>
      <c r="C97" t="s">
        <v>5</v>
      </c>
    </row>
    <row r="98" spans="1:3" x14ac:dyDescent="0.3">
      <c r="A98" s="1">
        <v>42101</v>
      </c>
      <c r="B98" t="s">
        <v>4</v>
      </c>
      <c r="C98" t="s">
        <v>4</v>
      </c>
    </row>
    <row r="99" spans="1:3" x14ac:dyDescent="0.3">
      <c r="A99" s="1">
        <v>42102</v>
      </c>
      <c r="B99" t="s">
        <v>4</v>
      </c>
      <c r="C99" t="s">
        <v>4</v>
      </c>
    </row>
    <row r="100" spans="1:3" x14ac:dyDescent="0.3">
      <c r="A100" s="1">
        <v>42103</v>
      </c>
      <c r="B100" t="s">
        <v>4</v>
      </c>
      <c r="C100" t="s">
        <v>4</v>
      </c>
    </row>
    <row r="101" spans="1:3" x14ac:dyDescent="0.3">
      <c r="A101" s="1">
        <v>42104</v>
      </c>
      <c r="B101" t="s">
        <v>4</v>
      </c>
      <c r="C101" t="s">
        <v>4</v>
      </c>
    </row>
    <row r="102" spans="1:3" x14ac:dyDescent="0.3">
      <c r="A102" s="1">
        <v>42105</v>
      </c>
      <c r="B102" t="s">
        <v>4</v>
      </c>
      <c r="C102" t="s">
        <v>4</v>
      </c>
    </row>
    <row r="103" spans="1:3" x14ac:dyDescent="0.3">
      <c r="A103" s="1">
        <v>42106</v>
      </c>
      <c r="B103" t="s">
        <v>4</v>
      </c>
      <c r="C103" t="s">
        <v>4</v>
      </c>
    </row>
    <row r="104" spans="1:3" x14ac:dyDescent="0.3">
      <c r="A104" s="1">
        <v>42107</v>
      </c>
      <c r="B104" t="s">
        <v>4</v>
      </c>
      <c r="C104" t="s">
        <v>4</v>
      </c>
    </row>
    <row r="105" spans="1:3" x14ac:dyDescent="0.3">
      <c r="A105" s="1">
        <v>42108</v>
      </c>
      <c r="B105" t="s">
        <v>5</v>
      </c>
      <c r="C105" t="s">
        <v>4</v>
      </c>
    </row>
    <row r="106" spans="1:3" x14ac:dyDescent="0.3">
      <c r="A106" s="1">
        <v>42109</v>
      </c>
      <c r="B106" t="s">
        <v>5</v>
      </c>
      <c r="C106" t="s">
        <v>4</v>
      </c>
    </row>
    <row r="107" spans="1:3" x14ac:dyDescent="0.3">
      <c r="A107" s="1">
        <v>42110</v>
      </c>
      <c r="B107" t="s">
        <v>5</v>
      </c>
      <c r="C107" t="s">
        <v>4</v>
      </c>
    </row>
    <row r="108" spans="1:3" x14ac:dyDescent="0.3">
      <c r="A108" s="1">
        <v>42111</v>
      </c>
      <c r="B108" t="s">
        <v>5</v>
      </c>
      <c r="C108" t="s">
        <v>4</v>
      </c>
    </row>
    <row r="109" spans="1:3" x14ac:dyDescent="0.3">
      <c r="A109" s="1">
        <v>42112</v>
      </c>
      <c r="B109" t="s">
        <v>5</v>
      </c>
      <c r="C109" t="s">
        <v>4</v>
      </c>
    </row>
    <row r="110" spans="1:3" x14ac:dyDescent="0.3">
      <c r="A110" s="1">
        <v>42113</v>
      </c>
      <c r="B110" t="s">
        <v>5</v>
      </c>
      <c r="C110" t="s">
        <v>4</v>
      </c>
    </row>
    <row r="111" spans="1:3" x14ac:dyDescent="0.3">
      <c r="A111" s="1">
        <v>42114</v>
      </c>
      <c r="B111" t="s">
        <v>5</v>
      </c>
      <c r="C111" t="s">
        <v>4</v>
      </c>
    </row>
    <row r="112" spans="1:3" x14ac:dyDescent="0.3">
      <c r="A112" s="1">
        <v>42115</v>
      </c>
      <c r="B112" t="s">
        <v>5</v>
      </c>
      <c r="C112" t="s">
        <v>4</v>
      </c>
    </row>
    <row r="113" spans="1:3" x14ac:dyDescent="0.3">
      <c r="A113" s="1">
        <v>42116</v>
      </c>
      <c r="B113" t="s">
        <v>5</v>
      </c>
      <c r="C113" t="s">
        <v>4</v>
      </c>
    </row>
    <row r="114" spans="1:3" x14ac:dyDescent="0.3">
      <c r="A114" s="1">
        <v>42117</v>
      </c>
      <c r="B114" t="s">
        <v>5</v>
      </c>
      <c r="C114" t="s">
        <v>4</v>
      </c>
    </row>
    <row r="115" spans="1:3" x14ac:dyDescent="0.3">
      <c r="A115" s="1">
        <v>42118</v>
      </c>
      <c r="B115" t="s">
        <v>5</v>
      </c>
      <c r="C115" t="s">
        <v>4</v>
      </c>
    </row>
    <row r="116" spans="1:3" x14ac:dyDescent="0.3">
      <c r="A116" s="1">
        <v>42119</v>
      </c>
      <c r="B116" t="s">
        <v>5</v>
      </c>
      <c r="C116" t="s">
        <v>5</v>
      </c>
    </row>
    <row r="117" spans="1:3" x14ac:dyDescent="0.3">
      <c r="A117" s="1">
        <v>42120</v>
      </c>
      <c r="B117" t="s">
        <v>5</v>
      </c>
      <c r="C117" t="s">
        <v>4</v>
      </c>
    </row>
    <row r="118" spans="1:3" x14ac:dyDescent="0.3">
      <c r="A118" s="1">
        <v>42121</v>
      </c>
      <c r="B118" t="s">
        <v>5</v>
      </c>
      <c r="C118" t="s">
        <v>4</v>
      </c>
    </row>
    <row r="119" spans="1:3" x14ac:dyDescent="0.3">
      <c r="A119" s="1">
        <v>42122</v>
      </c>
      <c r="B119" t="s">
        <v>5</v>
      </c>
      <c r="C119" t="s">
        <v>4</v>
      </c>
    </row>
    <row r="120" spans="1:3" x14ac:dyDescent="0.3">
      <c r="A120" s="1">
        <v>42123</v>
      </c>
      <c r="B120" t="s">
        <v>5</v>
      </c>
      <c r="C120" t="s">
        <v>4</v>
      </c>
    </row>
    <row r="121" spans="1:3" x14ac:dyDescent="0.3">
      <c r="A121" s="1">
        <v>42124</v>
      </c>
      <c r="B121" t="s">
        <v>5</v>
      </c>
      <c r="C121" t="s">
        <v>4</v>
      </c>
    </row>
    <row r="122" spans="1:3" x14ac:dyDescent="0.3">
      <c r="A122" s="1">
        <v>42125</v>
      </c>
      <c r="B122" t="s">
        <v>5</v>
      </c>
      <c r="C122" t="s">
        <v>4</v>
      </c>
    </row>
    <row r="123" spans="1:3" x14ac:dyDescent="0.3">
      <c r="A123" s="1">
        <v>42126</v>
      </c>
      <c r="B123" t="s">
        <v>5</v>
      </c>
      <c r="C123" t="s">
        <v>4</v>
      </c>
    </row>
    <row r="124" spans="1:3" x14ac:dyDescent="0.3">
      <c r="A124" s="1">
        <v>42127</v>
      </c>
      <c r="B124" t="s">
        <v>5</v>
      </c>
      <c r="C124" t="s">
        <v>4</v>
      </c>
    </row>
    <row r="125" spans="1:3" x14ac:dyDescent="0.3">
      <c r="A125" s="1">
        <v>42128</v>
      </c>
      <c r="B125" t="s">
        <v>5</v>
      </c>
      <c r="C125" t="s">
        <v>4</v>
      </c>
    </row>
    <row r="126" spans="1:3" x14ac:dyDescent="0.3">
      <c r="A126" s="1">
        <v>42129</v>
      </c>
      <c r="B126" t="s">
        <v>5</v>
      </c>
      <c r="C126" t="s">
        <v>4</v>
      </c>
    </row>
    <row r="127" spans="1:3" x14ac:dyDescent="0.3">
      <c r="A127" s="1">
        <v>42130</v>
      </c>
      <c r="B127" t="s">
        <v>5</v>
      </c>
      <c r="C127" t="s">
        <v>4</v>
      </c>
    </row>
    <row r="128" spans="1:3" x14ac:dyDescent="0.3">
      <c r="A128" s="1">
        <v>42131</v>
      </c>
      <c r="B128" t="s">
        <v>5</v>
      </c>
      <c r="C128" t="s">
        <v>4</v>
      </c>
    </row>
    <row r="129" spans="1:3" x14ac:dyDescent="0.3">
      <c r="A129" s="1">
        <v>42132</v>
      </c>
      <c r="B129" t="s">
        <v>5</v>
      </c>
      <c r="C129" t="s">
        <v>4</v>
      </c>
    </row>
    <row r="130" spans="1:3" x14ac:dyDescent="0.3">
      <c r="A130" s="1">
        <v>42133</v>
      </c>
      <c r="B130" t="s">
        <v>5</v>
      </c>
      <c r="C130" t="s">
        <v>4</v>
      </c>
    </row>
    <row r="131" spans="1:3" x14ac:dyDescent="0.3">
      <c r="A131" s="1">
        <v>42134</v>
      </c>
      <c r="B131" t="s">
        <v>5</v>
      </c>
      <c r="C131" t="s">
        <v>4</v>
      </c>
    </row>
    <row r="132" spans="1:3" x14ac:dyDescent="0.3">
      <c r="A132" s="1">
        <v>42135</v>
      </c>
      <c r="B132" t="s">
        <v>5</v>
      </c>
      <c r="C132" t="s">
        <v>4</v>
      </c>
    </row>
    <row r="133" spans="1:3" x14ac:dyDescent="0.3">
      <c r="A133" s="1">
        <v>42136</v>
      </c>
      <c r="B133" t="s">
        <v>5</v>
      </c>
      <c r="C133" t="s">
        <v>4</v>
      </c>
    </row>
    <row r="134" spans="1:3" x14ac:dyDescent="0.3">
      <c r="A134" s="1">
        <v>42137</v>
      </c>
      <c r="B134" t="s">
        <v>5</v>
      </c>
      <c r="C134" t="s">
        <v>4</v>
      </c>
    </row>
    <row r="135" spans="1:3" x14ac:dyDescent="0.3">
      <c r="A135" s="1">
        <v>42138</v>
      </c>
      <c r="B135" t="s">
        <v>5</v>
      </c>
      <c r="C135" t="s">
        <v>4</v>
      </c>
    </row>
    <row r="136" spans="1:3" x14ac:dyDescent="0.3">
      <c r="A136" s="1">
        <v>42139</v>
      </c>
      <c r="B136" t="s">
        <v>5</v>
      </c>
      <c r="C136" t="s">
        <v>4</v>
      </c>
    </row>
    <row r="137" spans="1:3" x14ac:dyDescent="0.3">
      <c r="A137" s="1">
        <v>42140</v>
      </c>
      <c r="B137" t="s">
        <v>5</v>
      </c>
      <c r="C137" t="s">
        <v>4</v>
      </c>
    </row>
    <row r="138" spans="1:3" x14ac:dyDescent="0.3">
      <c r="A138" s="1">
        <v>42141</v>
      </c>
      <c r="B138" t="s">
        <v>5</v>
      </c>
      <c r="C138" t="s">
        <v>4</v>
      </c>
    </row>
    <row r="139" spans="1:3" x14ac:dyDescent="0.3">
      <c r="A139" s="1">
        <v>42142</v>
      </c>
      <c r="B139" t="s">
        <v>5</v>
      </c>
      <c r="C139" t="s">
        <v>4</v>
      </c>
    </row>
    <row r="140" spans="1:3" x14ac:dyDescent="0.3">
      <c r="A140" s="1">
        <v>42143</v>
      </c>
      <c r="B140" t="s">
        <v>5</v>
      </c>
      <c r="C140" t="s">
        <v>4</v>
      </c>
    </row>
    <row r="141" spans="1:3" x14ac:dyDescent="0.3">
      <c r="A141" s="1">
        <v>42144</v>
      </c>
      <c r="B141" t="s">
        <v>5</v>
      </c>
      <c r="C141" t="s">
        <v>4</v>
      </c>
    </row>
    <row r="142" spans="1:3" x14ac:dyDescent="0.3">
      <c r="A142" s="1">
        <v>42145</v>
      </c>
      <c r="B142" t="s">
        <v>5</v>
      </c>
      <c r="C142" t="s">
        <v>4</v>
      </c>
    </row>
    <row r="143" spans="1:3" x14ac:dyDescent="0.3">
      <c r="A143" s="1">
        <v>42146</v>
      </c>
      <c r="B143" t="s">
        <v>5</v>
      </c>
      <c r="C143" t="s">
        <v>4</v>
      </c>
    </row>
    <row r="144" spans="1:3" x14ac:dyDescent="0.3">
      <c r="A144" s="1">
        <v>42147</v>
      </c>
      <c r="B144" t="s">
        <v>5</v>
      </c>
      <c r="C144" t="s">
        <v>4</v>
      </c>
    </row>
    <row r="145" spans="1:3" x14ac:dyDescent="0.3">
      <c r="A145" s="1">
        <v>42148</v>
      </c>
      <c r="B145" t="s">
        <v>5</v>
      </c>
      <c r="C145" t="s">
        <v>4</v>
      </c>
    </row>
    <row r="146" spans="1:3" x14ac:dyDescent="0.3">
      <c r="A146" s="1">
        <v>42149</v>
      </c>
      <c r="B146" t="s">
        <v>5</v>
      </c>
      <c r="C146" t="s">
        <v>4</v>
      </c>
    </row>
    <row r="147" spans="1:3" x14ac:dyDescent="0.3">
      <c r="A147" s="1">
        <v>42150</v>
      </c>
      <c r="B147" t="s">
        <v>5</v>
      </c>
      <c r="C147" t="s">
        <v>4</v>
      </c>
    </row>
    <row r="148" spans="1:3" x14ac:dyDescent="0.3">
      <c r="A148" s="1">
        <v>42151</v>
      </c>
      <c r="B148" t="s">
        <v>5</v>
      </c>
      <c r="C148" t="s">
        <v>4</v>
      </c>
    </row>
    <row r="149" spans="1:3" x14ac:dyDescent="0.3">
      <c r="A149" s="1">
        <v>42152</v>
      </c>
      <c r="B149" t="s">
        <v>5</v>
      </c>
      <c r="C149" t="s">
        <v>4</v>
      </c>
    </row>
    <row r="150" spans="1:3" x14ac:dyDescent="0.3">
      <c r="A150" s="1">
        <v>42153</v>
      </c>
      <c r="B150" t="s">
        <v>5</v>
      </c>
      <c r="C150" t="s">
        <v>4</v>
      </c>
    </row>
    <row r="151" spans="1:3" x14ac:dyDescent="0.3">
      <c r="A151" s="1">
        <v>42154</v>
      </c>
      <c r="B151" t="s">
        <v>5</v>
      </c>
      <c r="C151" t="s">
        <v>4</v>
      </c>
    </row>
    <row r="152" spans="1:3" x14ac:dyDescent="0.3">
      <c r="A152" s="1">
        <v>42155</v>
      </c>
      <c r="B152" t="s">
        <v>5</v>
      </c>
      <c r="C152" t="s">
        <v>4</v>
      </c>
    </row>
    <row r="153" spans="1:3" x14ac:dyDescent="0.3">
      <c r="A153" s="1">
        <v>42156</v>
      </c>
      <c r="B153" t="s">
        <v>5</v>
      </c>
      <c r="C153" t="s">
        <v>4</v>
      </c>
    </row>
    <row r="154" spans="1:3" x14ac:dyDescent="0.3">
      <c r="A154" s="1">
        <v>42157</v>
      </c>
      <c r="B154" t="s">
        <v>5</v>
      </c>
      <c r="C154" t="s">
        <v>4</v>
      </c>
    </row>
    <row r="155" spans="1:3" x14ac:dyDescent="0.3">
      <c r="A155" s="1">
        <v>42158</v>
      </c>
      <c r="B155" t="s">
        <v>5</v>
      </c>
      <c r="C155" t="s">
        <v>4</v>
      </c>
    </row>
    <row r="156" spans="1:3" x14ac:dyDescent="0.3">
      <c r="A156" s="1">
        <v>42159</v>
      </c>
      <c r="B156" t="s">
        <v>5</v>
      </c>
      <c r="C156" t="s">
        <v>4</v>
      </c>
    </row>
    <row r="157" spans="1:3" x14ac:dyDescent="0.3">
      <c r="A157" s="1">
        <v>42160</v>
      </c>
      <c r="B157" t="s">
        <v>5</v>
      </c>
      <c r="C157" t="s">
        <v>4</v>
      </c>
    </row>
    <row r="158" spans="1:3" x14ac:dyDescent="0.3">
      <c r="A158" s="1">
        <v>42161</v>
      </c>
      <c r="B158" t="s">
        <v>5</v>
      </c>
      <c r="C158" t="s">
        <v>4</v>
      </c>
    </row>
    <row r="159" spans="1:3" x14ac:dyDescent="0.3">
      <c r="A159" s="1">
        <v>42162</v>
      </c>
      <c r="B159" t="s">
        <v>5</v>
      </c>
      <c r="C159" t="s">
        <v>4</v>
      </c>
    </row>
    <row r="160" spans="1:3" x14ac:dyDescent="0.3">
      <c r="A160" s="1">
        <v>42163</v>
      </c>
      <c r="B160" t="s">
        <v>5</v>
      </c>
      <c r="C160" t="s">
        <v>5</v>
      </c>
    </row>
    <row r="161" spans="1:3" x14ac:dyDescent="0.3">
      <c r="A161" s="1">
        <v>42164</v>
      </c>
      <c r="B161" t="s">
        <v>5</v>
      </c>
      <c r="C161" t="s">
        <v>4</v>
      </c>
    </row>
    <row r="162" spans="1:3" x14ac:dyDescent="0.3">
      <c r="A162" s="1">
        <v>42165</v>
      </c>
      <c r="B162" t="s">
        <v>5</v>
      </c>
      <c r="C162" t="s">
        <v>4</v>
      </c>
    </row>
    <row r="163" spans="1:3" x14ac:dyDescent="0.3">
      <c r="A163" s="1">
        <v>42166</v>
      </c>
      <c r="B163" t="s">
        <v>5</v>
      </c>
      <c r="C163" t="s">
        <v>4</v>
      </c>
    </row>
    <row r="164" spans="1:3" x14ac:dyDescent="0.3">
      <c r="A164" s="1">
        <v>42167</v>
      </c>
      <c r="B164" t="s">
        <v>5</v>
      </c>
      <c r="C164" t="s">
        <v>4</v>
      </c>
    </row>
    <row r="165" spans="1:3" x14ac:dyDescent="0.3">
      <c r="A165" s="1">
        <v>42168</v>
      </c>
      <c r="B165" t="s">
        <v>5</v>
      </c>
      <c r="C165" t="s">
        <v>4</v>
      </c>
    </row>
    <row r="166" spans="1:3" x14ac:dyDescent="0.3">
      <c r="A166" s="1">
        <v>42169</v>
      </c>
      <c r="B166" t="s">
        <v>5</v>
      </c>
      <c r="C166" t="s">
        <v>4</v>
      </c>
    </row>
    <row r="167" spans="1:3" x14ac:dyDescent="0.3">
      <c r="A167" s="1">
        <v>42170</v>
      </c>
      <c r="B167" t="s">
        <v>5</v>
      </c>
      <c r="C167" t="s">
        <v>4</v>
      </c>
    </row>
    <row r="168" spans="1:3" x14ac:dyDescent="0.3">
      <c r="A168" s="1">
        <v>42171</v>
      </c>
      <c r="B168" t="s">
        <v>5</v>
      </c>
      <c r="C168" t="s">
        <v>4</v>
      </c>
    </row>
    <row r="169" spans="1:3" x14ac:dyDescent="0.3">
      <c r="A169" s="1">
        <v>42172</v>
      </c>
      <c r="B169" t="s">
        <v>5</v>
      </c>
      <c r="C169" t="s">
        <v>4</v>
      </c>
    </row>
    <row r="170" spans="1:3" x14ac:dyDescent="0.3">
      <c r="A170" s="1">
        <v>42173</v>
      </c>
      <c r="B170" t="s">
        <v>5</v>
      </c>
      <c r="C170" t="s">
        <v>4</v>
      </c>
    </row>
    <row r="171" spans="1:3" x14ac:dyDescent="0.3">
      <c r="A171" s="1">
        <v>42174</v>
      </c>
      <c r="B171" t="s">
        <v>5</v>
      </c>
      <c r="C171" t="s">
        <v>4</v>
      </c>
    </row>
    <row r="172" spans="1:3" x14ac:dyDescent="0.3">
      <c r="A172" s="1">
        <v>42175</v>
      </c>
      <c r="B172" t="s">
        <v>5</v>
      </c>
      <c r="C172" t="s">
        <v>4</v>
      </c>
    </row>
    <row r="173" spans="1:3" x14ac:dyDescent="0.3">
      <c r="A173" s="1">
        <v>42176</v>
      </c>
      <c r="B173" t="s">
        <v>5</v>
      </c>
      <c r="C173" t="s">
        <v>4</v>
      </c>
    </row>
    <row r="174" spans="1:3" x14ac:dyDescent="0.3">
      <c r="A174" s="1">
        <v>42177</v>
      </c>
      <c r="B174" t="s">
        <v>5</v>
      </c>
      <c r="C174" t="s">
        <v>4</v>
      </c>
    </row>
    <row r="175" spans="1:3" x14ac:dyDescent="0.3">
      <c r="A175" s="1">
        <v>42178</v>
      </c>
      <c r="B175" t="s">
        <v>5</v>
      </c>
      <c r="C175" t="s">
        <v>4</v>
      </c>
    </row>
    <row r="176" spans="1:3" x14ac:dyDescent="0.3">
      <c r="A176" s="1">
        <v>42179</v>
      </c>
      <c r="B176" t="s">
        <v>5</v>
      </c>
      <c r="C176" t="s">
        <v>4</v>
      </c>
    </row>
    <row r="177" spans="1:3" x14ac:dyDescent="0.3">
      <c r="A177" s="1">
        <v>42180</v>
      </c>
      <c r="B177" t="s">
        <v>5</v>
      </c>
      <c r="C177" t="s">
        <v>4</v>
      </c>
    </row>
    <row r="178" spans="1:3" x14ac:dyDescent="0.3">
      <c r="A178" s="1">
        <v>42181</v>
      </c>
      <c r="B178" t="s">
        <v>4</v>
      </c>
      <c r="C178" t="s">
        <v>4</v>
      </c>
    </row>
    <row r="179" spans="1:3" x14ac:dyDescent="0.3">
      <c r="A179" s="1">
        <v>42182</v>
      </c>
      <c r="B179" t="s">
        <v>4</v>
      </c>
      <c r="C179" t="s">
        <v>4</v>
      </c>
    </row>
    <row r="180" spans="1:3" x14ac:dyDescent="0.3">
      <c r="A180" s="1">
        <v>42183</v>
      </c>
      <c r="B180" t="s">
        <v>4</v>
      </c>
      <c r="C180" t="s">
        <v>4</v>
      </c>
    </row>
    <row r="181" spans="1:3" x14ac:dyDescent="0.3">
      <c r="A181" s="1">
        <v>42184</v>
      </c>
      <c r="B181" t="s">
        <v>4</v>
      </c>
      <c r="C181" t="s">
        <v>4</v>
      </c>
    </row>
    <row r="182" spans="1:3" x14ac:dyDescent="0.3">
      <c r="A182" s="1">
        <v>42185</v>
      </c>
      <c r="B182" t="s">
        <v>4</v>
      </c>
      <c r="C182" t="s">
        <v>4</v>
      </c>
    </row>
    <row r="183" spans="1:3" x14ac:dyDescent="0.3">
      <c r="A183" s="1">
        <v>42186</v>
      </c>
      <c r="B183" t="s">
        <v>4</v>
      </c>
      <c r="C183" t="s">
        <v>4</v>
      </c>
    </row>
    <row r="184" spans="1:3" x14ac:dyDescent="0.3">
      <c r="A184" s="1">
        <v>42187</v>
      </c>
      <c r="B184" t="s">
        <v>4</v>
      </c>
      <c r="C184" t="s">
        <v>4</v>
      </c>
    </row>
    <row r="185" spans="1:3" x14ac:dyDescent="0.3">
      <c r="A185" s="1">
        <v>42188</v>
      </c>
      <c r="B185" t="s">
        <v>4</v>
      </c>
      <c r="C185" t="s">
        <v>4</v>
      </c>
    </row>
    <row r="186" spans="1:3" x14ac:dyDescent="0.3">
      <c r="A186" s="1">
        <v>42189</v>
      </c>
      <c r="B186" t="s">
        <v>4</v>
      </c>
      <c r="C186" t="s">
        <v>4</v>
      </c>
    </row>
    <row r="187" spans="1:3" x14ac:dyDescent="0.3">
      <c r="A187" s="1">
        <v>42190</v>
      </c>
      <c r="B187" t="s">
        <v>4</v>
      </c>
      <c r="C187" t="s">
        <v>4</v>
      </c>
    </row>
    <row r="188" spans="1:3" x14ac:dyDescent="0.3">
      <c r="A188" s="1">
        <v>42191</v>
      </c>
      <c r="B188" t="s">
        <v>4</v>
      </c>
      <c r="C188" t="s">
        <v>4</v>
      </c>
    </row>
    <row r="189" spans="1:3" x14ac:dyDescent="0.3">
      <c r="A189" s="1">
        <v>42192</v>
      </c>
      <c r="B189" t="s">
        <v>4</v>
      </c>
      <c r="C189" t="s">
        <v>4</v>
      </c>
    </row>
    <row r="190" spans="1:3" x14ac:dyDescent="0.3">
      <c r="A190" s="1">
        <v>42193</v>
      </c>
      <c r="B190" t="s">
        <v>4</v>
      </c>
      <c r="C190" t="s">
        <v>4</v>
      </c>
    </row>
    <row r="191" spans="1:3" x14ac:dyDescent="0.3">
      <c r="A191" s="1">
        <v>42194</v>
      </c>
      <c r="B191" t="s">
        <v>4</v>
      </c>
      <c r="C191" t="s">
        <v>4</v>
      </c>
    </row>
    <row r="192" spans="1:3" x14ac:dyDescent="0.3">
      <c r="A192" s="1">
        <v>42195</v>
      </c>
      <c r="B192" t="s">
        <v>4</v>
      </c>
      <c r="C192" t="s">
        <v>4</v>
      </c>
    </row>
    <row r="193" spans="1:3" x14ac:dyDescent="0.3">
      <c r="A193" s="1">
        <v>42196</v>
      </c>
      <c r="B193" t="s">
        <v>4</v>
      </c>
      <c r="C193" t="s">
        <v>4</v>
      </c>
    </row>
    <row r="194" spans="1:3" x14ac:dyDescent="0.3">
      <c r="A194" s="1">
        <v>42197</v>
      </c>
      <c r="B194" t="s">
        <v>4</v>
      </c>
      <c r="C194" t="s">
        <v>4</v>
      </c>
    </row>
    <row r="195" spans="1:3" x14ac:dyDescent="0.3">
      <c r="A195" s="1">
        <v>42198</v>
      </c>
      <c r="B195" t="s">
        <v>4</v>
      </c>
      <c r="C195" t="s">
        <v>4</v>
      </c>
    </row>
    <row r="196" spans="1:3" x14ac:dyDescent="0.3">
      <c r="A196" s="1">
        <v>42199</v>
      </c>
      <c r="B196" t="s">
        <v>5</v>
      </c>
      <c r="C196" t="s">
        <v>4</v>
      </c>
    </row>
    <row r="197" spans="1:3" x14ac:dyDescent="0.3">
      <c r="A197" s="1">
        <v>42200</v>
      </c>
      <c r="B197" t="s">
        <v>5</v>
      </c>
      <c r="C197" t="s">
        <v>4</v>
      </c>
    </row>
    <row r="198" spans="1:3" x14ac:dyDescent="0.3">
      <c r="A198" s="1">
        <v>42201</v>
      </c>
      <c r="B198" t="s">
        <v>5</v>
      </c>
      <c r="C198" t="s">
        <v>4</v>
      </c>
    </row>
    <row r="199" spans="1:3" x14ac:dyDescent="0.3">
      <c r="A199" s="1">
        <v>42202</v>
      </c>
      <c r="B199" t="s">
        <v>5</v>
      </c>
      <c r="C199" t="s">
        <v>4</v>
      </c>
    </row>
    <row r="200" spans="1:3" x14ac:dyDescent="0.3">
      <c r="A200" s="1">
        <v>42203</v>
      </c>
      <c r="B200" t="s">
        <v>5</v>
      </c>
      <c r="C200" t="s">
        <v>4</v>
      </c>
    </row>
    <row r="201" spans="1:3" x14ac:dyDescent="0.3">
      <c r="A201" s="1">
        <v>42204</v>
      </c>
      <c r="B201" t="s">
        <v>5</v>
      </c>
      <c r="C201" t="s">
        <v>4</v>
      </c>
    </row>
    <row r="202" spans="1:3" x14ac:dyDescent="0.3">
      <c r="A202" s="1">
        <v>42205</v>
      </c>
      <c r="B202" t="s">
        <v>5</v>
      </c>
      <c r="C202" t="s">
        <v>4</v>
      </c>
    </row>
    <row r="203" spans="1:3" x14ac:dyDescent="0.3">
      <c r="A203" s="1">
        <v>42206</v>
      </c>
      <c r="B203" t="s">
        <v>5</v>
      </c>
      <c r="C203" t="s">
        <v>4</v>
      </c>
    </row>
    <row r="204" spans="1:3" x14ac:dyDescent="0.3">
      <c r="A204" s="1">
        <v>42207</v>
      </c>
      <c r="B204" t="s">
        <v>5</v>
      </c>
      <c r="C204" t="s">
        <v>4</v>
      </c>
    </row>
    <row r="205" spans="1:3" x14ac:dyDescent="0.3">
      <c r="A205" s="1">
        <v>42208</v>
      </c>
      <c r="B205" t="s">
        <v>5</v>
      </c>
      <c r="C205" t="s">
        <v>4</v>
      </c>
    </row>
    <row r="206" spans="1:3" x14ac:dyDescent="0.3">
      <c r="A206" s="1">
        <v>42209</v>
      </c>
      <c r="B206" t="s">
        <v>5</v>
      </c>
      <c r="C206" t="s">
        <v>4</v>
      </c>
    </row>
    <row r="207" spans="1:3" x14ac:dyDescent="0.3">
      <c r="A207" s="1">
        <v>42210</v>
      </c>
      <c r="B207" t="s">
        <v>5</v>
      </c>
      <c r="C207" t="s">
        <v>4</v>
      </c>
    </row>
    <row r="208" spans="1:3" x14ac:dyDescent="0.3">
      <c r="A208" s="1">
        <v>42211</v>
      </c>
      <c r="B208" t="s">
        <v>5</v>
      </c>
      <c r="C208" t="s">
        <v>4</v>
      </c>
    </row>
    <row r="209" spans="1:3" x14ac:dyDescent="0.3">
      <c r="A209" s="1">
        <v>42212</v>
      </c>
      <c r="B209" t="s">
        <v>5</v>
      </c>
      <c r="C209" t="s">
        <v>4</v>
      </c>
    </row>
    <row r="210" spans="1:3" x14ac:dyDescent="0.3">
      <c r="A210" s="1">
        <v>42213</v>
      </c>
      <c r="B210" t="s">
        <v>5</v>
      </c>
      <c r="C210" t="s">
        <v>4</v>
      </c>
    </row>
    <row r="211" spans="1:3" x14ac:dyDescent="0.3">
      <c r="A211" s="1">
        <v>42214</v>
      </c>
      <c r="B211" t="s">
        <v>5</v>
      </c>
      <c r="C211" t="s">
        <v>4</v>
      </c>
    </row>
    <row r="212" spans="1:3" x14ac:dyDescent="0.3">
      <c r="A212" s="1">
        <v>42215</v>
      </c>
      <c r="B212" t="s">
        <v>5</v>
      </c>
      <c r="C212" t="s">
        <v>4</v>
      </c>
    </row>
    <row r="213" spans="1:3" x14ac:dyDescent="0.3">
      <c r="A213" s="1">
        <v>42216</v>
      </c>
      <c r="B213" t="s">
        <v>5</v>
      </c>
      <c r="C213" t="s">
        <v>4</v>
      </c>
    </row>
    <row r="214" spans="1:3" x14ac:dyDescent="0.3">
      <c r="A214" s="1">
        <v>42217</v>
      </c>
      <c r="B214" t="s">
        <v>5</v>
      </c>
      <c r="C214" t="s">
        <v>4</v>
      </c>
    </row>
    <row r="215" spans="1:3" x14ac:dyDescent="0.3">
      <c r="A215" s="1">
        <v>42218</v>
      </c>
      <c r="B215" t="s">
        <v>5</v>
      </c>
      <c r="C215" t="s">
        <v>4</v>
      </c>
    </row>
    <row r="216" spans="1:3" x14ac:dyDescent="0.3">
      <c r="A216" s="1">
        <v>42219</v>
      </c>
      <c r="B216" t="s">
        <v>5</v>
      </c>
      <c r="C216" t="s">
        <v>4</v>
      </c>
    </row>
    <row r="217" spans="1:3" x14ac:dyDescent="0.3">
      <c r="A217" s="1">
        <v>42220</v>
      </c>
      <c r="B217" t="s">
        <v>5</v>
      </c>
      <c r="C217" t="s">
        <v>4</v>
      </c>
    </row>
    <row r="218" spans="1:3" x14ac:dyDescent="0.3">
      <c r="A218" s="1">
        <v>42221</v>
      </c>
      <c r="B218" t="s">
        <v>5</v>
      </c>
      <c r="C218" t="s">
        <v>4</v>
      </c>
    </row>
    <row r="219" spans="1:3" x14ac:dyDescent="0.3">
      <c r="A219" s="1">
        <v>42222</v>
      </c>
      <c r="B219" t="s">
        <v>5</v>
      </c>
      <c r="C219" t="s">
        <v>4</v>
      </c>
    </row>
    <row r="220" spans="1:3" x14ac:dyDescent="0.3">
      <c r="A220" s="1">
        <v>42223</v>
      </c>
      <c r="B220" t="s">
        <v>5</v>
      </c>
      <c r="C220" t="s">
        <v>4</v>
      </c>
    </row>
    <row r="221" spans="1:3" x14ac:dyDescent="0.3">
      <c r="A221" s="1">
        <v>42224</v>
      </c>
      <c r="B221" t="s">
        <v>5</v>
      </c>
      <c r="C221" t="s">
        <v>4</v>
      </c>
    </row>
    <row r="222" spans="1:3" x14ac:dyDescent="0.3">
      <c r="A222" s="1">
        <v>42225</v>
      </c>
      <c r="B222" t="s">
        <v>5</v>
      </c>
      <c r="C222" t="s">
        <v>4</v>
      </c>
    </row>
    <row r="223" spans="1:3" x14ac:dyDescent="0.3">
      <c r="A223" s="1">
        <v>42226</v>
      </c>
      <c r="B223" t="s">
        <v>5</v>
      </c>
      <c r="C223" t="s">
        <v>4</v>
      </c>
    </row>
    <row r="224" spans="1:3" x14ac:dyDescent="0.3">
      <c r="A224" s="1">
        <v>42227</v>
      </c>
      <c r="B224" t="s">
        <v>5</v>
      </c>
      <c r="C224" t="s">
        <v>4</v>
      </c>
    </row>
    <row r="225" spans="1:3" x14ac:dyDescent="0.3">
      <c r="A225" s="1">
        <v>42228</v>
      </c>
      <c r="B225" t="s">
        <v>5</v>
      </c>
      <c r="C225" t="s">
        <v>4</v>
      </c>
    </row>
    <row r="226" spans="1:3" x14ac:dyDescent="0.3">
      <c r="A226" s="1">
        <v>42229</v>
      </c>
      <c r="B226" t="s">
        <v>5</v>
      </c>
      <c r="C226" t="s">
        <v>4</v>
      </c>
    </row>
    <row r="227" spans="1:3" x14ac:dyDescent="0.3">
      <c r="A227" s="1">
        <v>42230</v>
      </c>
      <c r="B227" t="s">
        <v>5</v>
      </c>
      <c r="C227" t="s">
        <v>4</v>
      </c>
    </row>
    <row r="228" spans="1:3" x14ac:dyDescent="0.3">
      <c r="A228" s="1">
        <v>42231</v>
      </c>
      <c r="B228" t="s">
        <v>5</v>
      </c>
      <c r="C228" t="s">
        <v>4</v>
      </c>
    </row>
    <row r="229" spans="1:3" x14ac:dyDescent="0.3">
      <c r="A229" s="1">
        <v>42232</v>
      </c>
      <c r="B229" t="s">
        <v>5</v>
      </c>
      <c r="C229" t="s">
        <v>4</v>
      </c>
    </row>
    <row r="230" spans="1:3" x14ac:dyDescent="0.3">
      <c r="A230" s="1">
        <v>42233</v>
      </c>
      <c r="B230" t="s">
        <v>5</v>
      </c>
      <c r="C230" t="s">
        <v>4</v>
      </c>
    </row>
    <row r="231" spans="1:3" x14ac:dyDescent="0.3">
      <c r="A231" s="1">
        <v>42234</v>
      </c>
      <c r="B231" t="s">
        <v>5</v>
      </c>
      <c r="C231" t="s">
        <v>4</v>
      </c>
    </row>
    <row r="232" spans="1:3" x14ac:dyDescent="0.3">
      <c r="A232" s="1">
        <v>42235</v>
      </c>
      <c r="B232" t="s">
        <v>5</v>
      </c>
      <c r="C232" t="s">
        <v>4</v>
      </c>
    </row>
    <row r="233" spans="1:3" x14ac:dyDescent="0.3">
      <c r="A233" s="1">
        <v>42236</v>
      </c>
      <c r="B233" t="s">
        <v>5</v>
      </c>
      <c r="C233" t="s">
        <v>4</v>
      </c>
    </row>
    <row r="234" spans="1:3" x14ac:dyDescent="0.3">
      <c r="A234" s="1">
        <v>42237</v>
      </c>
      <c r="B234" t="s">
        <v>5</v>
      </c>
      <c r="C234" t="s">
        <v>4</v>
      </c>
    </row>
    <row r="235" spans="1:3" x14ac:dyDescent="0.3">
      <c r="A235" s="1">
        <v>42238</v>
      </c>
      <c r="B235" t="s">
        <v>5</v>
      </c>
      <c r="C235" t="s">
        <v>4</v>
      </c>
    </row>
    <row r="236" spans="1:3" x14ac:dyDescent="0.3">
      <c r="A236" s="1">
        <v>42239</v>
      </c>
      <c r="B236" t="s">
        <v>5</v>
      </c>
      <c r="C236" t="s">
        <v>4</v>
      </c>
    </row>
    <row r="237" spans="1:3" x14ac:dyDescent="0.3">
      <c r="A237" s="1">
        <v>42240</v>
      </c>
      <c r="B237" t="s">
        <v>5</v>
      </c>
      <c r="C237" t="s">
        <v>4</v>
      </c>
    </row>
    <row r="238" spans="1:3" x14ac:dyDescent="0.3">
      <c r="A238" s="1">
        <v>42241</v>
      </c>
      <c r="B238" t="s">
        <v>5</v>
      </c>
      <c r="C238" t="s">
        <v>4</v>
      </c>
    </row>
    <row r="239" spans="1:3" x14ac:dyDescent="0.3">
      <c r="A239" s="1">
        <v>42242</v>
      </c>
      <c r="B239" t="s">
        <v>5</v>
      </c>
      <c r="C239" t="s">
        <v>4</v>
      </c>
    </row>
    <row r="240" spans="1:3" x14ac:dyDescent="0.3">
      <c r="A240" s="1">
        <v>42243</v>
      </c>
      <c r="B240" t="s">
        <v>5</v>
      </c>
      <c r="C240" t="s">
        <v>4</v>
      </c>
    </row>
    <row r="241" spans="1:3" x14ac:dyDescent="0.3">
      <c r="A241" s="1">
        <v>42244</v>
      </c>
      <c r="B241" t="s">
        <v>5</v>
      </c>
      <c r="C241" t="s">
        <v>4</v>
      </c>
    </row>
    <row r="242" spans="1:3" x14ac:dyDescent="0.3">
      <c r="A242" s="1">
        <v>42245</v>
      </c>
      <c r="B242" t="s">
        <v>5</v>
      </c>
      <c r="C242" t="s">
        <v>4</v>
      </c>
    </row>
    <row r="243" spans="1:3" x14ac:dyDescent="0.3">
      <c r="A243" s="1">
        <v>42246</v>
      </c>
      <c r="B243" t="s">
        <v>5</v>
      </c>
      <c r="C243" t="s">
        <v>4</v>
      </c>
    </row>
    <row r="244" spans="1:3" x14ac:dyDescent="0.3">
      <c r="A244" s="1">
        <v>42247</v>
      </c>
      <c r="B244" t="s">
        <v>5</v>
      </c>
      <c r="C244" t="s">
        <v>4</v>
      </c>
    </row>
    <row r="245" spans="1:3" x14ac:dyDescent="0.3">
      <c r="A245" s="1">
        <v>42248</v>
      </c>
      <c r="B245" t="s">
        <v>5</v>
      </c>
      <c r="C245" t="s">
        <v>4</v>
      </c>
    </row>
    <row r="246" spans="1:3" x14ac:dyDescent="0.3">
      <c r="A246" s="1">
        <v>42249</v>
      </c>
      <c r="B246" t="s">
        <v>5</v>
      </c>
      <c r="C246" t="s">
        <v>4</v>
      </c>
    </row>
    <row r="247" spans="1:3" x14ac:dyDescent="0.3">
      <c r="A247" s="1">
        <v>42250</v>
      </c>
      <c r="B247" t="s">
        <v>5</v>
      </c>
      <c r="C247" t="s">
        <v>4</v>
      </c>
    </row>
    <row r="248" spans="1:3" x14ac:dyDescent="0.3">
      <c r="A248" s="1">
        <v>42251</v>
      </c>
      <c r="B248" t="s">
        <v>5</v>
      </c>
      <c r="C248" t="s">
        <v>4</v>
      </c>
    </row>
    <row r="249" spans="1:3" x14ac:dyDescent="0.3">
      <c r="A249" s="1">
        <v>42252</v>
      </c>
      <c r="B249" t="s">
        <v>5</v>
      </c>
      <c r="C249" t="s">
        <v>4</v>
      </c>
    </row>
    <row r="250" spans="1:3" x14ac:dyDescent="0.3">
      <c r="A250" s="1">
        <v>42253</v>
      </c>
      <c r="B250" t="s">
        <v>5</v>
      </c>
      <c r="C250" t="s">
        <v>4</v>
      </c>
    </row>
    <row r="251" spans="1:3" x14ac:dyDescent="0.3">
      <c r="A251" s="1">
        <v>42254</v>
      </c>
      <c r="B251" t="s">
        <v>5</v>
      </c>
      <c r="C251" t="s">
        <v>4</v>
      </c>
    </row>
    <row r="252" spans="1:3" x14ac:dyDescent="0.3">
      <c r="A252" s="1">
        <v>42255</v>
      </c>
      <c r="B252" t="s">
        <v>5</v>
      </c>
      <c r="C252" t="s">
        <v>4</v>
      </c>
    </row>
    <row r="253" spans="1:3" x14ac:dyDescent="0.3">
      <c r="A253" s="1">
        <v>42256</v>
      </c>
      <c r="B253" t="s">
        <v>5</v>
      </c>
      <c r="C253" t="s">
        <v>4</v>
      </c>
    </row>
    <row r="254" spans="1:3" x14ac:dyDescent="0.3">
      <c r="A254" s="1">
        <v>42257</v>
      </c>
      <c r="B254" t="s">
        <v>5</v>
      </c>
      <c r="C254" t="s">
        <v>4</v>
      </c>
    </row>
    <row r="255" spans="1:3" x14ac:dyDescent="0.3">
      <c r="A255" s="1">
        <v>42258</v>
      </c>
      <c r="B255" t="s">
        <v>5</v>
      </c>
      <c r="C255" t="s">
        <v>4</v>
      </c>
    </row>
    <row r="256" spans="1:3" x14ac:dyDescent="0.3">
      <c r="A256" s="1">
        <v>42259</v>
      </c>
      <c r="B256" t="s">
        <v>5</v>
      </c>
      <c r="C256" t="s">
        <v>4</v>
      </c>
    </row>
    <row r="257" spans="1:3" x14ac:dyDescent="0.3">
      <c r="A257" s="1">
        <v>42260</v>
      </c>
      <c r="B257" t="s">
        <v>5</v>
      </c>
      <c r="C257" t="s">
        <v>4</v>
      </c>
    </row>
    <row r="258" spans="1:3" x14ac:dyDescent="0.3">
      <c r="A258" s="1">
        <v>42261</v>
      </c>
      <c r="B258" t="s">
        <v>5</v>
      </c>
      <c r="C258" t="s">
        <v>4</v>
      </c>
    </row>
    <row r="259" spans="1:3" x14ac:dyDescent="0.3">
      <c r="A259" s="1">
        <v>42262</v>
      </c>
      <c r="B259" t="s">
        <v>5</v>
      </c>
      <c r="C259" t="s">
        <v>4</v>
      </c>
    </row>
    <row r="260" spans="1:3" x14ac:dyDescent="0.3">
      <c r="A260" s="1">
        <v>42263</v>
      </c>
      <c r="B260" t="s">
        <v>5</v>
      </c>
      <c r="C260" t="s">
        <v>4</v>
      </c>
    </row>
    <row r="261" spans="1:3" x14ac:dyDescent="0.3">
      <c r="A261" s="1">
        <v>42264</v>
      </c>
      <c r="B261" t="s">
        <v>5</v>
      </c>
      <c r="C261" t="s">
        <v>4</v>
      </c>
    </row>
    <row r="262" spans="1:3" x14ac:dyDescent="0.3">
      <c r="A262" s="1">
        <v>42265</v>
      </c>
      <c r="B262" t="s">
        <v>4</v>
      </c>
      <c r="C262" t="s">
        <v>4</v>
      </c>
    </row>
    <row r="263" spans="1:3" x14ac:dyDescent="0.3">
      <c r="A263" s="1">
        <v>42266</v>
      </c>
      <c r="B263" t="s">
        <v>4</v>
      </c>
      <c r="C263" t="s">
        <v>4</v>
      </c>
    </row>
    <row r="264" spans="1:3" x14ac:dyDescent="0.3">
      <c r="A264" s="1">
        <v>42267</v>
      </c>
      <c r="B264" t="s">
        <v>4</v>
      </c>
      <c r="C264" t="s">
        <v>4</v>
      </c>
    </row>
    <row r="265" spans="1:3" x14ac:dyDescent="0.3">
      <c r="A265" s="1">
        <v>42268</v>
      </c>
      <c r="B265" t="s">
        <v>4</v>
      </c>
      <c r="C265" t="s">
        <v>4</v>
      </c>
    </row>
    <row r="266" spans="1:3" x14ac:dyDescent="0.3">
      <c r="A266" s="1">
        <v>42269</v>
      </c>
      <c r="B266" t="s">
        <v>4</v>
      </c>
      <c r="C266" t="s">
        <v>4</v>
      </c>
    </row>
    <row r="267" spans="1:3" x14ac:dyDescent="0.3">
      <c r="A267" s="1">
        <v>42270</v>
      </c>
      <c r="B267" t="s">
        <v>4</v>
      </c>
      <c r="C267" t="s">
        <v>4</v>
      </c>
    </row>
    <row r="268" spans="1:3" x14ac:dyDescent="0.3">
      <c r="A268" s="1">
        <v>42271</v>
      </c>
      <c r="B268" t="s">
        <v>4</v>
      </c>
      <c r="C268" t="s">
        <v>4</v>
      </c>
    </row>
    <row r="269" spans="1:3" x14ac:dyDescent="0.3">
      <c r="A269" s="1">
        <v>42272</v>
      </c>
      <c r="B269" t="s">
        <v>4</v>
      </c>
      <c r="C269" t="s">
        <v>4</v>
      </c>
    </row>
    <row r="270" spans="1:3" x14ac:dyDescent="0.3">
      <c r="A270" s="1">
        <v>42273</v>
      </c>
      <c r="B270" t="s">
        <v>4</v>
      </c>
      <c r="C270" t="s">
        <v>4</v>
      </c>
    </row>
    <row r="271" spans="1:3" x14ac:dyDescent="0.3">
      <c r="A271" s="1">
        <v>42274</v>
      </c>
      <c r="B271" t="s">
        <v>4</v>
      </c>
      <c r="C271" t="s">
        <v>4</v>
      </c>
    </row>
    <row r="272" spans="1:3" x14ac:dyDescent="0.3">
      <c r="A272" s="1">
        <v>42275</v>
      </c>
      <c r="B272" t="s">
        <v>4</v>
      </c>
      <c r="C272" t="s">
        <v>4</v>
      </c>
    </row>
    <row r="273" spans="1:3" x14ac:dyDescent="0.3">
      <c r="A273" s="1">
        <v>42276</v>
      </c>
      <c r="B273" t="s">
        <v>4</v>
      </c>
      <c r="C273" t="s">
        <v>4</v>
      </c>
    </row>
    <row r="274" spans="1:3" x14ac:dyDescent="0.3">
      <c r="A274" s="1">
        <v>42277</v>
      </c>
      <c r="B274" t="s">
        <v>4</v>
      </c>
      <c r="C274" t="s">
        <v>4</v>
      </c>
    </row>
    <row r="275" spans="1:3" x14ac:dyDescent="0.3">
      <c r="A275" s="1">
        <v>42278</v>
      </c>
      <c r="B275" t="s">
        <v>4</v>
      </c>
      <c r="C275" t="s">
        <v>4</v>
      </c>
    </row>
    <row r="276" spans="1:3" x14ac:dyDescent="0.3">
      <c r="A276" s="1">
        <v>42279</v>
      </c>
      <c r="B276" t="s">
        <v>4</v>
      </c>
      <c r="C276" t="s">
        <v>5</v>
      </c>
    </row>
    <row r="277" spans="1:3" x14ac:dyDescent="0.3">
      <c r="A277" s="1">
        <v>42280</v>
      </c>
      <c r="B277" t="s">
        <v>4</v>
      </c>
      <c r="C277" t="s">
        <v>4</v>
      </c>
    </row>
    <row r="278" spans="1:3" x14ac:dyDescent="0.3">
      <c r="A278" s="1">
        <v>42281</v>
      </c>
      <c r="B278" t="s">
        <v>4</v>
      </c>
      <c r="C278" t="s">
        <v>4</v>
      </c>
    </row>
    <row r="279" spans="1:3" x14ac:dyDescent="0.3">
      <c r="A279" s="1">
        <v>42282</v>
      </c>
      <c r="B279" t="s">
        <v>4</v>
      </c>
      <c r="C279" t="s">
        <v>4</v>
      </c>
    </row>
    <row r="280" spans="1:3" x14ac:dyDescent="0.3">
      <c r="A280" s="1">
        <v>42283</v>
      </c>
      <c r="B280" t="s">
        <v>5</v>
      </c>
      <c r="C280" t="s">
        <v>4</v>
      </c>
    </row>
    <row r="281" spans="1:3" x14ac:dyDescent="0.3">
      <c r="A281" s="1">
        <v>42284</v>
      </c>
      <c r="B281" t="s">
        <v>5</v>
      </c>
      <c r="C281" t="s">
        <v>4</v>
      </c>
    </row>
    <row r="282" spans="1:3" x14ac:dyDescent="0.3">
      <c r="A282" s="1">
        <v>42285</v>
      </c>
      <c r="B282" t="s">
        <v>5</v>
      </c>
      <c r="C282" t="s">
        <v>4</v>
      </c>
    </row>
    <row r="283" spans="1:3" x14ac:dyDescent="0.3">
      <c r="A283" s="1">
        <v>42286</v>
      </c>
      <c r="B283" t="s">
        <v>5</v>
      </c>
      <c r="C283" t="s">
        <v>4</v>
      </c>
    </row>
    <row r="284" spans="1:3" x14ac:dyDescent="0.3">
      <c r="A284" s="1">
        <v>42287</v>
      </c>
      <c r="B284" t="s">
        <v>5</v>
      </c>
      <c r="C284" t="s">
        <v>4</v>
      </c>
    </row>
    <row r="285" spans="1:3" x14ac:dyDescent="0.3">
      <c r="A285" s="1">
        <v>42288</v>
      </c>
      <c r="B285" t="s">
        <v>5</v>
      </c>
      <c r="C285" t="s">
        <v>4</v>
      </c>
    </row>
    <row r="286" spans="1:3" x14ac:dyDescent="0.3">
      <c r="A286" s="1">
        <v>42289</v>
      </c>
      <c r="B286" t="s">
        <v>5</v>
      </c>
      <c r="C286" t="s">
        <v>4</v>
      </c>
    </row>
    <row r="287" spans="1:3" x14ac:dyDescent="0.3">
      <c r="A287" s="1">
        <v>42290</v>
      </c>
      <c r="B287" t="s">
        <v>5</v>
      </c>
      <c r="C287" t="s">
        <v>4</v>
      </c>
    </row>
    <row r="288" spans="1:3" x14ac:dyDescent="0.3">
      <c r="A288" s="1">
        <v>42291</v>
      </c>
      <c r="B288" t="s">
        <v>5</v>
      </c>
      <c r="C288" t="s">
        <v>4</v>
      </c>
    </row>
    <row r="289" spans="1:3" x14ac:dyDescent="0.3">
      <c r="A289" s="1">
        <v>42292</v>
      </c>
      <c r="B289" t="s">
        <v>5</v>
      </c>
      <c r="C289" t="s">
        <v>4</v>
      </c>
    </row>
    <row r="290" spans="1:3" x14ac:dyDescent="0.3">
      <c r="A290" s="1">
        <v>42293</v>
      </c>
      <c r="B290" t="s">
        <v>5</v>
      </c>
      <c r="C290" t="s">
        <v>4</v>
      </c>
    </row>
    <row r="291" spans="1:3" x14ac:dyDescent="0.3">
      <c r="A291" s="1">
        <v>42294</v>
      </c>
      <c r="B291" t="s">
        <v>5</v>
      </c>
      <c r="C291" t="s">
        <v>4</v>
      </c>
    </row>
    <row r="292" spans="1:3" x14ac:dyDescent="0.3">
      <c r="A292" s="1">
        <v>42295</v>
      </c>
      <c r="B292" t="s">
        <v>5</v>
      </c>
      <c r="C292" t="s">
        <v>4</v>
      </c>
    </row>
    <row r="293" spans="1:3" x14ac:dyDescent="0.3">
      <c r="A293" s="1">
        <v>42296</v>
      </c>
      <c r="B293" t="s">
        <v>5</v>
      </c>
      <c r="C293" t="s">
        <v>4</v>
      </c>
    </row>
    <row r="294" spans="1:3" x14ac:dyDescent="0.3">
      <c r="A294" s="1">
        <v>42297</v>
      </c>
      <c r="B294" t="s">
        <v>5</v>
      </c>
      <c r="C294" t="s">
        <v>4</v>
      </c>
    </row>
    <row r="295" spans="1:3" x14ac:dyDescent="0.3">
      <c r="A295" s="1">
        <v>42298</v>
      </c>
      <c r="B295" t="s">
        <v>5</v>
      </c>
      <c r="C295" t="s">
        <v>4</v>
      </c>
    </row>
    <row r="296" spans="1:3" x14ac:dyDescent="0.3">
      <c r="A296" s="1">
        <v>42299</v>
      </c>
      <c r="B296" t="s">
        <v>5</v>
      </c>
      <c r="C296" t="s">
        <v>4</v>
      </c>
    </row>
    <row r="297" spans="1:3" x14ac:dyDescent="0.3">
      <c r="A297" s="1">
        <v>42300</v>
      </c>
      <c r="B297" t="s">
        <v>5</v>
      </c>
      <c r="C297" t="s">
        <v>4</v>
      </c>
    </row>
    <row r="298" spans="1:3" x14ac:dyDescent="0.3">
      <c r="A298" s="1">
        <v>42301</v>
      </c>
      <c r="B298" t="s">
        <v>5</v>
      </c>
      <c r="C298" t="s">
        <v>4</v>
      </c>
    </row>
    <row r="299" spans="1:3" x14ac:dyDescent="0.3">
      <c r="A299" s="1">
        <v>42302</v>
      </c>
      <c r="B299" t="s">
        <v>5</v>
      </c>
      <c r="C299" t="s">
        <v>4</v>
      </c>
    </row>
    <row r="300" spans="1:3" x14ac:dyDescent="0.3">
      <c r="A300" s="1">
        <v>42303</v>
      </c>
      <c r="B300" t="s">
        <v>5</v>
      </c>
      <c r="C300" t="s">
        <v>4</v>
      </c>
    </row>
    <row r="301" spans="1:3" x14ac:dyDescent="0.3">
      <c r="A301" s="1">
        <v>42304</v>
      </c>
      <c r="B301" t="s">
        <v>5</v>
      </c>
      <c r="C301" t="s">
        <v>4</v>
      </c>
    </row>
    <row r="302" spans="1:3" x14ac:dyDescent="0.3">
      <c r="A302" s="1">
        <v>42305</v>
      </c>
      <c r="B302" t="s">
        <v>5</v>
      </c>
      <c r="C302" t="s">
        <v>4</v>
      </c>
    </row>
    <row r="303" spans="1:3" x14ac:dyDescent="0.3">
      <c r="A303" s="1">
        <v>42306</v>
      </c>
      <c r="B303" t="s">
        <v>5</v>
      </c>
      <c r="C303" t="s">
        <v>4</v>
      </c>
    </row>
    <row r="304" spans="1:3" x14ac:dyDescent="0.3">
      <c r="A304" s="1">
        <v>42307</v>
      </c>
      <c r="B304" t="s">
        <v>5</v>
      </c>
      <c r="C304" t="s">
        <v>4</v>
      </c>
    </row>
    <row r="305" spans="1:3" x14ac:dyDescent="0.3">
      <c r="A305" s="1">
        <v>42308</v>
      </c>
      <c r="B305" t="s">
        <v>5</v>
      </c>
      <c r="C305" t="s">
        <v>4</v>
      </c>
    </row>
    <row r="306" spans="1:3" x14ac:dyDescent="0.3">
      <c r="A306" s="1">
        <v>42309</v>
      </c>
      <c r="B306" t="s">
        <v>5</v>
      </c>
      <c r="C306" t="s">
        <v>4</v>
      </c>
    </row>
    <row r="307" spans="1:3" x14ac:dyDescent="0.3">
      <c r="A307" s="1">
        <v>42310</v>
      </c>
      <c r="B307" t="s">
        <v>5</v>
      </c>
      <c r="C307" t="s">
        <v>4</v>
      </c>
    </row>
    <row r="308" spans="1:3" x14ac:dyDescent="0.3">
      <c r="A308" s="1">
        <v>42311</v>
      </c>
      <c r="B308" t="s">
        <v>5</v>
      </c>
      <c r="C308" t="s">
        <v>5</v>
      </c>
    </row>
    <row r="309" spans="1:3" x14ac:dyDescent="0.3">
      <c r="A309" s="1">
        <v>42312</v>
      </c>
      <c r="B309" t="s">
        <v>5</v>
      </c>
      <c r="C309" t="s">
        <v>4</v>
      </c>
    </row>
    <row r="310" spans="1:3" x14ac:dyDescent="0.3">
      <c r="A310" s="1">
        <v>42313</v>
      </c>
      <c r="B310" t="s">
        <v>5</v>
      </c>
      <c r="C310" t="s">
        <v>4</v>
      </c>
    </row>
    <row r="311" spans="1:3" x14ac:dyDescent="0.3">
      <c r="A311" s="1">
        <v>42314</v>
      </c>
      <c r="B311" t="s">
        <v>5</v>
      </c>
      <c r="C311" t="s">
        <v>4</v>
      </c>
    </row>
    <row r="312" spans="1:3" x14ac:dyDescent="0.3">
      <c r="A312" s="1">
        <v>42315</v>
      </c>
      <c r="B312" t="s">
        <v>5</v>
      </c>
      <c r="C312" t="s">
        <v>4</v>
      </c>
    </row>
    <row r="313" spans="1:3" x14ac:dyDescent="0.3">
      <c r="A313" s="1">
        <v>42316</v>
      </c>
      <c r="B313" t="s">
        <v>5</v>
      </c>
      <c r="C313" t="s">
        <v>4</v>
      </c>
    </row>
    <row r="314" spans="1:3" x14ac:dyDescent="0.3">
      <c r="A314" s="1">
        <v>42317</v>
      </c>
      <c r="B314" t="s">
        <v>5</v>
      </c>
      <c r="C314" t="s">
        <v>4</v>
      </c>
    </row>
    <row r="315" spans="1:3" x14ac:dyDescent="0.3">
      <c r="A315" s="1">
        <v>42318</v>
      </c>
      <c r="B315" t="s">
        <v>5</v>
      </c>
      <c r="C315" t="s">
        <v>4</v>
      </c>
    </row>
    <row r="316" spans="1:3" x14ac:dyDescent="0.3">
      <c r="A316" s="1">
        <v>42319</v>
      </c>
      <c r="B316" t="s">
        <v>5</v>
      </c>
      <c r="C316" t="s">
        <v>4</v>
      </c>
    </row>
    <row r="317" spans="1:3" x14ac:dyDescent="0.3">
      <c r="A317" s="1">
        <v>42320</v>
      </c>
      <c r="B317" t="s">
        <v>5</v>
      </c>
      <c r="C317" t="s">
        <v>4</v>
      </c>
    </row>
    <row r="318" spans="1:3" x14ac:dyDescent="0.3">
      <c r="A318" s="1">
        <v>42321</v>
      </c>
      <c r="B318" t="s">
        <v>5</v>
      </c>
      <c r="C318" t="s">
        <v>4</v>
      </c>
    </row>
    <row r="319" spans="1:3" x14ac:dyDescent="0.3">
      <c r="A319" s="1">
        <v>42322</v>
      </c>
      <c r="B319" t="s">
        <v>5</v>
      </c>
      <c r="C319" t="s">
        <v>4</v>
      </c>
    </row>
    <row r="320" spans="1:3" x14ac:dyDescent="0.3">
      <c r="A320" s="1">
        <v>42323</v>
      </c>
      <c r="B320" t="s">
        <v>5</v>
      </c>
      <c r="C320" t="s">
        <v>4</v>
      </c>
    </row>
    <row r="321" spans="1:3" x14ac:dyDescent="0.3">
      <c r="A321" s="1">
        <v>42324</v>
      </c>
      <c r="B321" t="s">
        <v>5</v>
      </c>
      <c r="C321" t="s">
        <v>4</v>
      </c>
    </row>
    <row r="322" spans="1:3" x14ac:dyDescent="0.3">
      <c r="A322" s="1">
        <v>42325</v>
      </c>
      <c r="B322" t="s">
        <v>5</v>
      </c>
      <c r="C322" t="s">
        <v>4</v>
      </c>
    </row>
    <row r="323" spans="1:3" x14ac:dyDescent="0.3">
      <c r="A323" s="1">
        <v>42326</v>
      </c>
      <c r="B323" t="s">
        <v>5</v>
      </c>
      <c r="C323" t="s">
        <v>4</v>
      </c>
    </row>
    <row r="324" spans="1:3" x14ac:dyDescent="0.3">
      <c r="A324" s="1">
        <v>42327</v>
      </c>
      <c r="B324" t="s">
        <v>5</v>
      </c>
      <c r="C324" t="s">
        <v>4</v>
      </c>
    </row>
    <row r="325" spans="1:3" x14ac:dyDescent="0.3">
      <c r="A325" s="1">
        <v>42328</v>
      </c>
      <c r="B325" t="s">
        <v>5</v>
      </c>
      <c r="C325" t="s">
        <v>4</v>
      </c>
    </row>
    <row r="326" spans="1:3" x14ac:dyDescent="0.3">
      <c r="A326" s="1">
        <v>42329</v>
      </c>
      <c r="B326" t="s">
        <v>5</v>
      </c>
      <c r="C326" t="s">
        <v>4</v>
      </c>
    </row>
    <row r="327" spans="1:3" x14ac:dyDescent="0.3">
      <c r="A327" s="1">
        <v>42330</v>
      </c>
      <c r="B327" t="s">
        <v>5</v>
      </c>
      <c r="C327" t="s">
        <v>4</v>
      </c>
    </row>
    <row r="328" spans="1:3" x14ac:dyDescent="0.3">
      <c r="A328" s="1">
        <v>42331</v>
      </c>
      <c r="B328" t="s">
        <v>5</v>
      </c>
      <c r="C328" t="s">
        <v>4</v>
      </c>
    </row>
    <row r="329" spans="1:3" x14ac:dyDescent="0.3">
      <c r="A329" s="1">
        <v>42332</v>
      </c>
      <c r="B329" t="s">
        <v>5</v>
      </c>
      <c r="C329" t="s">
        <v>4</v>
      </c>
    </row>
    <row r="330" spans="1:3" x14ac:dyDescent="0.3">
      <c r="A330" s="1">
        <v>42333</v>
      </c>
      <c r="B330" t="s">
        <v>5</v>
      </c>
      <c r="C330" t="s">
        <v>4</v>
      </c>
    </row>
    <row r="331" spans="1:3" x14ac:dyDescent="0.3">
      <c r="A331" s="1">
        <v>42334</v>
      </c>
      <c r="B331" t="s">
        <v>5</v>
      </c>
      <c r="C331" t="s">
        <v>4</v>
      </c>
    </row>
    <row r="332" spans="1:3" x14ac:dyDescent="0.3">
      <c r="A332" s="1">
        <v>42335</v>
      </c>
      <c r="B332" t="s">
        <v>5</v>
      </c>
      <c r="C332" t="s">
        <v>4</v>
      </c>
    </row>
    <row r="333" spans="1:3" x14ac:dyDescent="0.3">
      <c r="A333" s="1">
        <v>42336</v>
      </c>
      <c r="B333" t="s">
        <v>5</v>
      </c>
      <c r="C333" t="s">
        <v>4</v>
      </c>
    </row>
    <row r="334" spans="1:3" x14ac:dyDescent="0.3">
      <c r="A334" s="1">
        <v>42337</v>
      </c>
      <c r="B334" t="s">
        <v>5</v>
      </c>
      <c r="C334" t="s">
        <v>4</v>
      </c>
    </row>
    <row r="335" spans="1:3" x14ac:dyDescent="0.3">
      <c r="A335" s="1">
        <v>42338</v>
      </c>
      <c r="B335" t="s">
        <v>5</v>
      </c>
      <c r="C335" t="s">
        <v>4</v>
      </c>
    </row>
    <row r="336" spans="1:3" x14ac:dyDescent="0.3">
      <c r="A336" s="1">
        <v>42339</v>
      </c>
      <c r="B336" t="s">
        <v>5</v>
      </c>
      <c r="C336" t="s">
        <v>4</v>
      </c>
    </row>
    <row r="337" spans="1:3" x14ac:dyDescent="0.3">
      <c r="A337" s="1">
        <v>42340</v>
      </c>
      <c r="B337" t="s">
        <v>5</v>
      </c>
      <c r="C337" t="s">
        <v>4</v>
      </c>
    </row>
    <row r="338" spans="1:3" x14ac:dyDescent="0.3">
      <c r="A338" s="1">
        <v>42341</v>
      </c>
      <c r="B338" t="s">
        <v>5</v>
      </c>
      <c r="C338" t="s">
        <v>4</v>
      </c>
    </row>
    <row r="339" spans="1:3" x14ac:dyDescent="0.3">
      <c r="A339" s="1">
        <v>42342</v>
      </c>
      <c r="B339" t="s">
        <v>5</v>
      </c>
      <c r="C339" t="s">
        <v>4</v>
      </c>
    </row>
    <row r="340" spans="1:3" x14ac:dyDescent="0.3">
      <c r="A340" s="1">
        <v>42343</v>
      </c>
      <c r="B340" t="s">
        <v>5</v>
      </c>
      <c r="C340" t="s">
        <v>4</v>
      </c>
    </row>
    <row r="341" spans="1:3" x14ac:dyDescent="0.3">
      <c r="A341" s="1">
        <v>42344</v>
      </c>
      <c r="B341" t="s">
        <v>5</v>
      </c>
      <c r="C341" t="s">
        <v>4</v>
      </c>
    </row>
    <row r="342" spans="1:3" x14ac:dyDescent="0.3">
      <c r="A342" s="1">
        <v>42345</v>
      </c>
      <c r="B342" t="s">
        <v>5</v>
      </c>
      <c r="C342" t="s">
        <v>4</v>
      </c>
    </row>
    <row r="343" spans="1:3" x14ac:dyDescent="0.3">
      <c r="A343" s="1">
        <v>42346</v>
      </c>
      <c r="B343" t="s">
        <v>5</v>
      </c>
      <c r="C343" t="s">
        <v>4</v>
      </c>
    </row>
    <row r="344" spans="1:3" x14ac:dyDescent="0.3">
      <c r="A344" s="1">
        <v>42347</v>
      </c>
      <c r="B344" t="s">
        <v>5</v>
      </c>
      <c r="C344" t="s">
        <v>4</v>
      </c>
    </row>
    <row r="345" spans="1:3" x14ac:dyDescent="0.3">
      <c r="A345" s="1">
        <v>42348</v>
      </c>
      <c r="B345" t="s">
        <v>5</v>
      </c>
      <c r="C345" t="s">
        <v>4</v>
      </c>
    </row>
    <row r="346" spans="1:3" x14ac:dyDescent="0.3">
      <c r="A346" s="1">
        <v>42349</v>
      </c>
      <c r="B346" t="s">
        <v>5</v>
      </c>
      <c r="C346" t="s">
        <v>4</v>
      </c>
    </row>
    <row r="347" spans="1:3" x14ac:dyDescent="0.3">
      <c r="A347" s="1">
        <v>42350</v>
      </c>
      <c r="B347" t="s">
        <v>5</v>
      </c>
      <c r="C347" t="s">
        <v>4</v>
      </c>
    </row>
    <row r="348" spans="1:3" x14ac:dyDescent="0.3">
      <c r="A348" s="1">
        <v>42351</v>
      </c>
      <c r="B348" t="s">
        <v>5</v>
      </c>
      <c r="C348" t="s">
        <v>4</v>
      </c>
    </row>
    <row r="349" spans="1:3" x14ac:dyDescent="0.3">
      <c r="A349" s="1">
        <v>42352</v>
      </c>
      <c r="B349" t="s">
        <v>5</v>
      </c>
      <c r="C349" t="s">
        <v>4</v>
      </c>
    </row>
    <row r="350" spans="1:3" x14ac:dyDescent="0.3">
      <c r="A350" s="1">
        <v>42353</v>
      </c>
      <c r="B350" t="s">
        <v>5</v>
      </c>
      <c r="C350" t="s">
        <v>4</v>
      </c>
    </row>
    <row r="351" spans="1:3" x14ac:dyDescent="0.3">
      <c r="A351" s="1">
        <v>42354</v>
      </c>
      <c r="B351" t="s">
        <v>5</v>
      </c>
      <c r="C351" t="s">
        <v>4</v>
      </c>
    </row>
    <row r="352" spans="1:3" x14ac:dyDescent="0.3">
      <c r="A352" s="1">
        <v>42355</v>
      </c>
      <c r="B352" t="s">
        <v>5</v>
      </c>
      <c r="C352" t="s">
        <v>4</v>
      </c>
    </row>
    <row r="353" spans="1:3" x14ac:dyDescent="0.3">
      <c r="A353" s="1">
        <v>42356</v>
      </c>
      <c r="B353" t="s">
        <v>4</v>
      </c>
      <c r="C353" t="s">
        <v>4</v>
      </c>
    </row>
    <row r="354" spans="1:3" x14ac:dyDescent="0.3">
      <c r="A354" s="1">
        <v>42357</v>
      </c>
      <c r="B354" t="s">
        <v>4</v>
      </c>
      <c r="C354" t="s">
        <v>4</v>
      </c>
    </row>
    <row r="355" spans="1:3" x14ac:dyDescent="0.3">
      <c r="A355" s="1">
        <v>42358</v>
      </c>
      <c r="B355" t="s">
        <v>4</v>
      </c>
      <c r="C355" t="s">
        <v>4</v>
      </c>
    </row>
    <row r="356" spans="1:3" x14ac:dyDescent="0.3">
      <c r="A356" s="1">
        <v>42359</v>
      </c>
      <c r="B356" t="s">
        <v>4</v>
      </c>
      <c r="C356" t="s">
        <v>4</v>
      </c>
    </row>
    <row r="357" spans="1:3" x14ac:dyDescent="0.3">
      <c r="A357" s="1">
        <v>42360</v>
      </c>
      <c r="B357" t="s">
        <v>4</v>
      </c>
      <c r="C357" t="s">
        <v>4</v>
      </c>
    </row>
    <row r="358" spans="1:3" x14ac:dyDescent="0.3">
      <c r="A358" s="1">
        <v>42361</v>
      </c>
      <c r="B358" t="s">
        <v>4</v>
      </c>
      <c r="C358" t="s">
        <v>4</v>
      </c>
    </row>
    <row r="359" spans="1:3" x14ac:dyDescent="0.3">
      <c r="A359" s="1">
        <v>42362</v>
      </c>
      <c r="B359" t="s">
        <v>4</v>
      </c>
      <c r="C359" t="s">
        <v>4</v>
      </c>
    </row>
    <row r="360" spans="1:3" x14ac:dyDescent="0.3">
      <c r="A360" s="1">
        <v>42363</v>
      </c>
      <c r="B360" t="s">
        <v>4</v>
      </c>
      <c r="C360" t="s">
        <v>5</v>
      </c>
    </row>
    <row r="361" spans="1:3" x14ac:dyDescent="0.3">
      <c r="A361" s="1">
        <v>42364</v>
      </c>
      <c r="B361" t="s">
        <v>4</v>
      </c>
      <c r="C361" t="s">
        <v>5</v>
      </c>
    </row>
    <row r="362" spans="1:3" x14ac:dyDescent="0.3">
      <c r="A362" s="1">
        <v>42365</v>
      </c>
      <c r="B362" t="s">
        <v>4</v>
      </c>
      <c r="C362" t="s">
        <v>4</v>
      </c>
    </row>
    <row r="363" spans="1:3" x14ac:dyDescent="0.3">
      <c r="A363" s="1">
        <v>42366</v>
      </c>
      <c r="B363" t="s">
        <v>4</v>
      </c>
      <c r="C363" t="s">
        <v>5</v>
      </c>
    </row>
    <row r="364" spans="1:3" x14ac:dyDescent="0.3">
      <c r="A364" s="1">
        <v>42367</v>
      </c>
      <c r="B364" t="s">
        <v>4</v>
      </c>
      <c r="C364" t="s">
        <v>4</v>
      </c>
    </row>
    <row r="365" spans="1:3" x14ac:dyDescent="0.3">
      <c r="A365" s="1">
        <v>42368</v>
      </c>
      <c r="B365" t="s">
        <v>4</v>
      </c>
      <c r="C365" t="s">
        <v>4</v>
      </c>
    </row>
    <row r="366" spans="1:3" x14ac:dyDescent="0.3">
      <c r="A366" s="1">
        <v>42369</v>
      </c>
      <c r="B366" t="s">
        <v>4</v>
      </c>
      <c r="C366" t="s">
        <v>4</v>
      </c>
    </row>
    <row r="367" spans="1:3" x14ac:dyDescent="0.3">
      <c r="A367" s="1">
        <v>42370</v>
      </c>
      <c r="B367" t="s">
        <v>4</v>
      </c>
      <c r="C367" t="s">
        <v>5</v>
      </c>
    </row>
    <row r="368" spans="1:3" x14ac:dyDescent="0.3">
      <c r="A368" s="1">
        <v>42371</v>
      </c>
      <c r="B368" t="s">
        <v>4</v>
      </c>
      <c r="C368" t="s">
        <v>4</v>
      </c>
    </row>
    <row r="369" spans="1:3" x14ac:dyDescent="0.3">
      <c r="A369" s="1">
        <v>42372</v>
      </c>
      <c r="B369" t="s">
        <v>4</v>
      </c>
      <c r="C369" t="s">
        <v>4</v>
      </c>
    </row>
    <row r="370" spans="1:3" x14ac:dyDescent="0.3">
      <c r="A370" s="1">
        <v>42373</v>
      </c>
      <c r="B370" t="s">
        <v>4</v>
      </c>
      <c r="C370" t="s">
        <v>4</v>
      </c>
    </row>
    <row r="371" spans="1:3" x14ac:dyDescent="0.3">
      <c r="A371" s="1">
        <v>42374</v>
      </c>
      <c r="B371" t="s">
        <v>4</v>
      </c>
      <c r="C371" t="s">
        <v>4</v>
      </c>
    </row>
    <row r="372" spans="1:3" x14ac:dyDescent="0.3">
      <c r="A372" s="1">
        <v>42375</v>
      </c>
      <c r="B372" t="s">
        <v>4</v>
      </c>
      <c r="C372" t="s">
        <v>4</v>
      </c>
    </row>
    <row r="373" spans="1:3" x14ac:dyDescent="0.3">
      <c r="A373" s="1">
        <v>42376</v>
      </c>
      <c r="B373" t="s">
        <v>4</v>
      </c>
      <c r="C373" t="s">
        <v>4</v>
      </c>
    </row>
    <row r="374" spans="1:3" x14ac:dyDescent="0.3">
      <c r="A374" s="1">
        <v>42377</v>
      </c>
      <c r="B374" t="s">
        <v>4</v>
      </c>
      <c r="C374" t="s">
        <v>4</v>
      </c>
    </row>
    <row r="375" spans="1:3" x14ac:dyDescent="0.3">
      <c r="A375" s="1">
        <v>42378</v>
      </c>
      <c r="B375" t="s">
        <v>4</v>
      </c>
      <c r="C375" t="s">
        <v>4</v>
      </c>
    </row>
    <row r="376" spans="1:3" x14ac:dyDescent="0.3">
      <c r="A376" s="1">
        <v>42379</v>
      </c>
      <c r="B376" t="s">
        <v>4</v>
      </c>
      <c r="C376" t="s">
        <v>4</v>
      </c>
    </row>
    <row r="377" spans="1:3" x14ac:dyDescent="0.3">
      <c r="A377" s="1">
        <v>42380</v>
      </c>
      <c r="B377" t="s">
        <v>4</v>
      </c>
      <c r="C377" t="s">
        <v>4</v>
      </c>
    </row>
    <row r="378" spans="1:3" x14ac:dyDescent="0.3">
      <c r="A378" s="1">
        <v>42381</v>
      </c>
      <c r="B378" t="s">
        <v>4</v>
      </c>
      <c r="C378" t="s">
        <v>4</v>
      </c>
    </row>
    <row r="379" spans="1:3" x14ac:dyDescent="0.3">
      <c r="A379" s="1">
        <v>42382</v>
      </c>
      <c r="B379" t="s">
        <v>4</v>
      </c>
      <c r="C379" t="s">
        <v>4</v>
      </c>
    </row>
    <row r="380" spans="1:3" x14ac:dyDescent="0.3">
      <c r="A380" s="1">
        <v>42383</v>
      </c>
      <c r="B380" t="s">
        <v>4</v>
      </c>
      <c r="C380" t="s">
        <v>4</v>
      </c>
    </row>
    <row r="381" spans="1:3" x14ac:dyDescent="0.3">
      <c r="A381" s="1">
        <v>42384</v>
      </c>
      <c r="B381" t="s">
        <v>4</v>
      </c>
      <c r="C381" t="s">
        <v>4</v>
      </c>
    </row>
    <row r="382" spans="1:3" x14ac:dyDescent="0.3">
      <c r="A382" s="1">
        <v>42385</v>
      </c>
      <c r="B382" t="s">
        <v>4</v>
      </c>
      <c r="C382" t="s">
        <v>4</v>
      </c>
    </row>
    <row r="383" spans="1:3" x14ac:dyDescent="0.3">
      <c r="A383" s="1">
        <v>42386</v>
      </c>
      <c r="B383" t="s">
        <v>4</v>
      </c>
      <c r="C383" t="s">
        <v>4</v>
      </c>
    </row>
    <row r="384" spans="1:3" x14ac:dyDescent="0.3">
      <c r="A384" s="1">
        <v>42387</v>
      </c>
      <c r="B384" t="s">
        <v>4</v>
      </c>
      <c r="C384" t="s">
        <v>4</v>
      </c>
    </row>
    <row r="385" spans="1:3" x14ac:dyDescent="0.3">
      <c r="A385" s="1">
        <v>42388</v>
      </c>
      <c r="B385" t="s">
        <v>4</v>
      </c>
      <c r="C385" t="s">
        <v>4</v>
      </c>
    </row>
    <row r="386" spans="1:3" x14ac:dyDescent="0.3">
      <c r="A386" s="1">
        <v>42389</v>
      </c>
      <c r="B386" t="s">
        <v>4</v>
      </c>
      <c r="C386" t="s">
        <v>4</v>
      </c>
    </row>
    <row r="387" spans="1:3" x14ac:dyDescent="0.3">
      <c r="A387" s="1">
        <v>42390</v>
      </c>
      <c r="B387" t="s">
        <v>4</v>
      </c>
      <c r="C387" t="s">
        <v>4</v>
      </c>
    </row>
    <row r="388" spans="1:3" x14ac:dyDescent="0.3">
      <c r="A388" s="1">
        <v>42391</v>
      </c>
      <c r="B388" t="s">
        <v>4</v>
      </c>
      <c r="C388" t="s">
        <v>4</v>
      </c>
    </row>
    <row r="389" spans="1:3" x14ac:dyDescent="0.3">
      <c r="A389" s="1">
        <v>42392</v>
      </c>
      <c r="B389" t="s">
        <v>4</v>
      </c>
      <c r="C389" t="s">
        <v>4</v>
      </c>
    </row>
    <row r="390" spans="1:3" x14ac:dyDescent="0.3">
      <c r="A390" s="1">
        <v>42393</v>
      </c>
      <c r="B390" t="s">
        <v>4</v>
      </c>
      <c r="C390" t="s">
        <v>4</v>
      </c>
    </row>
    <row r="391" spans="1:3" x14ac:dyDescent="0.3">
      <c r="A391" s="1">
        <v>42394</v>
      </c>
      <c r="B391" t="s">
        <v>4</v>
      </c>
      <c r="C391" t="s">
        <v>4</v>
      </c>
    </row>
    <row r="392" spans="1:3" x14ac:dyDescent="0.3">
      <c r="A392" s="1">
        <v>42395</v>
      </c>
      <c r="B392" t="s">
        <v>4</v>
      </c>
      <c r="C392" t="s">
        <v>5</v>
      </c>
    </row>
    <row r="393" spans="1:3" x14ac:dyDescent="0.3">
      <c r="A393" s="1">
        <v>42396</v>
      </c>
      <c r="B393" t="s">
        <v>4</v>
      </c>
      <c r="C393" t="s">
        <v>4</v>
      </c>
    </row>
    <row r="394" spans="1:3" x14ac:dyDescent="0.3">
      <c r="A394" s="1">
        <v>42397</v>
      </c>
      <c r="B394" t="s">
        <v>5</v>
      </c>
      <c r="C394" t="s">
        <v>4</v>
      </c>
    </row>
    <row r="395" spans="1:3" x14ac:dyDescent="0.3">
      <c r="A395" s="1">
        <v>42398</v>
      </c>
      <c r="B395" t="s">
        <v>5</v>
      </c>
      <c r="C395" t="s">
        <v>4</v>
      </c>
    </row>
    <row r="396" spans="1:3" x14ac:dyDescent="0.3">
      <c r="A396" s="1">
        <v>42399</v>
      </c>
      <c r="B396" t="s">
        <v>5</v>
      </c>
      <c r="C396" t="s">
        <v>4</v>
      </c>
    </row>
    <row r="397" spans="1:3" x14ac:dyDescent="0.3">
      <c r="A397" s="1">
        <v>42400</v>
      </c>
      <c r="B397" t="s">
        <v>5</v>
      </c>
      <c r="C397" t="s">
        <v>4</v>
      </c>
    </row>
    <row r="398" spans="1:3" x14ac:dyDescent="0.3">
      <c r="A398" s="1">
        <v>42401</v>
      </c>
      <c r="B398" t="s">
        <v>5</v>
      </c>
      <c r="C398" t="s">
        <v>4</v>
      </c>
    </row>
    <row r="399" spans="1:3" x14ac:dyDescent="0.3">
      <c r="A399" s="1">
        <v>42402</v>
      </c>
      <c r="B399" t="s">
        <v>5</v>
      </c>
      <c r="C399" t="s">
        <v>4</v>
      </c>
    </row>
    <row r="400" spans="1:3" x14ac:dyDescent="0.3">
      <c r="A400" s="1">
        <v>42403</v>
      </c>
      <c r="B400" t="s">
        <v>5</v>
      </c>
      <c r="C400" t="s">
        <v>4</v>
      </c>
    </row>
    <row r="401" spans="1:3" x14ac:dyDescent="0.3">
      <c r="A401" s="1">
        <v>42404</v>
      </c>
      <c r="B401" t="s">
        <v>5</v>
      </c>
      <c r="C401" t="s">
        <v>4</v>
      </c>
    </row>
    <row r="402" spans="1:3" x14ac:dyDescent="0.3">
      <c r="A402" s="1">
        <v>42405</v>
      </c>
      <c r="B402" t="s">
        <v>5</v>
      </c>
      <c r="C402" t="s">
        <v>4</v>
      </c>
    </row>
    <row r="403" spans="1:3" x14ac:dyDescent="0.3">
      <c r="A403" s="1">
        <v>42406</v>
      </c>
      <c r="B403" t="s">
        <v>5</v>
      </c>
      <c r="C403" t="s">
        <v>4</v>
      </c>
    </row>
    <row r="404" spans="1:3" x14ac:dyDescent="0.3">
      <c r="A404" s="1">
        <v>42407</v>
      </c>
      <c r="B404" t="s">
        <v>5</v>
      </c>
      <c r="C404" t="s">
        <v>4</v>
      </c>
    </row>
    <row r="405" spans="1:3" x14ac:dyDescent="0.3">
      <c r="A405" s="1">
        <v>42408</v>
      </c>
      <c r="B405" t="s">
        <v>5</v>
      </c>
      <c r="C405" t="s">
        <v>4</v>
      </c>
    </row>
    <row r="406" spans="1:3" x14ac:dyDescent="0.3">
      <c r="A406" s="1">
        <v>42409</v>
      </c>
      <c r="B406" t="s">
        <v>5</v>
      </c>
      <c r="C406" t="s">
        <v>4</v>
      </c>
    </row>
    <row r="407" spans="1:3" x14ac:dyDescent="0.3">
      <c r="A407" s="1">
        <v>42410</v>
      </c>
      <c r="B407" t="s">
        <v>5</v>
      </c>
      <c r="C407" t="s">
        <v>4</v>
      </c>
    </row>
    <row r="408" spans="1:3" x14ac:dyDescent="0.3">
      <c r="A408" s="1">
        <v>42411</v>
      </c>
      <c r="B408" t="s">
        <v>5</v>
      </c>
      <c r="C408" t="s">
        <v>4</v>
      </c>
    </row>
    <row r="409" spans="1:3" x14ac:dyDescent="0.3">
      <c r="A409" s="1">
        <v>42412</v>
      </c>
      <c r="B409" t="s">
        <v>5</v>
      </c>
      <c r="C409" t="s">
        <v>4</v>
      </c>
    </row>
    <row r="410" spans="1:3" x14ac:dyDescent="0.3">
      <c r="A410" s="1">
        <v>42413</v>
      </c>
      <c r="B410" t="s">
        <v>5</v>
      </c>
      <c r="C410" t="s">
        <v>4</v>
      </c>
    </row>
    <row r="411" spans="1:3" x14ac:dyDescent="0.3">
      <c r="A411" s="1">
        <v>42414</v>
      </c>
      <c r="B411" t="s">
        <v>5</v>
      </c>
      <c r="C411" t="s">
        <v>4</v>
      </c>
    </row>
    <row r="412" spans="1:3" x14ac:dyDescent="0.3">
      <c r="A412" s="1">
        <v>42415</v>
      </c>
      <c r="B412" t="s">
        <v>5</v>
      </c>
      <c r="C412" t="s">
        <v>4</v>
      </c>
    </row>
    <row r="413" spans="1:3" x14ac:dyDescent="0.3">
      <c r="A413" s="1">
        <v>42416</v>
      </c>
      <c r="B413" t="s">
        <v>5</v>
      </c>
      <c r="C413" t="s">
        <v>4</v>
      </c>
    </row>
    <row r="414" spans="1:3" x14ac:dyDescent="0.3">
      <c r="A414" s="1">
        <v>42417</v>
      </c>
      <c r="B414" t="s">
        <v>5</v>
      </c>
      <c r="C414" t="s">
        <v>4</v>
      </c>
    </row>
    <row r="415" spans="1:3" x14ac:dyDescent="0.3">
      <c r="A415" s="1">
        <v>42418</v>
      </c>
      <c r="B415" t="s">
        <v>5</v>
      </c>
      <c r="C415" t="s">
        <v>4</v>
      </c>
    </row>
    <row r="416" spans="1:3" x14ac:dyDescent="0.3">
      <c r="A416" s="1">
        <v>42419</v>
      </c>
      <c r="B416" t="s">
        <v>5</v>
      </c>
      <c r="C416" t="s">
        <v>4</v>
      </c>
    </row>
    <row r="417" spans="1:3" x14ac:dyDescent="0.3">
      <c r="A417" s="1">
        <v>42420</v>
      </c>
      <c r="B417" t="s">
        <v>5</v>
      </c>
      <c r="C417" t="s">
        <v>4</v>
      </c>
    </row>
    <row r="418" spans="1:3" x14ac:dyDescent="0.3">
      <c r="A418" s="1">
        <v>42421</v>
      </c>
      <c r="B418" t="s">
        <v>5</v>
      </c>
      <c r="C418" t="s">
        <v>4</v>
      </c>
    </row>
    <row r="419" spans="1:3" x14ac:dyDescent="0.3">
      <c r="A419" s="1">
        <v>42422</v>
      </c>
      <c r="B419" t="s">
        <v>5</v>
      </c>
      <c r="C419" t="s">
        <v>4</v>
      </c>
    </row>
    <row r="420" spans="1:3" x14ac:dyDescent="0.3">
      <c r="A420" s="1">
        <v>42423</v>
      </c>
      <c r="B420" t="s">
        <v>5</v>
      </c>
      <c r="C420" t="s">
        <v>4</v>
      </c>
    </row>
    <row r="421" spans="1:3" x14ac:dyDescent="0.3">
      <c r="A421" s="1">
        <v>42424</v>
      </c>
      <c r="B421" t="s">
        <v>5</v>
      </c>
      <c r="C421" t="s">
        <v>4</v>
      </c>
    </row>
    <row r="422" spans="1:3" x14ac:dyDescent="0.3">
      <c r="A422" s="1">
        <v>42425</v>
      </c>
      <c r="B422" t="s">
        <v>5</v>
      </c>
      <c r="C422" t="s">
        <v>4</v>
      </c>
    </row>
    <row r="423" spans="1:3" x14ac:dyDescent="0.3">
      <c r="A423" s="1">
        <v>42426</v>
      </c>
      <c r="B423" t="s">
        <v>5</v>
      </c>
      <c r="C423" t="s">
        <v>4</v>
      </c>
    </row>
    <row r="424" spans="1:3" x14ac:dyDescent="0.3">
      <c r="A424" s="1">
        <v>42427</v>
      </c>
      <c r="B424" t="s">
        <v>5</v>
      </c>
      <c r="C424" t="s">
        <v>4</v>
      </c>
    </row>
    <row r="425" spans="1:3" x14ac:dyDescent="0.3">
      <c r="A425" s="1">
        <v>42428</v>
      </c>
      <c r="B425" t="s">
        <v>5</v>
      </c>
      <c r="C425" t="s">
        <v>4</v>
      </c>
    </row>
    <row r="426" spans="1:3" x14ac:dyDescent="0.3">
      <c r="A426" s="1">
        <v>42429</v>
      </c>
      <c r="B426" t="s">
        <v>5</v>
      </c>
      <c r="C426" t="s">
        <v>4</v>
      </c>
    </row>
    <row r="427" spans="1:3" x14ac:dyDescent="0.3">
      <c r="A427" s="1">
        <v>42430</v>
      </c>
      <c r="B427" t="s">
        <v>5</v>
      </c>
      <c r="C427" t="s">
        <v>4</v>
      </c>
    </row>
    <row r="428" spans="1:3" x14ac:dyDescent="0.3">
      <c r="A428" s="1">
        <v>42431</v>
      </c>
      <c r="B428" t="s">
        <v>5</v>
      </c>
      <c r="C428" t="s">
        <v>4</v>
      </c>
    </row>
    <row r="429" spans="1:3" x14ac:dyDescent="0.3">
      <c r="A429" s="1">
        <v>42432</v>
      </c>
      <c r="B429" t="s">
        <v>5</v>
      </c>
      <c r="C429" t="s">
        <v>4</v>
      </c>
    </row>
    <row r="430" spans="1:3" x14ac:dyDescent="0.3">
      <c r="A430" s="1">
        <v>42433</v>
      </c>
      <c r="B430" t="s">
        <v>5</v>
      </c>
      <c r="C430" t="s">
        <v>4</v>
      </c>
    </row>
    <row r="431" spans="1:3" x14ac:dyDescent="0.3">
      <c r="A431" s="1">
        <v>42434</v>
      </c>
      <c r="B431" t="s">
        <v>5</v>
      </c>
      <c r="C431" t="s">
        <v>4</v>
      </c>
    </row>
    <row r="432" spans="1:3" x14ac:dyDescent="0.3">
      <c r="A432" s="1">
        <v>42435</v>
      </c>
      <c r="B432" t="s">
        <v>5</v>
      </c>
      <c r="C432" t="s">
        <v>4</v>
      </c>
    </row>
    <row r="433" spans="1:3" x14ac:dyDescent="0.3">
      <c r="A433" s="1">
        <v>42436</v>
      </c>
      <c r="B433" t="s">
        <v>5</v>
      </c>
      <c r="C433" t="s">
        <v>4</v>
      </c>
    </row>
    <row r="434" spans="1:3" x14ac:dyDescent="0.3">
      <c r="A434" s="1">
        <v>42437</v>
      </c>
      <c r="B434" t="s">
        <v>5</v>
      </c>
      <c r="C434" t="s">
        <v>4</v>
      </c>
    </row>
    <row r="435" spans="1:3" x14ac:dyDescent="0.3">
      <c r="A435" s="1">
        <v>42438</v>
      </c>
      <c r="B435" t="s">
        <v>5</v>
      </c>
      <c r="C435" t="s">
        <v>4</v>
      </c>
    </row>
    <row r="436" spans="1:3" x14ac:dyDescent="0.3">
      <c r="A436" s="1">
        <v>42439</v>
      </c>
      <c r="B436" t="s">
        <v>5</v>
      </c>
      <c r="C436" t="s">
        <v>4</v>
      </c>
    </row>
    <row r="437" spans="1:3" x14ac:dyDescent="0.3">
      <c r="A437" s="1">
        <v>42440</v>
      </c>
      <c r="B437" t="s">
        <v>5</v>
      </c>
      <c r="C437" t="s">
        <v>4</v>
      </c>
    </row>
    <row r="438" spans="1:3" x14ac:dyDescent="0.3">
      <c r="A438" s="1">
        <v>42441</v>
      </c>
      <c r="B438" t="s">
        <v>5</v>
      </c>
      <c r="C438" t="s">
        <v>4</v>
      </c>
    </row>
    <row r="439" spans="1:3" x14ac:dyDescent="0.3">
      <c r="A439" s="1">
        <v>42442</v>
      </c>
      <c r="B439" t="s">
        <v>5</v>
      </c>
      <c r="C439" t="s">
        <v>4</v>
      </c>
    </row>
    <row r="440" spans="1:3" x14ac:dyDescent="0.3">
      <c r="A440" s="1">
        <v>42443</v>
      </c>
      <c r="B440" t="s">
        <v>5</v>
      </c>
      <c r="C440" t="s">
        <v>5</v>
      </c>
    </row>
    <row r="441" spans="1:3" x14ac:dyDescent="0.3">
      <c r="A441" s="1">
        <v>42444</v>
      </c>
      <c r="B441" t="s">
        <v>5</v>
      </c>
      <c r="C441" t="s">
        <v>4</v>
      </c>
    </row>
    <row r="442" spans="1:3" x14ac:dyDescent="0.3">
      <c r="A442" s="1">
        <v>42445</v>
      </c>
      <c r="B442" t="s">
        <v>5</v>
      </c>
      <c r="C442" t="s">
        <v>4</v>
      </c>
    </row>
    <row r="443" spans="1:3" x14ac:dyDescent="0.3">
      <c r="A443" s="1">
        <v>42446</v>
      </c>
      <c r="B443" t="s">
        <v>5</v>
      </c>
      <c r="C443" t="s">
        <v>4</v>
      </c>
    </row>
    <row r="444" spans="1:3" x14ac:dyDescent="0.3">
      <c r="A444" s="1">
        <v>42447</v>
      </c>
      <c r="B444" t="s">
        <v>5</v>
      </c>
      <c r="C444" t="s">
        <v>4</v>
      </c>
    </row>
    <row r="445" spans="1:3" x14ac:dyDescent="0.3">
      <c r="A445" s="1">
        <v>42448</v>
      </c>
      <c r="B445" t="s">
        <v>5</v>
      </c>
      <c r="C445" t="s">
        <v>4</v>
      </c>
    </row>
    <row r="446" spans="1:3" x14ac:dyDescent="0.3">
      <c r="A446" s="1">
        <v>42449</v>
      </c>
      <c r="B446" t="s">
        <v>5</v>
      </c>
      <c r="C446" t="s">
        <v>4</v>
      </c>
    </row>
    <row r="447" spans="1:3" x14ac:dyDescent="0.3">
      <c r="A447" s="1">
        <v>42450</v>
      </c>
      <c r="B447" t="s">
        <v>5</v>
      </c>
      <c r="C447" t="s">
        <v>4</v>
      </c>
    </row>
    <row r="448" spans="1:3" x14ac:dyDescent="0.3">
      <c r="A448" s="1">
        <v>42451</v>
      </c>
      <c r="B448" t="s">
        <v>5</v>
      </c>
      <c r="C448" t="s">
        <v>4</v>
      </c>
    </row>
    <row r="449" spans="1:3" x14ac:dyDescent="0.3">
      <c r="A449" s="1">
        <v>42452</v>
      </c>
      <c r="B449" t="s">
        <v>5</v>
      </c>
      <c r="C449" t="s">
        <v>4</v>
      </c>
    </row>
    <row r="450" spans="1:3" x14ac:dyDescent="0.3">
      <c r="A450" s="1">
        <v>42453</v>
      </c>
      <c r="B450" t="s">
        <v>4</v>
      </c>
      <c r="C450" t="s">
        <v>4</v>
      </c>
    </row>
    <row r="451" spans="1:3" x14ac:dyDescent="0.3">
      <c r="A451" s="1">
        <v>42454</v>
      </c>
      <c r="B451" t="s">
        <v>4</v>
      </c>
      <c r="C451" t="s">
        <v>5</v>
      </c>
    </row>
    <row r="452" spans="1:3" x14ac:dyDescent="0.3">
      <c r="A452" s="1">
        <v>42455</v>
      </c>
      <c r="B452" t="s">
        <v>4</v>
      </c>
      <c r="C452" t="s">
        <v>5</v>
      </c>
    </row>
    <row r="453" spans="1:3" x14ac:dyDescent="0.3">
      <c r="A453" s="1">
        <v>42456</v>
      </c>
      <c r="B453" t="s">
        <v>4</v>
      </c>
      <c r="C453" t="s">
        <v>5</v>
      </c>
    </row>
    <row r="454" spans="1:3" x14ac:dyDescent="0.3">
      <c r="A454" s="1">
        <v>42457</v>
      </c>
      <c r="B454" t="s">
        <v>4</v>
      </c>
      <c r="C454" t="s">
        <v>5</v>
      </c>
    </row>
    <row r="455" spans="1:3" x14ac:dyDescent="0.3">
      <c r="A455" s="1">
        <v>42458</v>
      </c>
      <c r="B455" t="s">
        <v>4</v>
      </c>
      <c r="C455" t="s">
        <v>4</v>
      </c>
    </row>
    <row r="456" spans="1:3" x14ac:dyDescent="0.3">
      <c r="A456" s="1">
        <v>42459</v>
      </c>
      <c r="B456" t="s">
        <v>4</v>
      </c>
      <c r="C456" t="s">
        <v>4</v>
      </c>
    </row>
    <row r="457" spans="1:3" x14ac:dyDescent="0.3">
      <c r="A457" s="1">
        <v>42460</v>
      </c>
      <c r="B457" t="s">
        <v>4</v>
      </c>
      <c r="C457" t="s">
        <v>4</v>
      </c>
    </row>
    <row r="458" spans="1:3" x14ac:dyDescent="0.3">
      <c r="A458" s="1">
        <v>42461</v>
      </c>
      <c r="B458" t="s">
        <v>4</v>
      </c>
      <c r="C458" t="s">
        <v>4</v>
      </c>
    </row>
    <row r="459" spans="1:3" x14ac:dyDescent="0.3">
      <c r="A459" s="1">
        <v>42462</v>
      </c>
      <c r="B459" t="s">
        <v>4</v>
      </c>
      <c r="C459" t="s">
        <v>4</v>
      </c>
    </row>
    <row r="460" spans="1:3" x14ac:dyDescent="0.3">
      <c r="A460" s="1">
        <v>42463</v>
      </c>
      <c r="B460" t="s">
        <v>4</v>
      </c>
      <c r="C460" t="s">
        <v>4</v>
      </c>
    </row>
    <row r="461" spans="1:3" x14ac:dyDescent="0.3">
      <c r="A461" s="1">
        <v>42464</v>
      </c>
      <c r="B461" t="s">
        <v>4</v>
      </c>
      <c r="C461" t="s">
        <v>4</v>
      </c>
    </row>
    <row r="462" spans="1:3" x14ac:dyDescent="0.3">
      <c r="A462" s="1">
        <v>42465</v>
      </c>
      <c r="B462" t="s">
        <v>4</v>
      </c>
      <c r="C462" t="s">
        <v>4</v>
      </c>
    </row>
    <row r="463" spans="1:3" x14ac:dyDescent="0.3">
      <c r="A463" s="1">
        <v>42466</v>
      </c>
      <c r="B463" t="s">
        <v>4</v>
      </c>
      <c r="C463" t="s">
        <v>4</v>
      </c>
    </row>
    <row r="464" spans="1:3" x14ac:dyDescent="0.3">
      <c r="A464" s="1">
        <v>42467</v>
      </c>
      <c r="B464" t="s">
        <v>4</v>
      </c>
      <c r="C464" t="s">
        <v>4</v>
      </c>
    </row>
    <row r="465" spans="1:3" x14ac:dyDescent="0.3">
      <c r="A465" s="1">
        <v>42468</v>
      </c>
      <c r="B465" t="s">
        <v>4</v>
      </c>
      <c r="C465" t="s">
        <v>4</v>
      </c>
    </row>
    <row r="466" spans="1:3" x14ac:dyDescent="0.3">
      <c r="A466" s="1">
        <v>42469</v>
      </c>
      <c r="B466" t="s">
        <v>4</v>
      </c>
      <c r="C466" t="s">
        <v>4</v>
      </c>
    </row>
    <row r="467" spans="1:3" x14ac:dyDescent="0.3">
      <c r="A467" s="1">
        <v>42470</v>
      </c>
      <c r="B467" t="s">
        <v>4</v>
      </c>
      <c r="C467" t="s">
        <v>4</v>
      </c>
    </row>
    <row r="468" spans="1:3" x14ac:dyDescent="0.3">
      <c r="A468" s="1">
        <v>42471</v>
      </c>
      <c r="B468" t="s">
        <v>4</v>
      </c>
      <c r="C468" t="s">
        <v>4</v>
      </c>
    </row>
    <row r="469" spans="1:3" x14ac:dyDescent="0.3">
      <c r="A469" s="1">
        <v>42472</v>
      </c>
      <c r="B469" t="s">
        <v>5</v>
      </c>
      <c r="C469" t="s">
        <v>4</v>
      </c>
    </row>
    <row r="470" spans="1:3" x14ac:dyDescent="0.3">
      <c r="A470" s="1">
        <v>42473</v>
      </c>
      <c r="B470" t="s">
        <v>5</v>
      </c>
      <c r="C470" t="s">
        <v>4</v>
      </c>
    </row>
    <row r="471" spans="1:3" x14ac:dyDescent="0.3">
      <c r="A471" s="1">
        <v>42474</v>
      </c>
      <c r="B471" t="s">
        <v>5</v>
      </c>
      <c r="C471" t="s">
        <v>4</v>
      </c>
    </row>
    <row r="472" spans="1:3" x14ac:dyDescent="0.3">
      <c r="A472" s="1">
        <v>42475</v>
      </c>
      <c r="B472" t="s">
        <v>5</v>
      </c>
      <c r="C472" t="s">
        <v>4</v>
      </c>
    </row>
    <row r="473" spans="1:3" x14ac:dyDescent="0.3">
      <c r="A473" s="1">
        <v>42476</v>
      </c>
      <c r="B473" t="s">
        <v>5</v>
      </c>
      <c r="C473" t="s">
        <v>4</v>
      </c>
    </row>
    <row r="474" spans="1:3" x14ac:dyDescent="0.3">
      <c r="A474" s="1">
        <v>42477</v>
      </c>
      <c r="B474" t="s">
        <v>5</v>
      </c>
      <c r="C474" t="s">
        <v>4</v>
      </c>
    </row>
    <row r="475" spans="1:3" x14ac:dyDescent="0.3">
      <c r="A475" s="1">
        <v>42478</v>
      </c>
      <c r="B475" t="s">
        <v>5</v>
      </c>
      <c r="C475" t="s">
        <v>4</v>
      </c>
    </row>
    <row r="476" spans="1:3" x14ac:dyDescent="0.3">
      <c r="A476" s="1">
        <v>42479</v>
      </c>
      <c r="B476" t="s">
        <v>5</v>
      </c>
      <c r="C476" t="s">
        <v>4</v>
      </c>
    </row>
    <row r="477" spans="1:3" x14ac:dyDescent="0.3">
      <c r="A477" s="1">
        <v>42480</v>
      </c>
      <c r="B477" t="s">
        <v>5</v>
      </c>
      <c r="C477" t="s">
        <v>4</v>
      </c>
    </row>
    <row r="478" spans="1:3" x14ac:dyDescent="0.3">
      <c r="A478" s="1">
        <v>42481</v>
      </c>
      <c r="B478" t="s">
        <v>5</v>
      </c>
      <c r="C478" t="s">
        <v>4</v>
      </c>
    </row>
    <row r="479" spans="1:3" x14ac:dyDescent="0.3">
      <c r="A479" s="1">
        <v>42482</v>
      </c>
      <c r="B479" t="s">
        <v>5</v>
      </c>
      <c r="C479" t="s">
        <v>4</v>
      </c>
    </row>
    <row r="480" spans="1:3" x14ac:dyDescent="0.3">
      <c r="A480" s="1">
        <v>42483</v>
      </c>
      <c r="B480" t="s">
        <v>5</v>
      </c>
      <c r="C480" t="s">
        <v>4</v>
      </c>
    </row>
    <row r="481" spans="1:3" x14ac:dyDescent="0.3">
      <c r="A481" s="1">
        <v>42484</v>
      </c>
      <c r="B481" t="s">
        <v>5</v>
      </c>
      <c r="C481" t="s">
        <v>4</v>
      </c>
    </row>
    <row r="482" spans="1:3" x14ac:dyDescent="0.3">
      <c r="A482" s="1">
        <v>42485</v>
      </c>
      <c r="B482" t="s">
        <v>5</v>
      </c>
      <c r="C482" t="s">
        <v>5</v>
      </c>
    </row>
    <row r="483" spans="1:3" x14ac:dyDescent="0.3">
      <c r="A483" s="1">
        <v>42486</v>
      </c>
      <c r="B483" t="s">
        <v>5</v>
      </c>
      <c r="C483" t="s">
        <v>4</v>
      </c>
    </row>
    <row r="484" spans="1:3" x14ac:dyDescent="0.3">
      <c r="A484" s="1">
        <v>42487</v>
      </c>
      <c r="B484" t="s">
        <v>5</v>
      </c>
      <c r="C484" t="s">
        <v>4</v>
      </c>
    </row>
    <row r="485" spans="1:3" x14ac:dyDescent="0.3">
      <c r="A485" s="1">
        <v>42488</v>
      </c>
      <c r="B485" t="s">
        <v>5</v>
      </c>
      <c r="C485" t="s">
        <v>4</v>
      </c>
    </row>
    <row r="486" spans="1:3" x14ac:dyDescent="0.3">
      <c r="A486" s="1">
        <v>42489</v>
      </c>
      <c r="B486" t="s">
        <v>5</v>
      </c>
      <c r="C486" t="s">
        <v>4</v>
      </c>
    </row>
    <row r="487" spans="1:3" x14ac:dyDescent="0.3">
      <c r="A487" s="1">
        <v>42490</v>
      </c>
      <c r="B487" t="s">
        <v>5</v>
      </c>
      <c r="C487" t="s">
        <v>4</v>
      </c>
    </row>
    <row r="488" spans="1:3" x14ac:dyDescent="0.3">
      <c r="A488" s="1">
        <v>42491</v>
      </c>
      <c r="B488" t="s">
        <v>5</v>
      </c>
      <c r="C488" t="s">
        <v>4</v>
      </c>
    </row>
    <row r="489" spans="1:3" x14ac:dyDescent="0.3">
      <c r="A489" s="1">
        <v>42492</v>
      </c>
      <c r="B489" t="s">
        <v>5</v>
      </c>
      <c r="C489" t="s">
        <v>4</v>
      </c>
    </row>
    <row r="490" spans="1:3" x14ac:dyDescent="0.3">
      <c r="A490" s="1">
        <v>42493</v>
      </c>
      <c r="B490" t="s">
        <v>5</v>
      </c>
      <c r="C490" t="s">
        <v>4</v>
      </c>
    </row>
    <row r="491" spans="1:3" x14ac:dyDescent="0.3">
      <c r="A491" s="1">
        <v>42494</v>
      </c>
      <c r="B491" t="s">
        <v>5</v>
      </c>
      <c r="C491" t="s">
        <v>4</v>
      </c>
    </row>
    <row r="492" spans="1:3" x14ac:dyDescent="0.3">
      <c r="A492" s="1">
        <v>42495</v>
      </c>
      <c r="B492" t="s">
        <v>5</v>
      </c>
      <c r="C492" t="s">
        <v>4</v>
      </c>
    </row>
    <row r="493" spans="1:3" x14ac:dyDescent="0.3">
      <c r="A493" s="1">
        <v>42496</v>
      </c>
      <c r="B493" t="s">
        <v>5</v>
      </c>
      <c r="C493" t="s">
        <v>4</v>
      </c>
    </row>
    <row r="494" spans="1:3" x14ac:dyDescent="0.3">
      <c r="A494" s="1">
        <v>42497</v>
      </c>
      <c r="B494" t="s">
        <v>5</v>
      </c>
      <c r="C494" t="s">
        <v>4</v>
      </c>
    </row>
    <row r="495" spans="1:3" x14ac:dyDescent="0.3">
      <c r="A495" s="1">
        <v>42498</v>
      </c>
      <c r="B495" t="s">
        <v>5</v>
      </c>
      <c r="C495" t="s">
        <v>4</v>
      </c>
    </row>
    <row r="496" spans="1:3" x14ac:dyDescent="0.3">
      <c r="A496" s="1">
        <v>42499</v>
      </c>
      <c r="B496" t="s">
        <v>5</v>
      </c>
      <c r="C496" t="s">
        <v>4</v>
      </c>
    </row>
    <row r="497" spans="1:3" x14ac:dyDescent="0.3">
      <c r="A497" s="1">
        <v>42500</v>
      </c>
      <c r="B497" t="s">
        <v>5</v>
      </c>
      <c r="C497" t="s">
        <v>4</v>
      </c>
    </row>
    <row r="498" spans="1:3" x14ac:dyDescent="0.3">
      <c r="A498" s="1">
        <v>42501</v>
      </c>
      <c r="B498" t="s">
        <v>5</v>
      </c>
      <c r="C498" t="s">
        <v>4</v>
      </c>
    </row>
    <row r="499" spans="1:3" x14ac:dyDescent="0.3">
      <c r="A499" s="1">
        <v>42502</v>
      </c>
      <c r="B499" t="s">
        <v>5</v>
      </c>
      <c r="C499" t="s">
        <v>4</v>
      </c>
    </row>
    <row r="500" spans="1:3" x14ac:dyDescent="0.3">
      <c r="A500" s="1">
        <v>42503</v>
      </c>
      <c r="B500" t="s">
        <v>5</v>
      </c>
      <c r="C500" t="s">
        <v>4</v>
      </c>
    </row>
    <row r="501" spans="1:3" x14ac:dyDescent="0.3">
      <c r="A501" s="1">
        <v>42504</v>
      </c>
      <c r="B501" t="s">
        <v>5</v>
      </c>
      <c r="C501" t="s">
        <v>4</v>
      </c>
    </row>
    <row r="502" spans="1:3" x14ac:dyDescent="0.3">
      <c r="A502" s="1">
        <v>42505</v>
      </c>
      <c r="B502" t="s">
        <v>5</v>
      </c>
      <c r="C502" t="s">
        <v>4</v>
      </c>
    </row>
    <row r="503" spans="1:3" x14ac:dyDescent="0.3">
      <c r="A503" s="1">
        <v>42506</v>
      </c>
      <c r="B503" t="s">
        <v>5</v>
      </c>
      <c r="C503" t="s">
        <v>4</v>
      </c>
    </row>
    <row r="504" spans="1:3" x14ac:dyDescent="0.3">
      <c r="A504" s="1">
        <v>42507</v>
      </c>
      <c r="B504" t="s">
        <v>5</v>
      </c>
      <c r="C504" t="s">
        <v>4</v>
      </c>
    </row>
    <row r="505" spans="1:3" x14ac:dyDescent="0.3">
      <c r="A505" s="1">
        <v>42508</v>
      </c>
      <c r="B505" t="s">
        <v>5</v>
      </c>
      <c r="C505" t="s">
        <v>4</v>
      </c>
    </row>
    <row r="506" spans="1:3" x14ac:dyDescent="0.3">
      <c r="A506" s="1">
        <v>42509</v>
      </c>
      <c r="B506" t="s">
        <v>5</v>
      </c>
      <c r="C506" t="s">
        <v>4</v>
      </c>
    </row>
    <row r="507" spans="1:3" x14ac:dyDescent="0.3">
      <c r="A507" s="1">
        <v>42510</v>
      </c>
      <c r="B507" t="s">
        <v>5</v>
      </c>
      <c r="C507" t="s">
        <v>4</v>
      </c>
    </row>
    <row r="508" spans="1:3" x14ac:dyDescent="0.3">
      <c r="A508" s="1">
        <v>42511</v>
      </c>
      <c r="B508" t="s">
        <v>5</v>
      </c>
      <c r="C508" t="s">
        <v>4</v>
      </c>
    </row>
    <row r="509" spans="1:3" x14ac:dyDescent="0.3">
      <c r="A509" s="1">
        <v>42512</v>
      </c>
      <c r="B509" t="s">
        <v>5</v>
      </c>
      <c r="C509" t="s">
        <v>4</v>
      </c>
    </row>
    <row r="510" spans="1:3" x14ac:dyDescent="0.3">
      <c r="A510" s="1">
        <v>42513</v>
      </c>
      <c r="B510" t="s">
        <v>5</v>
      </c>
      <c r="C510" t="s">
        <v>4</v>
      </c>
    </row>
    <row r="511" spans="1:3" x14ac:dyDescent="0.3">
      <c r="A511" s="1">
        <v>42514</v>
      </c>
      <c r="B511" t="s">
        <v>5</v>
      </c>
      <c r="C511" t="s">
        <v>4</v>
      </c>
    </row>
    <row r="512" spans="1:3" x14ac:dyDescent="0.3">
      <c r="A512" s="1">
        <v>42515</v>
      </c>
      <c r="B512" t="s">
        <v>5</v>
      </c>
      <c r="C512" t="s">
        <v>4</v>
      </c>
    </row>
    <row r="513" spans="1:3" x14ac:dyDescent="0.3">
      <c r="A513" s="1">
        <v>42516</v>
      </c>
      <c r="B513" t="s">
        <v>5</v>
      </c>
      <c r="C513" t="s">
        <v>4</v>
      </c>
    </row>
    <row r="514" spans="1:3" x14ac:dyDescent="0.3">
      <c r="A514" s="1">
        <v>42517</v>
      </c>
      <c r="B514" t="s">
        <v>5</v>
      </c>
      <c r="C514" t="s">
        <v>4</v>
      </c>
    </row>
    <row r="515" spans="1:3" x14ac:dyDescent="0.3">
      <c r="A515" s="1">
        <v>42518</v>
      </c>
      <c r="B515" t="s">
        <v>5</v>
      </c>
      <c r="C515" t="s">
        <v>4</v>
      </c>
    </row>
    <row r="516" spans="1:3" x14ac:dyDescent="0.3">
      <c r="A516" s="1">
        <v>42519</v>
      </c>
      <c r="B516" t="s">
        <v>5</v>
      </c>
      <c r="C516" t="s">
        <v>4</v>
      </c>
    </row>
    <row r="517" spans="1:3" x14ac:dyDescent="0.3">
      <c r="A517" s="1">
        <v>42520</v>
      </c>
      <c r="B517" t="s">
        <v>5</v>
      </c>
      <c r="C517" t="s">
        <v>4</v>
      </c>
    </row>
    <row r="518" spans="1:3" x14ac:dyDescent="0.3">
      <c r="A518" s="1">
        <v>42521</v>
      </c>
      <c r="B518" t="s">
        <v>5</v>
      </c>
      <c r="C518" t="s">
        <v>4</v>
      </c>
    </row>
    <row r="519" spans="1:3" x14ac:dyDescent="0.3">
      <c r="A519" s="1">
        <v>42522</v>
      </c>
      <c r="B519" t="s">
        <v>5</v>
      </c>
      <c r="C519" t="s">
        <v>4</v>
      </c>
    </row>
    <row r="520" spans="1:3" x14ac:dyDescent="0.3">
      <c r="A520" s="1">
        <v>42523</v>
      </c>
      <c r="B520" t="s">
        <v>5</v>
      </c>
      <c r="C520" t="s">
        <v>4</v>
      </c>
    </row>
    <row r="521" spans="1:3" x14ac:dyDescent="0.3">
      <c r="A521" s="1">
        <v>42524</v>
      </c>
      <c r="B521" t="s">
        <v>5</v>
      </c>
      <c r="C521" t="s">
        <v>4</v>
      </c>
    </row>
    <row r="522" spans="1:3" x14ac:dyDescent="0.3">
      <c r="A522" s="1">
        <v>42525</v>
      </c>
      <c r="B522" t="s">
        <v>5</v>
      </c>
      <c r="C522" t="s">
        <v>4</v>
      </c>
    </row>
    <row r="523" spans="1:3" x14ac:dyDescent="0.3">
      <c r="A523" s="1">
        <v>42526</v>
      </c>
      <c r="B523" t="s">
        <v>5</v>
      </c>
      <c r="C523" t="s">
        <v>4</v>
      </c>
    </row>
    <row r="524" spans="1:3" x14ac:dyDescent="0.3">
      <c r="A524" s="1">
        <v>42527</v>
      </c>
      <c r="B524" t="s">
        <v>5</v>
      </c>
      <c r="C524" t="s">
        <v>4</v>
      </c>
    </row>
    <row r="525" spans="1:3" x14ac:dyDescent="0.3">
      <c r="A525" s="1">
        <v>42528</v>
      </c>
      <c r="B525" t="s">
        <v>5</v>
      </c>
      <c r="C525" t="s">
        <v>4</v>
      </c>
    </row>
    <row r="526" spans="1:3" x14ac:dyDescent="0.3">
      <c r="A526" s="1">
        <v>42529</v>
      </c>
      <c r="B526" t="s">
        <v>5</v>
      </c>
      <c r="C526" t="s">
        <v>4</v>
      </c>
    </row>
    <row r="527" spans="1:3" x14ac:dyDescent="0.3">
      <c r="A527" s="1">
        <v>42530</v>
      </c>
      <c r="B527" t="s">
        <v>5</v>
      </c>
      <c r="C527" t="s">
        <v>4</v>
      </c>
    </row>
    <row r="528" spans="1:3" x14ac:dyDescent="0.3">
      <c r="A528" s="1">
        <v>42531</v>
      </c>
      <c r="B528" t="s">
        <v>5</v>
      </c>
      <c r="C528" t="s">
        <v>4</v>
      </c>
    </row>
    <row r="529" spans="1:3" x14ac:dyDescent="0.3">
      <c r="A529" s="1">
        <v>42532</v>
      </c>
      <c r="B529" t="s">
        <v>5</v>
      </c>
      <c r="C529" t="s">
        <v>4</v>
      </c>
    </row>
    <row r="530" spans="1:3" x14ac:dyDescent="0.3">
      <c r="A530" s="1">
        <v>42533</v>
      </c>
      <c r="B530" t="s">
        <v>5</v>
      </c>
      <c r="C530" t="s">
        <v>4</v>
      </c>
    </row>
    <row r="531" spans="1:3" x14ac:dyDescent="0.3">
      <c r="A531" s="1">
        <v>42534</v>
      </c>
      <c r="B531" t="s">
        <v>5</v>
      </c>
      <c r="C531" t="s">
        <v>5</v>
      </c>
    </row>
    <row r="532" spans="1:3" x14ac:dyDescent="0.3">
      <c r="A532" s="1">
        <v>42535</v>
      </c>
      <c r="B532" t="s">
        <v>5</v>
      </c>
      <c r="C532" t="s">
        <v>4</v>
      </c>
    </row>
    <row r="533" spans="1:3" x14ac:dyDescent="0.3">
      <c r="A533" s="1">
        <v>42536</v>
      </c>
      <c r="B533" t="s">
        <v>5</v>
      </c>
      <c r="C533" t="s">
        <v>4</v>
      </c>
    </row>
    <row r="534" spans="1:3" x14ac:dyDescent="0.3">
      <c r="A534" s="1">
        <v>42537</v>
      </c>
      <c r="B534" t="s">
        <v>5</v>
      </c>
      <c r="C534" t="s">
        <v>4</v>
      </c>
    </row>
    <row r="535" spans="1:3" x14ac:dyDescent="0.3">
      <c r="A535" s="1">
        <v>42538</v>
      </c>
      <c r="B535" t="s">
        <v>5</v>
      </c>
      <c r="C535" t="s">
        <v>4</v>
      </c>
    </row>
    <row r="536" spans="1:3" x14ac:dyDescent="0.3">
      <c r="A536" s="1">
        <v>42539</v>
      </c>
      <c r="B536" t="s">
        <v>5</v>
      </c>
      <c r="C536" t="s">
        <v>4</v>
      </c>
    </row>
    <row r="537" spans="1:3" x14ac:dyDescent="0.3">
      <c r="A537" s="1">
        <v>42540</v>
      </c>
      <c r="B537" t="s">
        <v>5</v>
      </c>
      <c r="C537" t="s">
        <v>4</v>
      </c>
    </row>
    <row r="538" spans="1:3" x14ac:dyDescent="0.3">
      <c r="A538" s="1">
        <v>42541</v>
      </c>
      <c r="B538" t="s">
        <v>5</v>
      </c>
      <c r="C538" t="s">
        <v>4</v>
      </c>
    </row>
    <row r="539" spans="1:3" x14ac:dyDescent="0.3">
      <c r="A539" s="1">
        <v>42542</v>
      </c>
      <c r="B539" t="s">
        <v>5</v>
      </c>
      <c r="C539" t="s">
        <v>4</v>
      </c>
    </row>
    <row r="540" spans="1:3" x14ac:dyDescent="0.3">
      <c r="A540" s="1">
        <v>42543</v>
      </c>
      <c r="B540" t="s">
        <v>5</v>
      </c>
      <c r="C540" t="s">
        <v>4</v>
      </c>
    </row>
    <row r="541" spans="1:3" x14ac:dyDescent="0.3">
      <c r="A541" s="1">
        <v>42544</v>
      </c>
      <c r="B541" t="s">
        <v>5</v>
      </c>
      <c r="C541" t="s">
        <v>4</v>
      </c>
    </row>
    <row r="542" spans="1:3" x14ac:dyDescent="0.3">
      <c r="A542" s="1">
        <v>42545</v>
      </c>
      <c r="B542" t="s">
        <v>4</v>
      </c>
      <c r="C542" t="s">
        <v>4</v>
      </c>
    </row>
    <row r="543" spans="1:3" x14ac:dyDescent="0.3">
      <c r="A543" s="1">
        <v>42546</v>
      </c>
      <c r="B543" t="s">
        <v>4</v>
      </c>
      <c r="C543" t="s">
        <v>4</v>
      </c>
    </row>
    <row r="544" spans="1:3" x14ac:dyDescent="0.3">
      <c r="A544" s="1">
        <v>42547</v>
      </c>
      <c r="B544" t="s">
        <v>4</v>
      </c>
      <c r="C544" t="s">
        <v>4</v>
      </c>
    </row>
    <row r="545" spans="1:3" x14ac:dyDescent="0.3">
      <c r="A545" s="1">
        <v>42548</v>
      </c>
      <c r="B545" t="s">
        <v>4</v>
      </c>
      <c r="C545" t="s">
        <v>4</v>
      </c>
    </row>
    <row r="546" spans="1:3" x14ac:dyDescent="0.3">
      <c r="A546" s="1">
        <v>42549</v>
      </c>
      <c r="B546" t="s">
        <v>4</v>
      </c>
      <c r="C546" t="s">
        <v>4</v>
      </c>
    </row>
    <row r="547" spans="1:3" x14ac:dyDescent="0.3">
      <c r="A547" s="1">
        <v>42550</v>
      </c>
      <c r="B547" t="s">
        <v>4</v>
      </c>
      <c r="C547" t="s">
        <v>4</v>
      </c>
    </row>
    <row r="548" spans="1:3" x14ac:dyDescent="0.3">
      <c r="A548" s="1">
        <v>42551</v>
      </c>
      <c r="B548" t="s">
        <v>4</v>
      </c>
      <c r="C548" t="s">
        <v>4</v>
      </c>
    </row>
    <row r="549" spans="1:3" x14ac:dyDescent="0.3">
      <c r="A549" s="1">
        <v>42552</v>
      </c>
      <c r="B549" t="s">
        <v>4</v>
      </c>
      <c r="C549" t="s">
        <v>4</v>
      </c>
    </row>
    <row r="550" spans="1:3" x14ac:dyDescent="0.3">
      <c r="A550" s="1">
        <v>42553</v>
      </c>
      <c r="B550" t="s">
        <v>4</v>
      </c>
      <c r="C550" t="s">
        <v>4</v>
      </c>
    </row>
    <row r="551" spans="1:3" x14ac:dyDescent="0.3">
      <c r="A551" s="1">
        <v>42554</v>
      </c>
      <c r="B551" t="s">
        <v>4</v>
      </c>
      <c r="C551" t="s">
        <v>4</v>
      </c>
    </row>
    <row r="552" spans="1:3" x14ac:dyDescent="0.3">
      <c r="A552" s="1">
        <v>42555</v>
      </c>
      <c r="B552" t="s">
        <v>4</v>
      </c>
      <c r="C552" t="s">
        <v>4</v>
      </c>
    </row>
    <row r="553" spans="1:3" x14ac:dyDescent="0.3">
      <c r="A553" s="1">
        <v>42556</v>
      </c>
      <c r="B553" t="s">
        <v>4</v>
      </c>
      <c r="C553" t="s">
        <v>4</v>
      </c>
    </row>
    <row r="554" spans="1:3" x14ac:dyDescent="0.3">
      <c r="A554" s="1">
        <v>42557</v>
      </c>
      <c r="B554" t="s">
        <v>4</v>
      </c>
      <c r="C554" t="s">
        <v>4</v>
      </c>
    </row>
    <row r="555" spans="1:3" x14ac:dyDescent="0.3">
      <c r="A555" s="1">
        <v>42558</v>
      </c>
      <c r="B555" t="s">
        <v>4</v>
      </c>
      <c r="C555" t="s">
        <v>4</v>
      </c>
    </row>
    <row r="556" spans="1:3" x14ac:dyDescent="0.3">
      <c r="A556" s="1">
        <v>42559</v>
      </c>
      <c r="B556" t="s">
        <v>4</v>
      </c>
      <c r="C556" t="s">
        <v>4</v>
      </c>
    </row>
    <row r="557" spans="1:3" x14ac:dyDescent="0.3">
      <c r="A557" s="1">
        <v>42560</v>
      </c>
      <c r="B557" t="s">
        <v>4</v>
      </c>
      <c r="C557" t="s">
        <v>4</v>
      </c>
    </row>
    <row r="558" spans="1:3" x14ac:dyDescent="0.3">
      <c r="A558" s="1">
        <v>42561</v>
      </c>
      <c r="B558" t="s">
        <v>4</v>
      </c>
      <c r="C558" t="s">
        <v>4</v>
      </c>
    </row>
    <row r="559" spans="1:3" x14ac:dyDescent="0.3">
      <c r="A559" s="1">
        <v>42562</v>
      </c>
      <c r="B559" t="s">
        <v>4</v>
      </c>
      <c r="C559" t="s">
        <v>4</v>
      </c>
    </row>
    <row r="560" spans="1:3" x14ac:dyDescent="0.3">
      <c r="A560" s="1">
        <v>42563</v>
      </c>
      <c r="B560" t="s">
        <v>5</v>
      </c>
      <c r="C560" t="s">
        <v>4</v>
      </c>
    </row>
    <row r="561" spans="1:3" x14ac:dyDescent="0.3">
      <c r="A561" s="1">
        <v>42564</v>
      </c>
      <c r="B561" t="s">
        <v>5</v>
      </c>
      <c r="C561" t="s">
        <v>4</v>
      </c>
    </row>
    <row r="562" spans="1:3" x14ac:dyDescent="0.3">
      <c r="A562" s="1">
        <v>42565</v>
      </c>
      <c r="B562" t="s">
        <v>5</v>
      </c>
      <c r="C562" t="s">
        <v>4</v>
      </c>
    </row>
    <row r="563" spans="1:3" x14ac:dyDescent="0.3">
      <c r="A563" s="1">
        <v>42566</v>
      </c>
      <c r="B563" t="s">
        <v>5</v>
      </c>
      <c r="C563" t="s">
        <v>4</v>
      </c>
    </row>
    <row r="564" spans="1:3" x14ac:dyDescent="0.3">
      <c r="A564" s="1">
        <v>42567</v>
      </c>
      <c r="B564" t="s">
        <v>5</v>
      </c>
      <c r="C564" t="s">
        <v>4</v>
      </c>
    </row>
    <row r="565" spans="1:3" x14ac:dyDescent="0.3">
      <c r="A565" s="1">
        <v>42568</v>
      </c>
      <c r="B565" t="s">
        <v>5</v>
      </c>
      <c r="C565" t="s">
        <v>4</v>
      </c>
    </row>
    <row r="566" spans="1:3" x14ac:dyDescent="0.3">
      <c r="A566" s="1">
        <v>42569</v>
      </c>
      <c r="B566" t="s">
        <v>5</v>
      </c>
      <c r="C566" t="s">
        <v>4</v>
      </c>
    </row>
    <row r="567" spans="1:3" x14ac:dyDescent="0.3">
      <c r="A567" s="1">
        <v>42570</v>
      </c>
      <c r="B567" t="s">
        <v>5</v>
      </c>
      <c r="C567" t="s">
        <v>4</v>
      </c>
    </row>
    <row r="568" spans="1:3" x14ac:dyDescent="0.3">
      <c r="A568" s="1">
        <v>42571</v>
      </c>
      <c r="B568" t="s">
        <v>5</v>
      </c>
      <c r="C568" t="s">
        <v>4</v>
      </c>
    </row>
    <row r="569" spans="1:3" x14ac:dyDescent="0.3">
      <c r="A569" s="1">
        <v>42572</v>
      </c>
      <c r="B569" t="s">
        <v>5</v>
      </c>
      <c r="C569" t="s">
        <v>4</v>
      </c>
    </row>
    <row r="570" spans="1:3" x14ac:dyDescent="0.3">
      <c r="A570" s="1">
        <v>42573</v>
      </c>
      <c r="B570" t="s">
        <v>5</v>
      </c>
      <c r="C570" t="s">
        <v>4</v>
      </c>
    </row>
    <row r="571" spans="1:3" x14ac:dyDescent="0.3">
      <c r="A571" s="1">
        <v>42574</v>
      </c>
      <c r="B571" t="s">
        <v>5</v>
      </c>
      <c r="C571" t="s">
        <v>4</v>
      </c>
    </row>
    <row r="572" spans="1:3" x14ac:dyDescent="0.3">
      <c r="A572" s="1">
        <v>42575</v>
      </c>
      <c r="B572" t="s">
        <v>5</v>
      </c>
      <c r="C572" t="s">
        <v>4</v>
      </c>
    </row>
    <row r="573" spans="1:3" x14ac:dyDescent="0.3">
      <c r="A573" s="1">
        <v>42576</v>
      </c>
      <c r="B573" t="s">
        <v>5</v>
      </c>
      <c r="C573" t="s">
        <v>4</v>
      </c>
    </row>
    <row r="574" spans="1:3" x14ac:dyDescent="0.3">
      <c r="A574" s="1">
        <v>42577</v>
      </c>
      <c r="B574" t="s">
        <v>5</v>
      </c>
      <c r="C574" t="s">
        <v>4</v>
      </c>
    </row>
    <row r="575" spans="1:3" x14ac:dyDescent="0.3">
      <c r="A575" s="1">
        <v>42578</v>
      </c>
      <c r="B575" t="s">
        <v>5</v>
      </c>
      <c r="C575" t="s">
        <v>4</v>
      </c>
    </row>
    <row r="576" spans="1:3" x14ac:dyDescent="0.3">
      <c r="A576" s="1">
        <v>42579</v>
      </c>
      <c r="B576" t="s">
        <v>5</v>
      </c>
      <c r="C576" t="s">
        <v>4</v>
      </c>
    </row>
    <row r="577" spans="1:3" x14ac:dyDescent="0.3">
      <c r="A577" s="1">
        <v>42580</v>
      </c>
      <c r="B577" t="s">
        <v>5</v>
      </c>
      <c r="C577" t="s">
        <v>4</v>
      </c>
    </row>
    <row r="578" spans="1:3" x14ac:dyDescent="0.3">
      <c r="A578" s="1">
        <v>42581</v>
      </c>
      <c r="B578" t="s">
        <v>5</v>
      </c>
      <c r="C578" t="s">
        <v>4</v>
      </c>
    </row>
    <row r="579" spans="1:3" x14ac:dyDescent="0.3">
      <c r="A579" s="1">
        <v>42582</v>
      </c>
      <c r="B579" t="s">
        <v>5</v>
      </c>
      <c r="C579" t="s">
        <v>4</v>
      </c>
    </row>
    <row r="580" spans="1:3" x14ac:dyDescent="0.3">
      <c r="A580" s="1">
        <v>42583</v>
      </c>
      <c r="B580" t="s">
        <v>5</v>
      </c>
      <c r="C580" t="s">
        <v>4</v>
      </c>
    </row>
    <row r="581" spans="1:3" x14ac:dyDescent="0.3">
      <c r="A581" s="1">
        <v>42584</v>
      </c>
      <c r="B581" t="s">
        <v>5</v>
      </c>
      <c r="C581" t="s">
        <v>4</v>
      </c>
    </row>
    <row r="582" spans="1:3" x14ac:dyDescent="0.3">
      <c r="A582" s="1">
        <v>42585</v>
      </c>
      <c r="B582" t="s">
        <v>5</v>
      </c>
      <c r="C582" t="s">
        <v>4</v>
      </c>
    </row>
    <row r="583" spans="1:3" x14ac:dyDescent="0.3">
      <c r="A583" s="1">
        <v>42586</v>
      </c>
      <c r="B583" t="s">
        <v>5</v>
      </c>
      <c r="C583" t="s">
        <v>4</v>
      </c>
    </row>
    <row r="584" spans="1:3" x14ac:dyDescent="0.3">
      <c r="A584" s="1">
        <v>42587</v>
      </c>
      <c r="B584" t="s">
        <v>5</v>
      </c>
      <c r="C584" t="s">
        <v>4</v>
      </c>
    </row>
    <row r="585" spans="1:3" x14ac:dyDescent="0.3">
      <c r="A585" s="1">
        <v>42588</v>
      </c>
      <c r="B585" t="s">
        <v>5</v>
      </c>
      <c r="C585" t="s">
        <v>4</v>
      </c>
    </row>
    <row r="586" spans="1:3" x14ac:dyDescent="0.3">
      <c r="A586" s="1">
        <v>42589</v>
      </c>
      <c r="B586" t="s">
        <v>5</v>
      </c>
      <c r="C586" t="s">
        <v>4</v>
      </c>
    </row>
    <row r="587" spans="1:3" x14ac:dyDescent="0.3">
      <c r="A587" s="1">
        <v>42590</v>
      </c>
      <c r="B587" t="s">
        <v>5</v>
      </c>
      <c r="C587" t="s">
        <v>4</v>
      </c>
    </row>
    <row r="588" spans="1:3" x14ac:dyDescent="0.3">
      <c r="A588" s="1">
        <v>42591</v>
      </c>
      <c r="B588" t="s">
        <v>5</v>
      </c>
      <c r="C588" t="s">
        <v>4</v>
      </c>
    </row>
    <row r="589" spans="1:3" x14ac:dyDescent="0.3">
      <c r="A589" s="1">
        <v>42592</v>
      </c>
      <c r="B589" t="s">
        <v>5</v>
      </c>
      <c r="C589" t="s">
        <v>4</v>
      </c>
    </row>
    <row r="590" spans="1:3" x14ac:dyDescent="0.3">
      <c r="A590" s="1">
        <v>42593</v>
      </c>
      <c r="B590" t="s">
        <v>5</v>
      </c>
      <c r="C590" t="s">
        <v>4</v>
      </c>
    </row>
    <row r="591" spans="1:3" x14ac:dyDescent="0.3">
      <c r="A591" s="1">
        <v>42594</v>
      </c>
      <c r="B591" t="s">
        <v>5</v>
      </c>
      <c r="C591" t="s">
        <v>4</v>
      </c>
    </row>
    <row r="592" spans="1:3" x14ac:dyDescent="0.3">
      <c r="A592" s="1">
        <v>42595</v>
      </c>
      <c r="B592" t="s">
        <v>5</v>
      </c>
      <c r="C592" t="s">
        <v>4</v>
      </c>
    </row>
    <row r="593" spans="1:3" x14ac:dyDescent="0.3">
      <c r="A593" s="1">
        <v>42596</v>
      </c>
      <c r="B593" t="s">
        <v>5</v>
      </c>
      <c r="C593" t="s">
        <v>4</v>
      </c>
    </row>
    <row r="594" spans="1:3" x14ac:dyDescent="0.3">
      <c r="A594" s="1">
        <v>42597</v>
      </c>
      <c r="B594" t="s">
        <v>5</v>
      </c>
      <c r="C594" t="s">
        <v>4</v>
      </c>
    </row>
    <row r="595" spans="1:3" x14ac:dyDescent="0.3">
      <c r="A595" s="1">
        <v>42598</v>
      </c>
      <c r="B595" t="s">
        <v>5</v>
      </c>
      <c r="C595" t="s">
        <v>4</v>
      </c>
    </row>
    <row r="596" spans="1:3" x14ac:dyDescent="0.3">
      <c r="A596" s="1">
        <v>42599</v>
      </c>
      <c r="B596" t="s">
        <v>5</v>
      </c>
      <c r="C596" t="s">
        <v>4</v>
      </c>
    </row>
    <row r="597" spans="1:3" x14ac:dyDescent="0.3">
      <c r="A597" s="1">
        <v>42600</v>
      </c>
      <c r="B597" t="s">
        <v>5</v>
      </c>
      <c r="C597" t="s">
        <v>4</v>
      </c>
    </row>
    <row r="598" spans="1:3" x14ac:dyDescent="0.3">
      <c r="A598" s="1">
        <v>42601</v>
      </c>
      <c r="B598" t="s">
        <v>5</v>
      </c>
      <c r="C598" t="s">
        <v>4</v>
      </c>
    </row>
    <row r="599" spans="1:3" x14ac:dyDescent="0.3">
      <c r="A599" s="1">
        <v>42602</v>
      </c>
      <c r="B599" t="s">
        <v>5</v>
      </c>
      <c r="C599" t="s">
        <v>4</v>
      </c>
    </row>
    <row r="600" spans="1:3" x14ac:dyDescent="0.3">
      <c r="A600" s="1">
        <v>42603</v>
      </c>
      <c r="B600" t="s">
        <v>5</v>
      </c>
      <c r="C600" t="s">
        <v>4</v>
      </c>
    </row>
    <row r="601" spans="1:3" x14ac:dyDescent="0.3">
      <c r="A601" s="1">
        <v>42604</v>
      </c>
      <c r="B601" t="s">
        <v>5</v>
      </c>
      <c r="C601" t="s">
        <v>4</v>
      </c>
    </row>
    <row r="602" spans="1:3" x14ac:dyDescent="0.3">
      <c r="A602" s="1">
        <v>42605</v>
      </c>
      <c r="B602" t="s">
        <v>5</v>
      </c>
      <c r="C602" t="s">
        <v>4</v>
      </c>
    </row>
    <row r="603" spans="1:3" x14ac:dyDescent="0.3">
      <c r="A603" s="1">
        <v>42606</v>
      </c>
      <c r="B603" t="s">
        <v>5</v>
      </c>
      <c r="C603" t="s">
        <v>4</v>
      </c>
    </row>
    <row r="604" spans="1:3" x14ac:dyDescent="0.3">
      <c r="A604" s="1">
        <v>42607</v>
      </c>
      <c r="B604" t="s">
        <v>5</v>
      </c>
      <c r="C604" t="s">
        <v>4</v>
      </c>
    </row>
    <row r="605" spans="1:3" x14ac:dyDescent="0.3">
      <c r="A605" s="1">
        <v>42608</v>
      </c>
      <c r="B605" t="s">
        <v>5</v>
      </c>
      <c r="C605" t="s">
        <v>4</v>
      </c>
    </row>
    <row r="606" spans="1:3" x14ac:dyDescent="0.3">
      <c r="A606" s="1">
        <v>42609</v>
      </c>
      <c r="B606" t="s">
        <v>5</v>
      </c>
      <c r="C606" t="s">
        <v>4</v>
      </c>
    </row>
    <row r="607" spans="1:3" x14ac:dyDescent="0.3">
      <c r="A607" s="1">
        <v>42610</v>
      </c>
      <c r="B607" t="s">
        <v>5</v>
      </c>
      <c r="C607" t="s">
        <v>4</v>
      </c>
    </row>
    <row r="608" spans="1:3" x14ac:dyDescent="0.3">
      <c r="A608" s="1">
        <v>42611</v>
      </c>
      <c r="B608" t="s">
        <v>5</v>
      </c>
      <c r="C608" t="s">
        <v>4</v>
      </c>
    </row>
    <row r="609" spans="1:3" x14ac:dyDescent="0.3">
      <c r="A609" s="1">
        <v>42612</v>
      </c>
      <c r="B609" t="s">
        <v>5</v>
      </c>
      <c r="C609" t="s">
        <v>4</v>
      </c>
    </row>
    <row r="610" spans="1:3" x14ac:dyDescent="0.3">
      <c r="A610" s="1">
        <v>42613</v>
      </c>
      <c r="B610" t="s">
        <v>5</v>
      </c>
      <c r="C610" t="s">
        <v>4</v>
      </c>
    </row>
    <row r="611" spans="1:3" x14ac:dyDescent="0.3">
      <c r="A611" s="1">
        <v>42614</v>
      </c>
      <c r="B611" t="s">
        <v>5</v>
      </c>
      <c r="C611" t="s">
        <v>4</v>
      </c>
    </row>
    <row r="612" spans="1:3" x14ac:dyDescent="0.3">
      <c r="A612" s="1">
        <v>42615</v>
      </c>
      <c r="B612" t="s">
        <v>5</v>
      </c>
      <c r="C612" t="s">
        <v>4</v>
      </c>
    </row>
    <row r="613" spans="1:3" x14ac:dyDescent="0.3">
      <c r="A613" s="1">
        <v>42616</v>
      </c>
      <c r="B613" t="s">
        <v>5</v>
      </c>
      <c r="C613" t="s">
        <v>4</v>
      </c>
    </row>
    <row r="614" spans="1:3" x14ac:dyDescent="0.3">
      <c r="A614" s="1">
        <v>42617</v>
      </c>
      <c r="B614" t="s">
        <v>5</v>
      </c>
      <c r="C614" t="s">
        <v>4</v>
      </c>
    </row>
    <row r="615" spans="1:3" x14ac:dyDescent="0.3">
      <c r="A615" s="1">
        <v>42618</v>
      </c>
      <c r="B615" t="s">
        <v>5</v>
      </c>
      <c r="C615" t="s">
        <v>4</v>
      </c>
    </row>
    <row r="616" spans="1:3" x14ac:dyDescent="0.3">
      <c r="A616" s="1">
        <v>42619</v>
      </c>
      <c r="B616" t="s">
        <v>5</v>
      </c>
      <c r="C616" t="s">
        <v>4</v>
      </c>
    </row>
    <row r="617" spans="1:3" x14ac:dyDescent="0.3">
      <c r="A617" s="1">
        <v>42620</v>
      </c>
      <c r="B617" t="s">
        <v>5</v>
      </c>
      <c r="C617" t="s">
        <v>4</v>
      </c>
    </row>
    <row r="618" spans="1:3" x14ac:dyDescent="0.3">
      <c r="A618" s="1">
        <v>42621</v>
      </c>
      <c r="B618" t="s">
        <v>5</v>
      </c>
      <c r="C618" t="s">
        <v>4</v>
      </c>
    </row>
    <row r="619" spans="1:3" x14ac:dyDescent="0.3">
      <c r="A619" s="1">
        <v>42622</v>
      </c>
      <c r="B619" t="s">
        <v>5</v>
      </c>
      <c r="C619" t="s">
        <v>4</v>
      </c>
    </row>
    <row r="620" spans="1:3" x14ac:dyDescent="0.3">
      <c r="A620" s="1">
        <v>42623</v>
      </c>
      <c r="B620" t="s">
        <v>5</v>
      </c>
      <c r="C620" t="s">
        <v>4</v>
      </c>
    </row>
    <row r="621" spans="1:3" x14ac:dyDescent="0.3">
      <c r="A621" s="1">
        <v>42624</v>
      </c>
      <c r="B621" t="s">
        <v>5</v>
      </c>
      <c r="C621" t="s">
        <v>4</v>
      </c>
    </row>
    <row r="622" spans="1:3" x14ac:dyDescent="0.3">
      <c r="A622" s="1">
        <v>42625</v>
      </c>
      <c r="B622" t="s">
        <v>5</v>
      </c>
      <c r="C622" t="s">
        <v>4</v>
      </c>
    </row>
    <row r="623" spans="1:3" x14ac:dyDescent="0.3">
      <c r="A623" s="1">
        <v>42626</v>
      </c>
      <c r="B623" t="s">
        <v>5</v>
      </c>
      <c r="C623" t="s">
        <v>4</v>
      </c>
    </row>
    <row r="624" spans="1:3" x14ac:dyDescent="0.3">
      <c r="A624" s="1">
        <v>42627</v>
      </c>
      <c r="B624" t="s">
        <v>5</v>
      </c>
      <c r="C624" t="s">
        <v>4</v>
      </c>
    </row>
    <row r="625" spans="1:3" x14ac:dyDescent="0.3">
      <c r="A625" s="1">
        <v>42628</v>
      </c>
      <c r="B625" t="s">
        <v>5</v>
      </c>
      <c r="C625" t="s">
        <v>4</v>
      </c>
    </row>
    <row r="626" spans="1:3" x14ac:dyDescent="0.3">
      <c r="A626" s="1">
        <v>42629</v>
      </c>
      <c r="B626" t="s">
        <v>4</v>
      </c>
      <c r="C626" t="s">
        <v>4</v>
      </c>
    </row>
    <row r="627" spans="1:3" x14ac:dyDescent="0.3">
      <c r="A627" s="1">
        <v>42630</v>
      </c>
      <c r="B627" t="s">
        <v>4</v>
      </c>
      <c r="C627" t="s">
        <v>4</v>
      </c>
    </row>
    <row r="628" spans="1:3" x14ac:dyDescent="0.3">
      <c r="A628" s="1">
        <v>42631</v>
      </c>
      <c r="B628" t="s">
        <v>4</v>
      </c>
      <c r="C628" t="s">
        <v>4</v>
      </c>
    </row>
    <row r="629" spans="1:3" x14ac:dyDescent="0.3">
      <c r="A629" s="1">
        <v>42632</v>
      </c>
      <c r="B629" t="s">
        <v>4</v>
      </c>
      <c r="C629" t="s">
        <v>4</v>
      </c>
    </row>
    <row r="630" spans="1:3" x14ac:dyDescent="0.3">
      <c r="A630" s="1">
        <v>42633</v>
      </c>
      <c r="B630" t="s">
        <v>4</v>
      </c>
      <c r="C630" t="s">
        <v>4</v>
      </c>
    </row>
    <row r="631" spans="1:3" x14ac:dyDescent="0.3">
      <c r="A631" s="1">
        <v>42634</v>
      </c>
      <c r="B631" t="s">
        <v>4</v>
      </c>
      <c r="C631" t="s">
        <v>4</v>
      </c>
    </row>
    <row r="632" spans="1:3" x14ac:dyDescent="0.3">
      <c r="A632" s="1">
        <v>42635</v>
      </c>
      <c r="B632" t="s">
        <v>4</v>
      </c>
      <c r="C632" t="s">
        <v>4</v>
      </c>
    </row>
    <row r="633" spans="1:3" x14ac:dyDescent="0.3">
      <c r="A633" s="1">
        <v>42636</v>
      </c>
      <c r="B633" t="s">
        <v>4</v>
      </c>
      <c r="C633" t="s">
        <v>4</v>
      </c>
    </row>
    <row r="634" spans="1:3" x14ac:dyDescent="0.3">
      <c r="A634" s="1">
        <v>42637</v>
      </c>
      <c r="B634" t="s">
        <v>4</v>
      </c>
      <c r="C634" t="s">
        <v>4</v>
      </c>
    </row>
    <row r="635" spans="1:3" x14ac:dyDescent="0.3">
      <c r="A635" s="1">
        <v>42638</v>
      </c>
      <c r="B635" t="s">
        <v>4</v>
      </c>
      <c r="C635" t="s">
        <v>4</v>
      </c>
    </row>
    <row r="636" spans="1:3" x14ac:dyDescent="0.3">
      <c r="A636" s="1">
        <v>42639</v>
      </c>
      <c r="B636" t="s">
        <v>4</v>
      </c>
      <c r="C636" t="s">
        <v>4</v>
      </c>
    </row>
    <row r="637" spans="1:3" x14ac:dyDescent="0.3">
      <c r="A637" s="1">
        <v>42640</v>
      </c>
      <c r="B637" t="s">
        <v>4</v>
      </c>
      <c r="C637" t="s">
        <v>4</v>
      </c>
    </row>
    <row r="638" spans="1:3" x14ac:dyDescent="0.3">
      <c r="A638" s="1">
        <v>42641</v>
      </c>
      <c r="B638" t="s">
        <v>4</v>
      </c>
      <c r="C638" t="s">
        <v>4</v>
      </c>
    </row>
    <row r="639" spans="1:3" x14ac:dyDescent="0.3">
      <c r="A639" s="1">
        <v>42642</v>
      </c>
      <c r="B639" t="s">
        <v>4</v>
      </c>
      <c r="C639" t="s">
        <v>4</v>
      </c>
    </row>
    <row r="640" spans="1:3" x14ac:dyDescent="0.3">
      <c r="A640" s="1">
        <v>42643</v>
      </c>
      <c r="B640" t="s">
        <v>4</v>
      </c>
      <c r="C640" t="s">
        <v>5</v>
      </c>
    </row>
    <row r="641" spans="1:3" x14ac:dyDescent="0.3">
      <c r="A641" s="1">
        <v>42644</v>
      </c>
      <c r="B641" t="s">
        <v>4</v>
      </c>
      <c r="C641" t="s">
        <v>4</v>
      </c>
    </row>
    <row r="642" spans="1:3" x14ac:dyDescent="0.3">
      <c r="A642" s="1">
        <v>42645</v>
      </c>
      <c r="B642" t="s">
        <v>4</v>
      </c>
      <c r="C642" t="s">
        <v>4</v>
      </c>
    </row>
    <row r="643" spans="1:3" x14ac:dyDescent="0.3">
      <c r="A643" s="1">
        <v>42646</v>
      </c>
      <c r="B643" t="s">
        <v>4</v>
      </c>
      <c r="C643" t="s">
        <v>4</v>
      </c>
    </row>
    <row r="644" spans="1:3" x14ac:dyDescent="0.3">
      <c r="A644" s="1">
        <v>42647</v>
      </c>
      <c r="B644" t="s">
        <v>5</v>
      </c>
      <c r="C644" t="s">
        <v>4</v>
      </c>
    </row>
    <row r="645" spans="1:3" x14ac:dyDescent="0.3">
      <c r="A645" s="1">
        <v>42648</v>
      </c>
      <c r="B645" t="s">
        <v>5</v>
      </c>
      <c r="C645" t="s">
        <v>4</v>
      </c>
    </row>
    <row r="646" spans="1:3" x14ac:dyDescent="0.3">
      <c r="A646" s="1">
        <v>42649</v>
      </c>
      <c r="B646" t="s">
        <v>5</v>
      </c>
      <c r="C646" t="s">
        <v>4</v>
      </c>
    </row>
    <row r="647" spans="1:3" x14ac:dyDescent="0.3">
      <c r="A647" s="1">
        <v>42650</v>
      </c>
      <c r="B647" t="s">
        <v>5</v>
      </c>
      <c r="C647" t="s">
        <v>4</v>
      </c>
    </row>
    <row r="648" spans="1:3" x14ac:dyDescent="0.3">
      <c r="A648" s="1">
        <v>42651</v>
      </c>
      <c r="B648" t="s">
        <v>5</v>
      </c>
      <c r="C648" t="s">
        <v>4</v>
      </c>
    </row>
    <row r="649" spans="1:3" x14ac:dyDescent="0.3">
      <c r="A649" s="1">
        <v>42652</v>
      </c>
      <c r="B649" t="s">
        <v>5</v>
      </c>
      <c r="C649" t="s">
        <v>4</v>
      </c>
    </row>
    <row r="650" spans="1:3" x14ac:dyDescent="0.3">
      <c r="A650" s="1">
        <v>42653</v>
      </c>
      <c r="B650" t="s">
        <v>5</v>
      </c>
      <c r="C650" t="s">
        <v>4</v>
      </c>
    </row>
    <row r="651" spans="1:3" x14ac:dyDescent="0.3">
      <c r="A651" s="1">
        <v>42654</v>
      </c>
      <c r="B651" t="s">
        <v>5</v>
      </c>
      <c r="C651" t="s">
        <v>4</v>
      </c>
    </row>
    <row r="652" spans="1:3" x14ac:dyDescent="0.3">
      <c r="A652" s="1">
        <v>42655</v>
      </c>
      <c r="B652" t="s">
        <v>5</v>
      </c>
      <c r="C652" t="s">
        <v>4</v>
      </c>
    </row>
    <row r="653" spans="1:3" x14ac:dyDescent="0.3">
      <c r="A653" s="1">
        <v>42656</v>
      </c>
      <c r="B653" t="s">
        <v>5</v>
      </c>
      <c r="C653" t="s">
        <v>4</v>
      </c>
    </row>
    <row r="654" spans="1:3" x14ac:dyDescent="0.3">
      <c r="A654" s="1">
        <v>42657</v>
      </c>
      <c r="B654" t="s">
        <v>5</v>
      </c>
      <c r="C654" t="s">
        <v>4</v>
      </c>
    </row>
    <row r="655" spans="1:3" x14ac:dyDescent="0.3">
      <c r="A655" s="1">
        <v>42658</v>
      </c>
      <c r="B655" t="s">
        <v>5</v>
      </c>
      <c r="C655" t="s">
        <v>4</v>
      </c>
    </row>
    <row r="656" spans="1:3" x14ac:dyDescent="0.3">
      <c r="A656" s="1">
        <v>42659</v>
      </c>
      <c r="B656" t="s">
        <v>5</v>
      </c>
      <c r="C656" t="s">
        <v>4</v>
      </c>
    </row>
    <row r="657" spans="1:3" x14ac:dyDescent="0.3">
      <c r="A657" s="1">
        <v>42660</v>
      </c>
      <c r="B657" t="s">
        <v>5</v>
      </c>
      <c r="C657" t="s">
        <v>4</v>
      </c>
    </row>
    <row r="658" spans="1:3" x14ac:dyDescent="0.3">
      <c r="A658" s="1">
        <v>42661</v>
      </c>
      <c r="B658" t="s">
        <v>5</v>
      </c>
      <c r="C658" t="s">
        <v>4</v>
      </c>
    </row>
    <row r="659" spans="1:3" x14ac:dyDescent="0.3">
      <c r="A659" s="1">
        <v>42662</v>
      </c>
      <c r="B659" t="s">
        <v>5</v>
      </c>
      <c r="C659" t="s">
        <v>4</v>
      </c>
    </row>
    <row r="660" spans="1:3" x14ac:dyDescent="0.3">
      <c r="A660" s="1">
        <v>42663</v>
      </c>
      <c r="B660" t="s">
        <v>5</v>
      </c>
      <c r="C660" t="s">
        <v>4</v>
      </c>
    </row>
    <row r="661" spans="1:3" x14ac:dyDescent="0.3">
      <c r="A661" s="1">
        <v>42664</v>
      </c>
      <c r="B661" t="s">
        <v>5</v>
      </c>
      <c r="C661" t="s">
        <v>4</v>
      </c>
    </row>
    <row r="662" spans="1:3" x14ac:dyDescent="0.3">
      <c r="A662" s="1">
        <v>42665</v>
      </c>
      <c r="B662" t="s">
        <v>5</v>
      </c>
      <c r="C662" t="s">
        <v>4</v>
      </c>
    </row>
    <row r="663" spans="1:3" x14ac:dyDescent="0.3">
      <c r="A663" s="1">
        <v>42666</v>
      </c>
      <c r="B663" t="s">
        <v>5</v>
      </c>
      <c r="C663" t="s">
        <v>4</v>
      </c>
    </row>
    <row r="664" spans="1:3" x14ac:dyDescent="0.3">
      <c r="A664" s="1">
        <v>42667</v>
      </c>
      <c r="B664" t="s">
        <v>5</v>
      </c>
      <c r="C664" t="s">
        <v>4</v>
      </c>
    </row>
    <row r="665" spans="1:3" x14ac:dyDescent="0.3">
      <c r="A665" s="1">
        <v>42668</v>
      </c>
      <c r="B665" t="s">
        <v>5</v>
      </c>
      <c r="C665" t="s">
        <v>4</v>
      </c>
    </row>
    <row r="666" spans="1:3" x14ac:dyDescent="0.3">
      <c r="A666" s="1">
        <v>42669</v>
      </c>
      <c r="B666" t="s">
        <v>5</v>
      </c>
      <c r="C666" t="s">
        <v>4</v>
      </c>
    </row>
    <row r="667" spans="1:3" x14ac:dyDescent="0.3">
      <c r="A667" s="1">
        <v>42670</v>
      </c>
      <c r="B667" t="s">
        <v>5</v>
      </c>
      <c r="C667" t="s">
        <v>4</v>
      </c>
    </row>
    <row r="668" spans="1:3" x14ac:dyDescent="0.3">
      <c r="A668" s="1">
        <v>42671</v>
      </c>
      <c r="B668" t="s">
        <v>5</v>
      </c>
      <c r="C668" t="s">
        <v>4</v>
      </c>
    </row>
    <row r="669" spans="1:3" x14ac:dyDescent="0.3">
      <c r="A669" s="1">
        <v>42672</v>
      </c>
      <c r="B669" t="s">
        <v>5</v>
      </c>
      <c r="C669" t="s">
        <v>4</v>
      </c>
    </row>
    <row r="670" spans="1:3" x14ac:dyDescent="0.3">
      <c r="A670" s="1">
        <v>42673</v>
      </c>
      <c r="B670" t="s">
        <v>5</v>
      </c>
      <c r="C670" t="s">
        <v>4</v>
      </c>
    </row>
    <row r="671" spans="1:3" x14ac:dyDescent="0.3">
      <c r="A671" s="1">
        <v>42674</v>
      </c>
      <c r="B671" t="s">
        <v>5</v>
      </c>
      <c r="C671" t="s">
        <v>4</v>
      </c>
    </row>
    <row r="672" spans="1:3" x14ac:dyDescent="0.3">
      <c r="A672" s="1">
        <v>42675</v>
      </c>
      <c r="B672" t="s">
        <v>5</v>
      </c>
      <c r="C672" t="s">
        <v>5</v>
      </c>
    </row>
    <row r="673" spans="1:3" x14ac:dyDescent="0.3">
      <c r="A673" s="1">
        <v>42676</v>
      </c>
      <c r="B673" t="s">
        <v>5</v>
      </c>
      <c r="C673" t="s">
        <v>4</v>
      </c>
    </row>
    <row r="674" spans="1:3" x14ac:dyDescent="0.3">
      <c r="A674" s="1">
        <v>42677</v>
      </c>
      <c r="B674" t="s">
        <v>5</v>
      </c>
      <c r="C674" t="s">
        <v>4</v>
      </c>
    </row>
    <row r="675" spans="1:3" x14ac:dyDescent="0.3">
      <c r="A675" s="1">
        <v>42678</v>
      </c>
      <c r="B675" t="s">
        <v>5</v>
      </c>
      <c r="C675" t="s">
        <v>4</v>
      </c>
    </row>
    <row r="676" spans="1:3" x14ac:dyDescent="0.3">
      <c r="A676" s="1">
        <v>42679</v>
      </c>
      <c r="B676" t="s">
        <v>5</v>
      </c>
      <c r="C676" t="s">
        <v>4</v>
      </c>
    </row>
    <row r="677" spans="1:3" x14ac:dyDescent="0.3">
      <c r="A677" s="1">
        <v>42680</v>
      </c>
      <c r="B677" t="s">
        <v>5</v>
      </c>
      <c r="C677" t="s">
        <v>4</v>
      </c>
    </row>
    <row r="678" spans="1:3" x14ac:dyDescent="0.3">
      <c r="A678" s="1">
        <v>42681</v>
      </c>
      <c r="B678" t="s">
        <v>5</v>
      </c>
      <c r="C678" t="s">
        <v>4</v>
      </c>
    </row>
    <row r="679" spans="1:3" x14ac:dyDescent="0.3">
      <c r="A679" s="1">
        <v>42682</v>
      </c>
      <c r="B679" t="s">
        <v>5</v>
      </c>
      <c r="C679" t="s">
        <v>4</v>
      </c>
    </row>
    <row r="680" spans="1:3" x14ac:dyDescent="0.3">
      <c r="A680" s="1">
        <v>42683</v>
      </c>
      <c r="B680" t="s">
        <v>5</v>
      </c>
      <c r="C680" t="s">
        <v>4</v>
      </c>
    </row>
    <row r="681" spans="1:3" x14ac:dyDescent="0.3">
      <c r="A681" s="1">
        <v>42684</v>
      </c>
      <c r="B681" t="s">
        <v>5</v>
      </c>
      <c r="C681" t="s">
        <v>4</v>
      </c>
    </row>
    <row r="682" spans="1:3" x14ac:dyDescent="0.3">
      <c r="A682" s="1">
        <v>42685</v>
      </c>
      <c r="B682" t="s">
        <v>5</v>
      </c>
      <c r="C682" t="s">
        <v>4</v>
      </c>
    </row>
    <row r="683" spans="1:3" x14ac:dyDescent="0.3">
      <c r="A683" s="1">
        <v>42686</v>
      </c>
      <c r="B683" t="s">
        <v>5</v>
      </c>
      <c r="C683" t="s">
        <v>4</v>
      </c>
    </row>
    <row r="684" spans="1:3" x14ac:dyDescent="0.3">
      <c r="A684" s="1">
        <v>42687</v>
      </c>
      <c r="B684" t="s">
        <v>5</v>
      </c>
      <c r="C684" t="s">
        <v>4</v>
      </c>
    </row>
    <row r="685" spans="1:3" x14ac:dyDescent="0.3">
      <c r="A685" s="1">
        <v>42688</v>
      </c>
      <c r="B685" t="s">
        <v>5</v>
      </c>
      <c r="C685" t="s">
        <v>4</v>
      </c>
    </row>
    <row r="686" spans="1:3" x14ac:dyDescent="0.3">
      <c r="A686" s="1">
        <v>42689</v>
      </c>
      <c r="B686" t="s">
        <v>5</v>
      </c>
      <c r="C686" t="s">
        <v>4</v>
      </c>
    </row>
    <row r="687" spans="1:3" x14ac:dyDescent="0.3">
      <c r="A687" s="1">
        <v>42690</v>
      </c>
      <c r="B687" t="s">
        <v>5</v>
      </c>
      <c r="C687" t="s">
        <v>4</v>
      </c>
    </row>
    <row r="688" spans="1:3" x14ac:dyDescent="0.3">
      <c r="A688" s="1">
        <v>42691</v>
      </c>
      <c r="B688" t="s">
        <v>5</v>
      </c>
      <c r="C688" t="s">
        <v>4</v>
      </c>
    </row>
    <row r="689" spans="1:3" x14ac:dyDescent="0.3">
      <c r="A689" s="1">
        <v>42692</v>
      </c>
      <c r="B689" t="s">
        <v>5</v>
      </c>
      <c r="C689" t="s">
        <v>4</v>
      </c>
    </row>
    <row r="690" spans="1:3" x14ac:dyDescent="0.3">
      <c r="A690" s="1">
        <v>42693</v>
      </c>
      <c r="B690" t="s">
        <v>5</v>
      </c>
      <c r="C690" t="s">
        <v>4</v>
      </c>
    </row>
    <row r="691" spans="1:3" x14ac:dyDescent="0.3">
      <c r="A691" s="1">
        <v>42694</v>
      </c>
      <c r="B691" t="s">
        <v>5</v>
      </c>
      <c r="C691" t="s">
        <v>4</v>
      </c>
    </row>
    <row r="692" spans="1:3" x14ac:dyDescent="0.3">
      <c r="A692" s="1">
        <v>42695</v>
      </c>
      <c r="B692" t="s">
        <v>5</v>
      </c>
      <c r="C692" t="s">
        <v>4</v>
      </c>
    </row>
    <row r="693" spans="1:3" x14ac:dyDescent="0.3">
      <c r="A693" s="1">
        <v>42696</v>
      </c>
      <c r="B693" t="s">
        <v>5</v>
      </c>
      <c r="C693" t="s">
        <v>4</v>
      </c>
    </row>
    <row r="694" spans="1:3" x14ac:dyDescent="0.3">
      <c r="A694" s="1">
        <v>42697</v>
      </c>
      <c r="B694" t="s">
        <v>5</v>
      </c>
      <c r="C694" t="s">
        <v>4</v>
      </c>
    </row>
    <row r="695" spans="1:3" x14ac:dyDescent="0.3">
      <c r="A695" s="1">
        <v>42698</v>
      </c>
      <c r="B695" t="s">
        <v>5</v>
      </c>
      <c r="C695" t="s">
        <v>4</v>
      </c>
    </row>
    <row r="696" spans="1:3" x14ac:dyDescent="0.3">
      <c r="A696" s="1">
        <v>42699</v>
      </c>
      <c r="B696" t="s">
        <v>5</v>
      </c>
      <c r="C696" t="s">
        <v>4</v>
      </c>
    </row>
    <row r="697" spans="1:3" x14ac:dyDescent="0.3">
      <c r="A697" s="1">
        <v>42700</v>
      </c>
      <c r="B697" t="s">
        <v>5</v>
      </c>
      <c r="C697" t="s">
        <v>4</v>
      </c>
    </row>
    <row r="698" spans="1:3" x14ac:dyDescent="0.3">
      <c r="A698" s="1">
        <v>42701</v>
      </c>
      <c r="B698" t="s">
        <v>5</v>
      </c>
      <c r="C698" t="s">
        <v>4</v>
      </c>
    </row>
    <row r="699" spans="1:3" x14ac:dyDescent="0.3">
      <c r="A699" s="1">
        <v>42702</v>
      </c>
      <c r="B699" t="s">
        <v>5</v>
      </c>
      <c r="C699" t="s">
        <v>4</v>
      </c>
    </row>
    <row r="700" spans="1:3" x14ac:dyDescent="0.3">
      <c r="A700" s="1">
        <v>42703</v>
      </c>
      <c r="B700" t="s">
        <v>5</v>
      </c>
      <c r="C700" t="s">
        <v>4</v>
      </c>
    </row>
    <row r="701" spans="1:3" x14ac:dyDescent="0.3">
      <c r="A701" s="1">
        <v>42704</v>
      </c>
      <c r="B701" t="s">
        <v>5</v>
      </c>
      <c r="C701" t="s">
        <v>4</v>
      </c>
    </row>
    <row r="702" spans="1:3" x14ac:dyDescent="0.3">
      <c r="A702" s="1">
        <v>42705</v>
      </c>
      <c r="B702" t="s">
        <v>5</v>
      </c>
      <c r="C702" t="s">
        <v>4</v>
      </c>
    </row>
    <row r="703" spans="1:3" x14ac:dyDescent="0.3">
      <c r="A703" s="1">
        <v>42706</v>
      </c>
      <c r="B703" t="s">
        <v>5</v>
      </c>
      <c r="C703" t="s">
        <v>4</v>
      </c>
    </row>
    <row r="704" spans="1:3" x14ac:dyDescent="0.3">
      <c r="A704" s="1">
        <v>42707</v>
      </c>
      <c r="B704" t="s">
        <v>5</v>
      </c>
      <c r="C704" t="s">
        <v>4</v>
      </c>
    </row>
    <row r="705" spans="1:3" x14ac:dyDescent="0.3">
      <c r="A705" s="1">
        <v>42708</v>
      </c>
      <c r="B705" t="s">
        <v>5</v>
      </c>
      <c r="C705" t="s">
        <v>4</v>
      </c>
    </row>
    <row r="706" spans="1:3" x14ac:dyDescent="0.3">
      <c r="A706" s="1">
        <v>42709</v>
      </c>
      <c r="B706" t="s">
        <v>5</v>
      </c>
      <c r="C706" t="s">
        <v>4</v>
      </c>
    </row>
    <row r="707" spans="1:3" x14ac:dyDescent="0.3">
      <c r="A707" s="1">
        <v>42710</v>
      </c>
      <c r="B707" t="s">
        <v>5</v>
      </c>
      <c r="C707" t="s">
        <v>4</v>
      </c>
    </row>
    <row r="708" spans="1:3" x14ac:dyDescent="0.3">
      <c r="A708" s="1">
        <v>42711</v>
      </c>
      <c r="B708" t="s">
        <v>5</v>
      </c>
      <c r="C708" t="s">
        <v>4</v>
      </c>
    </row>
    <row r="709" spans="1:3" x14ac:dyDescent="0.3">
      <c r="A709" s="1">
        <v>42712</v>
      </c>
      <c r="B709" t="s">
        <v>5</v>
      </c>
      <c r="C709" t="s">
        <v>4</v>
      </c>
    </row>
    <row r="710" spans="1:3" x14ac:dyDescent="0.3">
      <c r="A710" s="1">
        <v>42713</v>
      </c>
      <c r="B710" t="s">
        <v>5</v>
      </c>
      <c r="C710" t="s">
        <v>4</v>
      </c>
    </row>
    <row r="711" spans="1:3" x14ac:dyDescent="0.3">
      <c r="A711" s="1">
        <v>42714</v>
      </c>
      <c r="B711" t="s">
        <v>5</v>
      </c>
      <c r="C711" t="s">
        <v>4</v>
      </c>
    </row>
    <row r="712" spans="1:3" x14ac:dyDescent="0.3">
      <c r="A712" s="1">
        <v>42715</v>
      </c>
      <c r="B712" t="s">
        <v>5</v>
      </c>
      <c r="C712" t="s">
        <v>4</v>
      </c>
    </row>
    <row r="713" spans="1:3" x14ac:dyDescent="0.3">
      <c r="A713" s="1">
        <v>42716</v>
      </c>
      <c r="B713" t="s">
        <v>5</v>
      </c>
      <c r="C713" t="s">
        <v>4</v>
      </c>
    </row>
    <row r="714" spans="1:3" x14ac:dyDescent="0.3">
      <c r="A714" s="1">
        <v>42717</v>
      </c>
      <c r="B714" t="s">
        <v>5</v>
      </c>
      <c r="C714" t="s">
        <v>4</v>
      </c>
    </row>
    <row r="715" spans="1:3" x14ac:dyDescent="0.3">
      <c r="A715" s="1">
        <v>42718</v>
      </c>
      <c r="B715" t="s">
        <v>5</v>
      </c>
      <c r="C715" t="s">
        <v>4</v>
      </c>
    </row>
    <row r="716" spans="1:3" x14ac:dyDescent="0.3">
      <c r="A716" s="1">
        <v>42719</v>
      </c>
      <c r="B716" t="s">
        <v>5</v>
      </c>
      <c r="C716" t="s">
        <v>4</v>
      </c>
    </row>
    <row r="717" spans="1:3" x14ac:dyDescent="0.3">
      <c r="A717" s="1">
        <v>42720</v>
      </c>
      <c r="B717" t="s">
        <v>5</v>
      </c>
      <c r="C717" t="s">
        <v>4</v>
      </c>
    </row>
    <row r="718" spans="1:3" x14ac:dyDescent="0.3">
      <c r="A718" s="1">
        <v>42721</v>
      </c>
      <c r="B718" t="s">
        <v>5</v>
      </c>
      <c r="C718" t="s">
        <v>4</v>
      </c>
    </row>
    <row r="719" spans="1:3" x14ac:dyDescent="0.3">
      <c r="A719" s="1">
        <v>42722</v>
      </c>
      <c r="B719" t="s">
        <v>5</v>
      </c>
      <c r="C719" t="s">
        <v>4</v>
      </c>
    </row>
    <row r="720" spans="1:3" x14ac:dyDescent="0.3">
      <c r="A720" s="1">
        <v>42723</v>
      </c>
      <c r="B720" t="s">
        <v>5</v>
      </c>
      <c r="C720" t="s">
        <v>4</v>
      </c>
    </row>
    <row r="721" spans="1:3" x14ac:dyDescent="0.3">
      <c r="A721" s="1">
        <v>42724</v>
      </c>
      <c r="B721" t="s">
        <v>4</v>
      </c>
      <c r="C721" t="s">
        <v>4</v>
      </c>
    </row>
    <row r="722" spans="1:3" x14ac:dyDescent="0.3">
      <c r="A722" s="1">
        <v>42725</v>
      </c>
      <c r="B722" t="s">
        <v>4</v>
      </c>
      <c r="C722" t="s">
        <v>4</v>
      </c>
    </row>
    <row r="723" spans="1:3" x14ac:dyDescent="0.3">
      <c r="A723" s="1">
        <v>42726</v>
      </c>
      <c r="B723" t="s">
        <v>4</v>
      </c>
      <c r="C723" t="s">
        <v>4</v>
      </c>
    </row>
    <row r="724" spans="1:3" x14ac:dyDescent="0.3">
      <c r="A724" s="1">
        <v>42727</v>
      </c>
      <c r="B724" t="s">
        <v>4</v>
      </c>
      <c r="C724" t="s">
        <v>4</v>
      </c>
    </row>
    <row r="725" spans="1:3" x14ac:dyDescent="0.3">
      <c r="A725" s="1">
        <v>42728</v>
      </c>
      <c r="B725" t="s">
        <v>4</v>
      </c>
      <c r="C725" t="s">
        <v>4</v>
      </c>
    </row>
    <row r="726" spans="1:3" x14ac:dyDescent="0.3">
      <c r="A726" s="1">
        <v>42729</v>
      </c>
      <c r="B726" t="s">
        <v>4</v>
      </c>
      <c r="C726" t="s">
        <v>4</v>
      </c>
    </row>
    <row r="727" spans="1:3" x14ac:dyDescent="0.3">
      <c r="A727" s="1">
        <v>42730</v>
      </c>
      <c r="B727" t="s">
        <v>4</v>
      </c>
      <c r="C727" t="s">
        <v>5</v>
      </c>
    </row>
    <row r="728" spans="1:3" x14ac:dyDescent="0.3">
      <c r="A728" s="1">
        <v>42731</v>
      </c>
      <c r="B728" t="s">
        <v>4</v>
      </c>
      <c r="C728" t="s">
        <v>5</v>
      </c>
    </row>
    <row r="729" spans="1:3" x14ac:dyDescent="0.3">
      <c r="A729" s="1">
        <v>42732</v>
      </c>
      <c r="B729" t="s">
        <v>4</v>
      </c>
      <c r="C729" t="s">
        <v>4</v>
      </c>
    </row>
    <row r="730" spans="1:3" x14ac:dyDescent="0.3">
      <c r="A730" s="1">
        <v>42733</v>
      </c>
      <c r="B730" t="s">
        <v>4</v>
      </c>
      <c r="C730" t="s">
        <v>4</v>
      </c>
    </row>
    <row r="731" spans="1:3" x14ac:dyDescent="0.3">
      <c r="A731" s="1">
        <v>42734</v>
      </c>
      <c r="B731" t="s">
        <v>4</v>
      </c>
      <c r="C731" t="s">
        <v>4</v>
      </c>
    </row>
    <row r="732" spans="1:3" x14ac:dyDescent="0.3">
      <c r="A732" s="1">
        <v>42735</v>
      </c>
      <c r="B732" t="s">
        <v>4</v>
      </c>
      <c r="C732" t="s">
        <v>4</v>
      </c>
    </row>
    <row r="733" spans="1:3" x14ac:dyDescent="0.3">
      <c r="A733" s="1">
        <v>42736</v>
      </c>
      <c r="B733" t="s">
        <v>4</v>
      </c>
      <c r="C733" t="s">
        <v>5</v>
      </c>
    </row>
    <row r="734" spans="1:3" x14ac:dyDescent="0.3">
      <c r="A734" s="1">
        <v>42737</v>
      </c>
      <c r="B734" t="s">
        <v>4</v>
      </c>
      <c r="C734" t="s">
        <v>5</v>
      </c>
    </row>
    <row r="735" spans="1:3" x14ac:dyDescent="0.3">
      <c r="A735" s="1">
        <v>42738</v>
      </c>
      <c r="B735" t="s">
        <v>4</v>
      </c>
      <c r="C735" t="s">
        <v>4</v>
      </c>
    </row>
    <row r="736" spans="1:3" x14ac:dyDescent="0.3">
      <c r="A736" s="1">
        <v>42739</v>
      </c>
      <c r="B736" t="s">
        <v>4</v>
      </c>
      <c r="C736" t="s">
        <v>4</v>
      </c>
    </row>
    <row r="737" spans="1:3" x14ac:dyDescent="0.3">
      <c r="A737" s="1">
        <v>42740</v>
      </c>
      <c r="B737" t="s">
        <v>4</v>
      </c>
      <c r="C737" t="s">
        <v>4</v>
      </c>
    </row>
    <row r="738" spans="1:3" x14ac:dyDescent="0.3">
      <c r="A738" s="1">
        <v>42741</v>
      </c>
      <c r="B738" t="s">
        <v>4</v>
      </c>
      <c r="C738" t="s">
        <v>4</v>
      </c>
    </row>
    <row r="739" spans="1:3" x14ac:dyDescent="0.3">
      <c r="A739" s="1">
        <v>42742</v>
      </c>
      <c r="B739" t="s">
        <v>4</v>
      </c>
      <c r="C739" t="s">
        <v>4</v>
      </c>
    </row>
    <row r="740" spans="1:3" x14ac:dyDescent="0.3">
      <c r="A740" s="1">
        <v>42743</v>
      </c>
      <c r="B740" t="s">
        <v>4</v>
      </c>
      <c r="C740" t="s">
        <v>4</v>
      </c>
    </row>
    <row r="741" spans="1:3" x14ac:dyDescent="0.3">
      <c r="A741" s="1">
        <v>42744</v>
      </c>
      <c r="B741" t="s">
        <v>4</v>
      </c>
      <c r="C741" t="s">
        <v>4</v>
      </c>
    </row>
    <row r="742" spans="1:3" x14ac:dyDescent="0.3">
      <c r="A742" s="1">
        <v>42745</v>
      </c>
      <c r="B742" t="s">
        <v>4</v>
      </c>
      <c r="C742" t="s">
        <v>4</v>
      </c>
    </row>
    <row r="743" spans="1:3" x14ac:dyDescent="0.3">
      <c r="A743" s="1">
        <v>42746</v>
      </c>
      <c r="B743" t="s">
        <v>4</v>
      </c>
      <c r="C743" t="s">
        <v>4</v>
      </c>
    </row>
    <row r="744" spans="1:3" x14ac:dyDescent="0.3">
      <c r="A744" s="1">
        <v>42747</v>
      </c>
      <c r="B744" t="s">
        <v>4</v>
      </c>
      <c r="C744" t="s">
        <v>4</v>
      </c>
    </row>
    <row r="745" spans="1:3" x14ac:dyDescent="0.3">
      <c r="A745" s="1">
        <v>42748</v>
      </c>
      <c r="B745" t="s">
        <v>4</v>
      </c>
      <c r="C745" t="s">
        <v>4</v>
      </c>
    </row>
    <row r="746" spans="1:3" x14ac:dyDescent="0.3">
      <c r="A746" s="1">
        <v>42749</v>
      </c>
      <c r="B746" t="s">
        <v>4</v>
      </c>
      <c r="C746" t="s">
        <v>4</v>
      </c>
    </row>
    <row r="747" spans="1:3" x14ac:dyDescent="0.3">
      <c r="A747" s="1">
        <v>42750</v>
      </c>
      <c r="B747" t="s">
        <v>4</v>
      </c>
      <c r="C747" t="s">
        <v>4</v>
      </c>
    </row>
    <row r="748" spans="1:3" x14ac:dyDescent="0.3">
      <c r="A748" s="1">
        <v>42751</v>
      </c>
      <c r="B748" t="s">
        <v>4</v>
      </c>
      <c r="C748" t="s">
        <v>4</v>
      </c>
    </row>
    <row r="749" spans="1:3" x14ac:dyDescent="0.3">
      <c r="A749" s="1">
        <v>42752</v>
      </c>
      <c r="B749" t="s">
        <v>4</v>
      </c>
      <c r="C749" t="s">
        <v>4</v>
      </c>
    </row>
    <row r="750" spans="1:3" x14ac:dyDescent="0.3">
      <c r="A750" s="1">
        <v>42753</v>
      </c>
      <c r="B750" t="s">
        <v>4</v>
      </c>
      <c r="C750" t="s">
        <v>4</v>
      </c>
    </row>
    <row r="751" spans="1:3" x14ac:dyDescent="0.3">
      <c r="A751" s="1">
        <v>42754</v>
      </c>
      <c r="B751" t="s">
        <v>4</v>
      </c>
      <c r="C751" t="s">
        <v>4</v>
      </c>
    </row>
    <row r="752" spans="1:3" x14ac:dyDescent="0.3">
      <c r="A752" s="1">
        <v>42755</v>
      </c>
      <c r="B752" t="s">
        <v>4</v>
      </c>
      <c r="C752" t="s">
        <v>4</v>
      </c>
    </row>
    <row r="753" spans="1:3" x14ac:dyDescent="0.3">
      <c r="A753" s="1">
        <v>42756</v>
      </c>
      <c r="B753" t="s">
        <v>4</v>
      </c>
      <c r="C753" t="s">
        <v>4</v>
      </c>
    </row>
    <row r="754" spans="1:3" x14ac:dyDescent="0.3">
      <c r="A754" s="1">
        <v>42757</v>
      </c>
      <c r="B754" t="s">
        <v>4</v>
      </c>
      <c r="C754" t="s">
        <v>4</v>
      </c>
    </row>
    <row r="755" spans="1:3" x14ac:dyDescent="0.3">
      <c r="A755" s="1">
        <v>42758</v>
      </c>
      <c r="B755" t="s">
        <v>4</v>
      </c>
      <c r="C755" t="s">
        <v>4</v>
      </c>
    </row>
    <row r="756" spans="1:3" x14ac:dyDescent="0.3">
      <c r="A756" s="1">
        <v>42759</v>
      </c>
      <c r="B756" t="s">
        <v>4</v>
      </c>
      <c r="C756" t="s">
        <v>4</v>
      </c>
    </row>
    <row r="757" spans="1:3" x14ac:dyDescent="0.3">
      <c r="A757" s="1">
        <v>42760</v>
      </c>
      <c r="B757" t="s">
        <v>4</v>
      </c>
      <c r="C757" t="s">
        <v>4</v>
      </c>
    </row>
    <row r="758" spans="1:3" x14ac:dyDescent="0.3">
      <c r="A758" s="1">
        <v>42761</v>
      </c>
      <c r="B758" t="s">
        <v>4</v>
      </c>
      <c r="C758" t="s">
        <v>5</v>
      </c>
    </row>
    <row r="759" spans="1:3" x14ac:dyDescent="0.3">
      <c r="A759" s="1">
        <v>42762</v>
      </c>
      <c r="B759" t="s">
        <v>4</v>
      </c>
      <c r="C759" t="s">
        <v>4</v>
      </c>
    </row>
    <row r="760" spans="1:3" x14ac:dyDescent="0.3">
      <c r="A760" s="1">
        <v>42763</v>
      </c>
      <c r="B760" t="s">
        <v>4</v>
      </c>
      <c r="C760" t="s">
        <v>4</v>
      </c>
    </row>
    <row r="761" spans="1:3" x14ac:dyDescent="0.3">
      <c r="A761" s="1">
        <v>42764</v>
      </c>
      <c r="B761" t="s">
        <v>4</v>
      </c>
      <c r="C761" t="s">
        <v>4</v>
      </c>
    </row>
    <row r="762" spans="1:3" x14ac:dyDescent="0.3">
      <c r="A762" s="1">
        <v>42765</v>
      </c>
      <c r="B762" t="s">
        <v>4</v>
      </c>
      <c r="C762" t="s">
        <v>4</v>
      </c>
    </row>
    <row r="763" spans="1:3" x14ac:dyDescent="0.3">
      <c r="A763" s="1">
        <v>42766</v>
      </c>
      <c r="B763" t="s">
        <v>5</v>
      </c>
      <c r="C763" t="s">
        <v>4</v>
      </c>
    </row>
    <row r="764" spans="1:3" x14ac:dyDescent="0.3">
      <c r="A764" s="1">
        <v>42767</v>
      </c>
      <c r="B764" t="s">
        <v>5</v>
      </c>
      <c r="C764" t="s">
        <v>4</v>
      </c>
    </row>
    <row r="765" spans="1:3" x14ac:dyDescent="0.3">
      <c r="A765" s="1">
        <v>42768</v>
      </c>
      <c r="B765" t="s">
        <v>5</v>
      </c>
      <c r="C765" t="s">
        <v>4</v>
      </c>
    </row>
    <row r="766" spans="1:3" x14ac:dyDescent="0.3">
      <c r="A766" s="1">
        <v>42769</v>
      </c>
      <c r="B766" t="s">
        <v>5</v>
      </c>
      <c r="C766" t="s">
        <v>4</v>
      </c>
    </row>
    <row r="767" spans="1:3" x14ac:dyDescent="0.3">
      <c r="A767" s="1">
        <v>42770</v>
      </c>
      <c r="B767" t="s">
        <v>5</v>
      </c>
      <c r="C767" t="s">
        <v>4</v>
      </c>
    </row>
    <row r="768" spans="1:3" x14ac:dyDescent="0.3">
      <c r="A768" s="1">
        <v>42771</v>
      </c>
      <c r="B768" t="s">
        <v>5</v>
      </c>
      <c r="C768" t="s">
        <v>4</v>
      </c>
    </row>
    <row r="769" spans="1:3" x14ac:dyDescent="0.3">
      <c r="A769" s="1">
        <v>42772</v>
      </c>
      <c r="B769" t="s">
        <v>5</v>
      </c>
      <c r="C769" t="s">
        <v>4</v>
      </c>
    </row>
    <row r="770" spans="1:3" x14ac:dyDescent="0.3">
      <c r="A770" s="1">
        <v>42773</v>
      </c>
      <c r="B770" t="s">
        <v>5</v>
      </c>
      <c r="C770" t="s">
        <v>4</v>
      </c>
    </row>
    <row r="771" spans="1:3" x14ac:dyDescent="0.3">
      <c r="A771" s="1">
        <v>42774</v>
      </c>
      <c r="B771" t="s">
        <v>5</v>
      </c>
      <c r="C771" t="s">
        <v>4</v>
      </c>
    </row>
    <row r="772" spans="1:3" x14ac:dyDescent="0.3">
      <c r="A772" s="1">
        <v>42775</v>
      </c>
      <c r="B772" t="s">
        <v>5</v>
      </c>
      <c r="C772" t="s">
        <v>4</v>
      </c>
    </row>
    <row r="773" spans="1:3" x14ac:dyDescent="0.3">
      <c r="A773" s="1">
        <v>42776</v>
      </c>
      <c r="B773" t="s">
        <v>5</v>
      </c>
      <c r="C773" t="s">
        <v>4</v>
      </c>
    </row>
    <row r="774" spans="1:3" x14ac:dyDescent="0.3">
      <c r="A774" s="1">
        <v>42777</v>
      </c>
      <c r="B774" t="s">
        <v>5</v>
      </c>
      <c r="C774" t="s">
        <v>4</v>
      </c>
    </row>
    <row r="775" spans="1:3" x14ac:dyDescent="0.3">
      <c r="A775" s="1">
        <v>42778</v>
      </c>
      <c r="B775" t="s">
        <v>5</v>
      </c>
      <c r="C775" t="s">
        <v>4</v>
      </c>
    </row>
    <row r="776" spans="1:3" x14ac:dyDescent="0.3">
      <c r="A776" s="1">
        <v>42779</v>
      </c>
      <c r="B776" t="s">
        <v>5</v>
      </c>
      <c r="C776" t="s">
        <v>4</v>
      </c>
    </row>
    <row r="777" spans="1:3" x14ac:dyDescent="0.3">
      <c r="A777" s="1">
        <v>42780</v>
      </c>
      <c r="B777" t="s">
        <v>5</v>
      </c>
      <c r="C777" t="s">
        <v>4</v>
      </c>
    </row>
    <row r="778" spans="1:3" x14ac:dyDescent="0.3">
      <c r="A778" s="1">
        <v>42781</v>
      </c>
      <c r="B778" t="s">
        <v>5</v>
      </c>
      <c r="C778" t="s">
        <v>4</v>
      </c>
    </row>
    <row r="779" spans="1:3" x14ac:dyDescent="0.3">
      <c r="A779" s="1">
        <v>42782</v>
      </c>
      <c r="B779" t="s">
        <v>5</v>
      </c>
      <c r="C779" t="s">
        <v>4</v>
      </c>
    </row>
    <row r="780" spans="1:3" x14ac:dyDescent="0.3">
      <c r="A780" s="1">
        <v>42783</v>
      </c>
      <c r="B780" t="s">
        <v>5</v>
      </c>
      <c r="C780" t="s">
        <v>4</v>
      </c>
    </row>
    <row r="781" spans="1:3" x14ac:dyDescent="0.3">
      <c r="A781" s="1">
        <v>42784</v>
      </c>
      <c r="B781" t="s">
        <v>5</v>
      </c>
      <c r="C781" t="s">
        <v>4</v>
      </c>
    </row>
    <row r="782" spans="1:3" x14ac:dyDescent="0.3">
      <c r="A782" s="1">
        <v>42785</v>
      </c>
      <c r="B782" t="s">
        <v>5</v>
      </c>
      <c r="C782" t="s">
        <v>4</v>
      </c>
    </row>
    <row r="783" spans="1:3" x14ac:dyDescent="0.3">
      <c r="A783" s="1">
        <v>42786</v>
      </c>
      <c r="B783" t="s">
        <v>5</v>
      </c>
      <c r="C783" t="s">
        <v>4</v>
      </c>
    </row>
    <row r="784" spans="1:3" x14ac:dyDescent="0.3">
      <c r="A784" s="1">
        <v>42787</v>
      </c>
      <c r="B784" t="s">
        <v>5</v>
      </c>
      <c r="C784" t="s">
        <v>4</v>
      </c>
    </row>
    <row r="785" spans="1:3" x14ac:dyDescent="0.3">
      <c r="A785" s="1">
        <v>42788</v>
      </c>
      <c r="B785" t="s">
        <v>5</v>
      </c>
      <c r="C785" t="s">
        <v>4</v>
      </c>
    </row>
    <row r="786" spans="1:3" x14ac:dyDescent="0.3">
      <c r="A786" s="1">
        <v>42789</v>
      </c>
      <c r="B786" t="s">
        <v>5</v>
      </c>
      <c r="C786" t="s">
        <v>4</v>
      </c>
    </row>
    <row r="787" spans="1:3" x14ac:dyDescent="0.3">
      <c r="A787" s="1">
        <v>42790</v>
      </c>
      <c r="B787" t="s">
        <v>5</v>
      </c>
      <c r="C787" t="s">
        <v>4</v>
      </c>
    </row>
    <row r="788" spans="1:3" x14ac:dyDescent="0.3">
      <c r="A788" s="1">
        <v>42791</v>
      </c>
      <c r="B788" t="s">
        <v>5</v>
      </c>
      <c r="C788" t="s">
        <v>4</v>
      </c>
    </row>
    <row r="789" spans="1:3" x14ac:dyDescent="0.3">
      <c r="A789" s="1">
        <v>42792</v>
      </c>
      <c r="B789" t="s">
        <v>5</v>
      </c>
      <c r="C789" t="s">
        <v>4</v>
      </c>
    </row>
    <row r="790" spans="1:3" x14ac:dyDescent="0.3">
      <c r="A790" s="1">
        <v>42793</v>
      </c>
      <c r="B790" t="s">
        <v>5</v>
      </c>
      <c r="C790" t="s">
        <v>4</v>
      </c>
    </row>
    <row r="791" spans="1:3" x14ac:dyDescent="0.3">
      <c r="A791" s="1">
        <v>42794</v>
      </c>
      <c r="B791" t="s">
        <v>5</v>
      </c>
      <c r="C791" t="s">
        <v>4</v>
      </c>
    </row>
    <row r="792" spans="1:3" x14ac:dyDescent="0.3">
      <c r="A792" s="1">
        <v>42795</v>
      </c>
      <c r="B792" t="s">
        <v>5</v>
      </c>
      <c r="C792" t="s">
        <v>4</v>
      </c>
    </row>
    <row r="793" spans="1:3" x14ac:dyDescent="0.3">
      <c r="A793" s="1">
        <v>42796</v>
      </c>
      <c r="B793" t="s">
        <v>5</v>
      </c>
      <c r="C793" t="s">
        <v>4</v>
      </c>
    </row>
    <row r="794" spans="1:3" x14ac:dyDescent="0.3">
      <c r="A794" s="1">
        <v>42797</v>
      </c>
      <c r="B794" t="s">
        <v>5</v>
      </c>
      <c r="C794" t="s">
        <v>4</v>
      </c>
    </row>
    <row r="795" spans="1:3" x14ac:dyDescent="0.3">
      <c r="A795" s="1">
        <v>42798</v>
      </c>
      <c r="B795" t="s">
        <v>5</v>
      </c>
      <c r="C795" t="s">
        <v>4</v>
      </c>
    </row>
    <row r="796" spans="1:3" x14ac:dyDescent="0.3">
      <c r="A796" s="1">
        <v>42799</v>
      </c>
      <c r="B796" t="s">
        <v>5</v>
      </c>
      <c r="C796" t="s">
        <v>4</v>
      </c>
    </row>
    <row r="797" spans="1:3" x14ac:dyDescent="0.3">
      <c r="A797" s="1">
        <v>42800</v>
      </c>
      <c r="B797" t="s">
        <v>5</v>
      </c>
      <c r="C797" t="s">
        <v>4</v>
      </c>
    </row>
    <row r="798" spans="1:3" x14ac:dyDescent="0.3">
      <c r="A798" s="1">
        <v>42801</v>
      </c>
      <c r="B798" t="s">
        <v>5</v>
      </c>
      <c r="C798" t="s">
        <v>4</v>
      </c>
    </row>
    <row r="799" spans="1:3" x14ac:dyDescent="0.3">
      <c r="A799" s="1">
        <v>42802</v>
      </c>
      <c r="B799" t="s">
        <v>5</v>
      </c>
      <c r="C799" t="s">
        <v>4</v>
      </c>
    </row>
    <row r="800" spans="1:3" x14ac:dyDescent="0.3">
      <c r="A800" s="1">
        <v>42803</v>
      </c>
      <c r="B800" t="s">
        <v>5</v>
      </c>
      <c r="C800" t="s">
        <v>4</v>
      </c>
    </row>
    <row r="801" spans="1:3" x14ac:dyDescent="0.3">
      <c r="A801" s="1">
        <v>42804</v>
      </c>
      <c r="B801" t="s">
        <v>5</v>
      </c>
      <c r="C801" t="s">
        <v>4</v>
      </c>
    </row>
    <row r="802" spans="1:3" x14ac:dyDescent="0.3">
      <c r="A802" s="1">
        <v>42805</v>
      </c>
      <c r="B802" t="s">
        <v>5</v>
      </c>
      <c r="C802" t="s">
        <v>4</v>
      </c>
    </row>
    <row r="803" spans="1:3" x14ac:dyDescent="0.3">
      <c r="A803" s="1">
        <v>42806</v>
      </c>
      <c r="B803" t="s">
        <v>5</v>
      </c>
      <c r="C803" t="s">
        <v>4</v>
      </c>
    </row>
    <row r="804" spans="1:3" x14ac:dyDescent="0.3">
      <c r="A804" s="1">
        <v>42807</v>
      </c>
      <c r="B804" t="s">
        <v>5</v>
      </c>
      <c r="C804" t="s">
        <v>5</v>
      </c>
    </row>
    <row r="805" spans="1:3" x14ac:dyDescent="0.3">
      <c r="A805" s="1">
        <v>42808</v>
      </c>
      <c r="B805" t="s">
        <v>5</v>
      </c>
      <c r="C805" t="s">
        <v>4</v>
      </c>
    </row>
    <row r="806" spans="1:3" x14ac:dyDescent="0.3">
      <c r="A806" s="1">
        <v>42809</v>
      </c>
      <c r="B806" t="s">
        <v>5</v>
      </c>
      <c r="C806" t="s">
        <v>4</v>
      </c>
    </row>
    <row r="807" spans="1:3" x14ac:dyDescent="0.3">
      <c r="A807" s="1">
        <v>42810</v>
      </c>
      <c r="B807" t="s">
        <v>5</v>
      </c>
      <c r="C807" t="s">
        <v>4</v>
      </c>
    </row>
    <row r="808" spans="1:3" x14ac:dyDescent="0.3">
      <c r="A808" s="1">
        <v>42811</v>
      </c>
      <c r="B808" t="s">
        <v>5</v>
      </c>
      <c r="C808" t="s">
        <v>4</v>
      </c>
    </row>
    <row r="809" spans="1:3" x14ac:dyDescent="0.3">
      <c r="A809" s="1">
        <v>42812</v>
      </c>
      <c r="B809" t="s">
        <v>5</v>
      </c>
      <c r="C809" t="s">
        <v>4</v>
      </c>
    </row>
    <row r="810" spans="1:3" x14ac:dyDescent="0.3">
      <c r="A810" s="1">
        <v>42813</v>
      </c>
      <c r="B810" t="s">
        <v>5</v>
      </c>
      <c r="C810" t="s">
        <v>4</v>
      </c>
    </row>
    <row r="811" spans="1:3" x14ac:dyDescent="0.3">
      <c r="A811" s="1">
        <v>42814</v>
      </c>
      <c r="B811" t="s">
        <v>5</v>
      </c>
      <c r="C811" t="s">
        <v>4</v>
      </c>
    </row>
    <row r="812" spans="1:3" x14ac:dyDescent="0.3">
      <c r="A812" s="1">
        <v>42815</v>
      </c>
      <c r="B812" t="s">
        <v>5</v>
      </c>
      <c r="C812" t="s">
        <v>4</v>
      </c>
    </row>
    <row r="813" spans="1:3" x14ac:dyDescent="0.3">
      <c r="A813" s="1">
        <v>42816</v>
      </c>
      <c r="B813" t="s">
        <v>5</v>
      </c>
      <c r="C813" t="s">
        <v>4</v>
      </c>
    </row>
    <row r="814" spans="1:3" x14ac:dyDescent="0.3">
      <c r="A814" s="1">
        <v>42817</v>
      </c>
      <c r="B814" t="s">
        <v>5</v>
      </c>
      <c r="C814" t="s">
        <v>4</v>
      </c>
    </row>
    <row r="815" spans="1:3" x14ac:dyDescent="0.3">
      <c r="A815" s="1">
        <v>42818</v>
      </c>
      <c r="B815" t="s">
        <v>5</v>
      </c>
      <c r="C815" t="s">
        <v>4</v>
      </c>
    </row>
    <row r="816" spans="1:3" x14ac:dyDescent="0.3">
      <c r="A816" s="1">
        <v>42819</v>
      </c>
      <c r="B816" t="s">
        <v>5</v>
      </c>
      <c r="C816" t="s">
        <v>4</v>
      </c>
    </row>
    <row r="817" spans="1:3" x14ac:dyDescent="0.3">
      <c r="A817" s="1">
        <v>42820</v>
      </c>
      <c r="B817" t="s">
        <v>5</v>
      </c>
      <c r="C817" t="s">
        <v>4</v>
      </c>
    </row>
    <row r="818" spans="1:3" x14ac:dyDescent="0.3">
      <c r="A818" s="1">
        <v>42821</v>
      </c>
      <c r="B818" t="s">
        <v>5</v>
      </c>
      <c r="C818" t="s">
        <v>4</v>
      </c>
    </row>
    <row r="819" spans="1:3" x14ac:dyDescent="0.3">
      <c r="A819" s="1">
        <v>42822</v>
      </c>
      <c r="B819" t="s">
        <v>5</v>
      </c>
      <c r="C819" t="s">
        <v>4</v>
      </c>
    </row>
    <row r="820" spans="1:3" x14ac:dyDescent="0.3">
      <c r="A820" s="1">
        <v>42823</v>
      </c>
      <c r="B820" t="s">
        <v>5</v>
      </c>
      <c r="C820" t="s">
        <v>4</v>
      </c>
    </row>
    <row r="821" spans="1:3" x14ac:dyDescent="0.3">
      <c r="A821" s="1">
        <v>42824</v>
      </c>
      <c r="B821" t="s">
        <v>5</v>
      </c>
      <c r="C821" t="s">
        <v>4</v>
      </c>
    </row>
    <row r="822" spans="1:3" x14ac:dyDescent="0.3">
      <c r="A822" s="1">
        <v>42825</v>
      </c>
      <c r="B822" t="s">
        <v>4</v>
      </c>
      <c r="C822" t="s">
        <v>4</v>
      </c>
    </row>
    <row r="823" spans="1:3" x14ac:dyDescent="0.3">
      <c r="A823" s="1">
        <v>42826</v>
      </c>
      <c r="B823" t="s">
        <v>4</v>
      </c>
      <c r="C823" t="s">
        <v>4</v>
      </c>
    </row>
    <row r="824" spans="1:3" x14ac:dyDescent="0.3">
      <c r="A824" s="1">
        <v>42827</v>
      </c>
      <c r="B824" t="s">
        <v>4</v>
      </c>
      <c r="C824" t="s">
        <v>4</v>
      </c>
    </row>
    <row r="825" spans="1:3" x14ac:dyDescent="0.3">
      <c r="A825" s="1">
        <v>42828</v>
      </c>
      <c r="B825" t="s">
        <v>4</v>
      </c>
      <c r="C825" t="s">
        <v>4</v>
      </c>
    </row>
    <row r="826" spans="1:3" x14ac:dyDescent="0.3">
      <c r="A826" s="1">
        <v>42829</v>
      </c>
      <c r="B826" t="s">
        <v>4</v>
      </c>
      <c r="C826" t="s">
        <v>4</v>
      </c>
    </row>
    <row r="827" spans="1:3" x14ac:dyDescent="0.3">
      <c r="A827" s="1">
        <v>42830</v>
      </c>
      <c r="B827" t="s">
        <v>4</v>
      </c>
      <c r="C827" t="s">
        <v>4</v>
      </c>
    </row>
    <row r="828" spans="1:3" x14ac:dyDescent="0.3">
      <c r="A828" s="1">
        <v>42831</v>
      </c>
      <c r="B828" t="s">
        <v>4</v>
      </c>
      <c r="C828" t="s">
        <v>4</v>
      </c>
    </row>
    <row r="829" spans="1:3" x14ac:dyDescent="0.3">
      <c r="A829" s="1">
        <v>42832</v>
      </c>
      <c r="B829" t="s">
        <v>4</v>
      </c>
      <c r="C829" t="s">
        <v>4</v>
      </c>
    </row>
    <row r="830" spans="1:3" x14ac:dyDescent="0.3">
      <c r="A830" s="1">
        <v>42833</v>
      </c>
      <c r="B830" t="s">
        <v>4</v>
      </c>
      <c r="C830" t="s">
        <v>4</v>
      </c>
    </row>
    <row r="831" spans="1:3" x14ac:dyDescent="0.3">
      <c r="A831" s="1">
        <v>42834</v>
      </c>
      <c r="B831" t="s">
        <v>4</v>
      </c>
      <c r="C831" t="s">
        <v>4</v>
      </c>
    </row>
    <row r="832" spans="1:3" x14ac:dyDescent="0.3">
      <c r="A832" s="1">
        <v>42835</v>
      </c>
      <c r="B832" t="s">
        <v>4</v>
      </c>
      <c r="C832" t="s">
        <v>4</v>
      </c>
    </row>
    <row r="833" spans="1:3" x14ac:dyDescent="0.3">
      <c r="A833" s="1">
        <v>42836</v>
      </c>
      <c r="B833" t="s">
        <v>4</v>
      </c>
      <c r="C833" t="s">
        <v>4</v>
      </c>
    </row>
    <row r="834" spans="1:3" x14ac:dyDescent="0.3">
      <c r="A834" s="1">
        <v>42837</v>
      </c>
      <c r="B834" t="s">
        <v>4</v>
      </c>
      <c r="C834" t="s">
        <v>4</v>
      </c>
    </row>
    <row r="835" spans="1:3" x14ac:dyDescent="0.3">
      <c r="A835" s="1">
        <v>42838</v>
      </c>
      <c r="B835" t="s">
        <v>4</v>
      </c>
      <c r="C835" t="s">
        <v>4</v>
      </c>
    </row>
    <row r="836" spans="1:3" x14ac:dyDescent="0.3">
      <c r="A836" s="1">
        <v>42839</v>
      </c>
      <c r="B836" t="s">
        <v>4</v>
      </c>
      <c r="C836" t="s">
        <v>5</v>
      </c>
    </row>
    <row r="837" spans="1:3" x14ac:dyDescent="0.3">
      <c r="A837" s="1">
        <v>42840</v>
      </c>
      <c r="B837" t="s">
        <v>4</v>
      </c>
      <c r="C837" t="s">
        <v>5</v>
      </c>
    </row>
    <row r="838" spans="1:3" x14ac:dyDescent="0.3">
      <c r="A838" s="1">
        <v>42841</v>
      </c>
      <c r="B838" t="s">
        <v>4</v>
      </c>
      <c r="C838" t="s">
        <v>5</v>
      </c>
    </row>
    <row r="839" spans="1:3" x14ac:dyDescent="0.3">
      <c r="A839" s="1">
        <v>42842</v>
      </c>
      <c r="B839" t="s">
        <v>4</v>
      </c>
      <c r="C839" t="s">
        <v>5</v>
      </c>
    </row>
    <row r="840" spans="1:3" x14ac:dyDescent="0.3">
      <c r="A840" s="1">
        <v>42843</v>
      </c>
      <c r="B840" t="s">
        <v>4</v>
      </c>
      <c r="C840" t="s">
        <v>4</v>
      </c>
    </row>
    <row r="841" spans="1:3" x14ac:dyDescent="0.3">
      <c r="A841" s="1">
        <v>42844</v>
      </c>
      <c r="B841" t="s">
        <v>5</v>
      </c>
      <c r="C841" t="s">
        <v>4</v>
      </c>
    </row>
    <row r="842" spans="1:3" x14ac:dyDescent="0.3">
      <c r="A842" s="1">
        <v>42845</v>
      </c>
      <c r="B842" t="s">
        <v>5</v>
      </c>
      <c r="C842" t="s">
        <v>4</v>
      </c>
    </row>
    <row r="843" spans="1:3" x14ac:dyDescent="0.3">
      <c r="A843" s="1">
        <v>42846</v>
      </c>
      <c r="B843" t="s">
        <v>5</v>
      </c>
      <c r="C843" t="s">
        <v>4</v>
      </c>
    </row>
    <row r="844" spans="1:3" x14ac:dyDescent="0.3">
      <c r="A844" s="1">
        <v>42847</v>
      </c>
      <c r="B844" t="s">
        <v>5</v>
      </c>
      <c r="C844" t="s">
        <v>4</v>
      </c>
    </row>
    <row r="845" spans="1:3" x14ac:dyDescent="0.3">
      <c r="A845" s="1">
        <v>42848</v>
      </c>
      <c r="B845" t="s">
        <v>5</v>
      </c>
      <c r="C845" t="s">
        <v>4</v>
      </c>
    </row>
    <row r="846" spans="1:3" x14ac:dyDescent="0.3">
      <c r="A846" s="1">
        <v>42849</v>
      </c>
      <c r="B846" t="s">
        <v>5</v>
      </c>
      <c r="C846" t="s">
        <v>4</v>
      </c>
    </row>
    <row r="847" spans="1:3" x14ac:dyDescent="0.3">
      <c r="A847" s="1">
        <v>42850</v>
      </c>
      <c r="B847" t="s">
        <v>5</v>
      </c>
      <c r="C847" t="s">
        <v>5</v>
      </c>
    </row>
    <row r="848" spans="1:3" x14ac:dyDescent="0.3">
      <c r="A848" s="1">
        <v>42851</v>
      </c>
      <c r="B848" t="s">
        <v>5</v>
      </c>
      <c r="C848" t="s">
        <v>4</v>
      </c>
    </row>
    <row r="849" spans="1:3" x14ac:dyDescent="0.3">
      <c r="A849" s="1">
        <v>42852</v>
      </c>
      <c r="B849" t="s">
        <v>5</v>
      </c>
      <c r="C849" t="s">
        <v>4</v>
      </c>
    </row>
    <row r="850" spans="1:3" x14ac:dyDescent="0.3">
      <c r="A850" s="1">
        <v>42853</v>
      </c>
      <c r="B850" t="s">
        <v>5</v>
      </c>
      <c r="C850" t="s">
        <v>4</v>
      </c>
    </row>
    <row r="851" spans="1:3" x14ac:dyDescent="0.3">
      <c r="A851" s="1">
        <v>42854</v>
      </c>
      <c r="B851" t="s">
        <v>5</v>
      </c>
      <c r="C851" t="s">
        <v>4</v>
      </c>
    </row>
    <row r="852" spans="1:3" x14ac:dyDescent="0.3">
      <c r="A852" s="1">
        <v>42855</v>
      </c>
      <c r="B852" t="s">
        <v>5</v>
      </c>
      <c r="C852" t="s">
        <v>4</v>
      </c>
    </row>
    <row r="853" spans="1:3" x14ac:dyDescent="0.3">
      <c r="A853" s="1">
        <v>42856</v>
      </c>
      <c r="B853" t="s">
        <v>5</v>
      </c>
      <c r="C853" t="s">
        <v>4</v>
      </c>
    </row>
    <row r="854" spans="1:3" x14ac:dyDescent="0.3">
      <c r="A854" s="1">
        <v>42857</v>
      </c>
      <c r="B854" t="s">
        <v>5</v>
      </c>
      <c r="C854" t="s">
        <v>4</v>
      </c>
    </row>
    <row r="855" spans="1:3" x14ac:dyDescent="0.3">
      <c r="A855" s="1">
        <v>42858</v>
      </c>
      <c r="B855" t="s">
        <v>5</v>
      </c>
      <c r="C855" t="s">
        <v>4</v>
      </c>
    </row>
    <row r="856" spans="1:3" x14ac:dyDescent="0.3">
      <c r="A856" s="1">
        <v>42859</v>
      </c>
      <c r="B856" t="s">
        <v>5</v>
      </c>
      <c r="C856" t="s">
        <v>4</v>
      </c>
    </row>
    <row r="857" spans="1:3" x14ac:dyDescent="0.3">
      <c r="A857" s="1">
        <v>42860</v>
      </c>
      <c r="B857" t="s">
        <v>5</v>
      </c>
      <c r="C857" t="s">
        <v>4</v>
      </c>
    </row>
    <row r="858" spans="1:3" x14ac:dyDescent="0.3">
      <c r="A858" s="1">
        <v>42861</v>
      </c>
      <c r="B858" t="s">
        <v>5</v>
      </c>
      <c r="C858" t="s">
        <v>4</v>
      </c>
    </row>
    <row r="859" spans="1:3" x14ac:dyDescent="0.3">
      <c r="A859" s="1">
        <v>42862</v>
      </c>
      <c r="B859" t="s">
        <v>5</v>
      </c>
      <c r="C859" t="s">
        <v>4</v>
      </c>
    </row>
    <row r="860" spans="1:3" x14ac:dyDescent="0.3">
      <c r="A860" s="1">
        <v>42863</v>
      </c>
      <c r="B860" t="s">
        <v>5</v>
      </c>
      <c r="C860" t="s">
        <v>4</v>
      </c>
    </row>
    <row r="861" spans="1:3" x14ac:dyDescent="0.3">
      <c r="A861" s="1">
        <v>42864</v>
      </c>
      <c r="B861" t="s">
        <v>5</v>
      </c>
      <c r="C861" t="s">
        <v>4</v>
      </c>
    </row>
    <row r="862" spans="1:3" x14ac:dyDescent="0.3">
      <c r="A862" s="1">
        <v>42865</v>
      </c>
      <c r="B862" t="s">
        <v>5</v>
      </c>
      <c r="C862" t="s">
        <v>4</v>
      </c>
    </row>
    <row r="863" spans="1:3" x14ac:dyDescent="0.3">
      <c r="A863" s="1">
        <v>42866</v>
      </c>
      <c r="B863" t="s">
        <v>5</v>
      </c>
      <c r="C863" t="s">
        <v>4</v>
      </c>
    </row>
    <row r="864" spans="1:3" x14ac:dyDescent="0.3">
      <c r="A864" s="1">
        <v>42867</v>
      </c>
      <c r="B864" t="s">
        <v>5</v>
      </c>
      <c r="C864" t="s">
        <v>4</v>
      </c>
    </row>
    <row r="865" spans="1:3" x14ac:dyDescent="0.3">
      <c r="A865" s="1">
        <v>42868</v>
      </c>
      <c r="B865" t="s">
        <v>5</v>
      </c>
      <c r="C865" t="s">
        <v>4</v>
      </c>
    </row>
    <row r="866" spans="1:3" x14ac:dyDescent="0.3">
      <c r="A866" s="1">
        <v>42869</v>
      </c>
      <c r="B866" t="s">
        <v>5</v>
      </c>
      <c r="C866" t="s">
        <v>4</v>
      </c>
    </row>
    <row r="867" spans="1:3" x14ac:dyDescent="0.3">
      <c r="A867" s="1">
        <v>42870</v>
      </c>
      <c r="B867" t="s">
        <v>5</v>
      </c>
      <c r="C867" t="s">
        <v>4</v>
      </c>
    </row>
    <row r="868" spans="1:3" x14ac:dyDescent="0.3">
      <c r="A868" s="1">
        <v>42871</v>
      </c>
      <c r="B868" t="s">
        <v>5</v>
      </c>
      <c r="C868" t="s">
        <v>4</v>
      </c>
    </row>
    <row r="869" spans="1:3" x14ac:dyDescent="0.3">
      <c r="A869" s="1">
        <v>42872</v>
      </c>
      <c r="B869" t="s">
        <v>5</v>
      </c>
      <c r="C869" t="s">
        <v>4</v>
      </c>
    </row>
    <row r="870" spans="1:3" x14ac:dyDescent="0.3">
      <c r="A870" s="1">
        <v>42873</v>
      </c>
      <c r="B870" t="s">
        <v>5</v>
      </c>
      <c r="C870" t="s">
        <v>4</v>
      </c>
    </row>
    <row r="871" spans="1:3" x14ac:dyDescent="0.3">
      <c r="A871" s="1">
        <v>42874</v>
      </c>
      <c r="B871" t="s">
        <v>5</v>
      </c>
      <c r="C871" t="s">
        <v>4</v>
      </c>
    </row>
    <row r="872" spans="1:3" x14ac:dyDescent="0.3">
      <c r="A872" s="1">
        <v>42875</v>
      </c>
      <c r="B872" t="s">
        <v>5</v>
      </c>
      <c r="C872" t="s">
        <v>4</v>
      </c>
    </row>
    <row r="873" spans="1:3" x14ac:dyDescent="0.3">
      <c r="A873" s="1">
        <v>42876</v>
      </c>
      <c r="B873" t="s">
        <v>5</v>
      </c>
      <c r="C873" t="s">
        <v>4</v>
      </c>
    </row>
    <row r="874" spans="1:3" x14ac:dyDescent="0.3">
      <c r="A874" s="1">
        <v>42877</v>
      </c>
      <c r="B874" t="s">
        <v>5</v>
      </c>
      <c r="C874" t="s">
        <v>4</v>
      </c>
    </row>
    <row r="875" spans="1:3" x14ac:dyDescent="0.3">
      <c r="A875" s="1">
        <v>42878</v>
      </c>
      <c r="B875" t="s">
        <v>5</v>
      </c>
      <c r="C875" t="s">
        <v>4</v>
      </c>
    </row>
    <row r="876" spans="1:3" x14ac:dyDescent="0.3">
      <c r="A876" s="1">
        <v>42879</v>
      </c>
      <c r="B876" t="s">
        <v>5</v>
      </c>
      <c r="C876" t="s">
        <v>4</v>
      </c>
    </row>
    <row r="877" spans="1:3" x14ac:dyDescent="0.3">
      <c r="A877" s="1">
        <v>42880</v>
      </c>
      <c r="B877" t="s">
        <v>5</v>
      </c>
      <c r="C877" t="s">
        <v>4</v>
      </c>
    </row>
    <row r="878" spans="1:3" x14ac:dyDescent="0.3">
      <c r="A878" s="1">
        <v>42881</v>
      </c>
      <c r="B878" t="s">
        <v>5</v>
      </c>
      <c r="C878" t="s">
        <v>4</v>
      </c>
    </row>
    <row r="879" spans="1:3" x14ac:dyDescent="0.3">
      <c r="A879" s="1">
        <v>42882</v>
      </c>
      <c r="B879" t="s">
        <v>5</v>
      </c>
      <c r="C879" t="s">
        <v>4</v>
      </c>
    </row>
    <row r="880" spans="1:3" x14ac:dyDescent="0.3">
      <c r="A880" s="1">
        <v>42883</v>
      </c>
      <c r="B880" t="s">
        <v>5</v>
      </c>
      <c r="C880" t="s">
        <v>4</v>
      </c>
    </row>
    <row r="881" spans="1:3" x14ac:dyDescent="0.3">
      <c r="A881" s="1">
        <v>42884</v>
      </c>
      <c r="B881" t="s">
        <v>5</v>
      </c>
      <c r="C881" t="s">
        <v>4</v>
      </c>
    </row>
    <row r="882" spans="1:3" x14ac:dyDescent="0.3">
      <c r="A882" s="1">
        <v>42885</v>
      </c>
      <c r="B882" t="s">
        <v>5</v>
      </c>
      <c r="C882" t="s">
        <v>4</v>
      </c>
    </row>
    <row r="883" spans="1:3" x14ac:dyDescent="0.3">
      <c r="A883" s="1">
        <v>42886</v>
      </c>
      <c r="B883" t="s">
        <v>5</v>
      </c>
      <c r="C883" t="s">
        <v>4</v>
      </c>
    </row>
    <row r="884" spans="1:3" x14ac:dyDescent="0.3">
      <c r="A884" s="1">
        <v>42887</v>
      </c>
      <c r="B884" t="s">
        <v>5</v>
      </c>
      <c r="C884" t="s">
        <v>4</v>
      </c>
    </row>
    <row r="885" spans="1:3" x14ac:dyDescent="0.3">
      <c r="A885" s="1">
        <v>42888</v>
      </c>
      <c r="B885" t="s">
        <v>5</v>
      </c>
      <c r="C885" t="s">
        <v>4</v>
      </c>
    </row>
    <row r="886" spans="1:3" x14ac:dyDescent="0.3">
      <c r="A886" s="1">
        <v>42889</v>
      </c>
      <c r="B886" t="s">
        <v>5</v>
      </c>
      <c r="C886" t="s">
        <v>4</v>
      </c>
    </row>
    <row r="887" spans="1:3" x14ac:dyDescent="0.3">
      <c r="A887" s="1">
        <v>42890</v>
      </c>
      <c r="B887" t="s">
        <v>5</v>
      </c>
      <c r="C887" t="s">
        <v>4</v>
      </c>
    </row>
    <row r="888" spans="1:3" x14ac:dyDescent="0.3">
      <c r="A888" s="1">
        <v>42891</v>
      </c>
      <c r="B888" t="s">
        <v>5</v>
      </c>
      <c r="C888" t="s">
        <v>4</v>
      </c>
    </row>
    <row r="889" spans="1:3" x14ac:dyDescent="0.3">
      <c r="A889" s="1">
        <v>42892</v>
      </c>
      <c r="B889" t="s">
        <v>5</v>
      </c>
      <c r="C889" t="s">
        <v>4</v>
      </c>
    </row>
    <row r="890" spans="1:3" x14ac:dyDescent="0.3">
      <c r="A890" s="1">
        <v>42893</v>
      </c>
      <c r="B890" t="s">
        <v>5</v>
      </c>
      <c r="C890" t="s">
        <v>4</v>
      </c>
    </row>
    <row r="891" spans="1:3" x14ac:dyDescent="0.3">
      <c r="A891" s="1">
        <v>42894</v>
      </c>
      <c r="B891" t="s">
        <v>5</v>
      </c>
      <c r="C891" t="s">
        <v>4</v>
      </c>
    </row>
    <row r="892" spans="1:3" x14ac:dyDescent="0.3">
      <c r="A892" s="1">
        <v>42895</v>
      </c>
      <c r="B892" t="s">
        <v>5</v>
      </c>
      <c r="C892" t="s">
        <v>4</v>
      </c>
    </row>
    <row r="893" spans="1:3" x14ac:dyDescent="0.3">
      <c r="A893" s="1">
        <v>42896</v>
      </c>
      <c r="B893" t="s">
        <v>5</v>
      </c>
      <c r="C893" t="s">
        <v>4</v>
      </c>
    </row>
    <row r="894" spans="1:3" x14ac:dyDescent="0.3">
      <c r="A894" s="1">
        <v>42897</v>
      </c>
      <c r="B894" t="s">
        <v>5</v>
      </c>
      <c r="C894" t="s">
        <v>4</v>
      </c>
    </row>
    <row r="895" spans="1:3" x14ac:dyDescent="0.3">
      <c r="A895" s="1">
        <v>42898</v>
      </c>
      <c r="B895" t="s">
        <v>5</v>
      </c>
      <c r="C895" t="s">
        <v>5</v>
      </c>
    </row>
    <row r="896" spans="1:3" x14ac:dyDescent="0.3">
      <c r="A896" s="1">
        <v>42899</v>
      </c>
      <c r="B896" t="s">
        <v>5</v>
      </c>
      <c r="C896" t="s">
        <v>4</v>
      </c>
    </row>
    <row r="897" spans="1:3" x14ac:dyDescent="0.3">
      <c r="A897" s="1">
        <v>42900</v>
      </c>
      <c r="B897" t="s">
        <v>5</v>
      </c>
      <c r="C897" t="s">
        <v>4</v>
      </c>
    </row>
    <row r="898" spans="1:3" x14ac:dyDescent="0.3">
      <c r="A898" s="1">
        <v>42901</v>
      </c>
      <c r="B898" t="s">
        <v>5</v>
      </c>
      <c r="C898" t="s">
        <v>4</v>
      </c>
    </row>
    <row r="899" spans="1:3" x14ac:dyDescent="0.3">
      <c r="A899" s="1">
        <v>42902</v>
      </c>
      <c r="B899" t="s">
        <v>5</v>
      </c>
      <c r="C899" t="s">
        <v>4</v>
      </c>
    </row>
    <row r="900" spans="1:3" x14ac:dyDescent="0.3">
      <c r="A900" s="1">
        <v>42903</v>
      </c>
      <c r="B900" t="s">
        <v>5</v>
      </c>
      <c r="C900" t="s">
        <v>4</v>
      </c>
    </row>
    <row r="901" spans="1:3" x14ac:dyDescent="0.3">
      <c r="A901" s="1">
        <v>42904</v>
      </c>
      <c r="B901" t="s">
        <v>5</v>
      </c>
      <c r="C901" t="s">
        <v>4</v>
      </c>
    </row>
    <row r="902" spans="1:3" x14ac:dyDescent="0.3">
      <c r="A902" s="1">
        <v>42905</v>
      </c>
      <c r="B902" t="s">
        <v>5</v>
      </c>
      <c r="C902" t="s">
        <v>4</v>
      </c>
    </row>
    <row r="903" spans="1:3" x14ac:dyDescent="0.3">
      <c r="A903" s="1">
        <v>42906</v>
      </c>
      <c r="B903" t="s">
        <v>5</v>
      </c>
      <c r="C903" t="s">
        <v>4</v>
      </c>
    </row>
    <row r="904" spans="1:3" x14ac:dyDescent="0.3">
      <c r="A904" s="1">
        <v>42907</v>
      </c>
      <c r="B904" t="s">
        <v>5</v>
      </c>
      <c r="C904" t="s">
        <v>4</v>
      </c>
    </row>
    <row r="905" spans="1:3" x14ac:dyDescent="0.3">
      <c r="A905" s="1">
        <v>42908</v>
      </c>
      <c r="B905" t="s">
        <v>5</v>
      </c>
      <c r="C905" t="s">
        <v>4</v>
      </c>
    </row>
    <row r="906" spans="1:3" x14ac:dyDescent="0.3">
      <c r="A906" s="1">
        <v>42909</v>
      </c>
      <c r="B906" t="s">
        <v>5</v>
      </c>
      <c r="C906" t="s">
        <v>4</v>
      </c>
    </row>
    <row r="907" spans="1:3" x14ac:dyDescent="0.3">
      <c r="A907" s="1">
        <v>42910</v>
      </c>
      <c r="B907" t="s">
        <v>5</v>
      </c>
      <c r="C907" t="s">
        <v>4</v>
      </c>
    </row>
    <row r="908" spans="1:3" x14ac:dyDescent="0.3">
      <c r="A908" s="1">
        <v>42911</v>
      </c>
      <c r="B908" t="s">
        <v>5</v>
      </c>
      <c r="C908" t="s">
        <v>4</v>
      </c>
    </row>
    <row r="909" spans="1:3" x14ac:dyDescent="0.3">
      <c r="A909" s="1">
        <v>42912</v>
      </c>
      <c r="B909" t="s">
        <v>5</v>
      </c>
      <c r="C909" t="s">
        <v>4</v>
      </c>
    </row>
    <row r="910" spans="1:3" x14ac:dyDescent="0.3">
      <c r="A910" s="1">
        <v>42913</v>
      </c>
      <c r="B910" t="s">
        <v>5</v>
      </c>
      <c r="C910" t="s">
        <v>4</v>
      </c>
    </row>
    <row r="911" spans="1:3" x14ac:dyDescent="0.3">
      <c r="A911" s="1">
        <v>42914</v>
      </c>
      <c r="B911" t="s">
        <v>5</v>
      </c>
      <c r="C911" t="s">
        <v>4</v>
      </c>
    </row>
    <row r="912" spans="1:3" x14ac:dyDescent="0.3">
      <c r="A912" s="1">
        <v>42915</v>
      </c>
      <c r="B912" t="s">
        <v>5</v>
      </c>
      <c r="C912" t="s">
        <v>4</v>
      </c>
    </row>
    <row r="913" spans="1:3" x14ac:dyDescent="0.3">
      <c r="A913" s="1">
        <v>42916</v>
      </c>
      <c r="B913" t="s">
        <v>4</v>
      </c>
      <c r="C913" t="s">
        <v>4</v>
      </c>
    </row>
    <row r="914" spans="1:3" x14ac:dyDescent="0.3">
      <c r="A914" s="1">
        <v>42917</v>
      </c>
      <c r="B914" t="s">
        <v>4</v>
      </c>
      <c r="C914" t="s">
        <v>4</v>
      </c>
    </row>
    <row r="915" spans="1:3" x14ac:dyDescent="0.3">
      <c r="A915" s="1">
        <v>42918</v>
      </c>
      <c r="B915" t="s">
        <v>4</v>
      </c>
      <c r="C915" t="s">
        <v>4</v>
      </c>
    </row>
    <row r="916" spans="1:3" x14ac:dyDescent="0.3">
      <c r="A916" s="1">
        <v>42919</v>
      </c>
      <c r="B916" t="s">
        <v>4</v>
      </c>
      <c r="C916" t="s">
        <v>4</v>
      </c>
    </row>
    <row r="917" spans="1:3" x14ac:dyDescent="0.3">
      <c r="A917" s="1">
        <v>42920</v>
      </c>
      <c r="B917" t="s">
        <v>4</v>
      </c>
      <c r="C917" t="s">
        <v>4</v>
      </c>
    </row>
    <row r="918" spans="1:3" x14ac:dyDescent="0.3">
      <c r="A918" s="1">
        <v>42921</v>
      </c>
      <c r="B918" t="s">
        <v>4</v>
      </c>
      <c r="C918" t="s">
        <v>4</v>
      </c>
    </row>
    <row r="919" spans="1:3" x14ac:dyDescent="0.3">
      <c r="A919" s="1">
        <v>42922</v>
      </c>
      <c r="B919" t="s">
        <v>4</v>
      </c>
      <c r="C919" t="s">
        <v>4</v>
      </c>
    </row>
    <row r="920" spans="1:3" x14ac:dyDescent="0.3">
      <c r="A920" s="1">
        <v>42923</v>
      </c>
      <c r="B920" t="s">
        <v>4</v>
      </c>
      <c r="C920" t="s">
        <v>4</v>
      </c>
    </row>
    <row r="921" spans="1:3" x14ac:dyDescent="0.3">
      <c r="A921" s="1">
        <v>42924</v>
      </c>
      <c r="B921" t="s">
        <v>4</v>
      </c>
      <c r="C921" t="s">
        <v>4</v>
      </c>
    </row>
    <row r="922" spans="1:3" x14ac:dyDescent="0.3">
      <c r="A922" s="1">
        <v>42925</v>
      </c>
      <c r="B922" t="s">
        <v>4</v>
      </c>
      <c r="C922" t="s">
        <v>4</v>
      </c>
    </row>
    <row r="923" spans="1:3" x14ac:dyDescent="0.3">
      <c r="A923" s="1">
        <v>42926</v>
      </c>
      <c r="B923" t="s">
        <v>4</v>
      </c>
      <c r="C923" t="s">
        <v>4</v>
      </c>
    </row>
    <row r="924" spans="1:3" x14ac:dyDescent="0.3">
      <c r="A924" s="1">
        <v>42927</v>
      </c>
      <c r="B924" t="s">
        <v>4</v>
      </c>
      <c r="C924" t="s">
        <v>4</v>
      </c>
    </row>
    <row r="925" spans="1:3" x14ac:dyDescent="0.3">
      <c r="A925" s="1">
        <v>42928</v>
      </c>
      <c r="B925" t="s">
        <v>4</v>
      </c>
      <c r="C925" t="s">
        <v>4</v>
      </c>
    </row>
    <row r="926" spans="1:3" x14ac:dyDescent="0.3">
      <c r="A926" s="1">
        <v>42929</v>
      </c>
      <c r="B926" t="s">
        <v>4</v>
      </c>
      <c r="C926" t="s">
        <v>4</v>
      </c>
    </row>
    <row r="927" spans="1:3" x14ac:dyDescent="0.3">
      <c r="A927" s="1">
        <v>42930</v>
      </c>
      <c r="B927" t="s">
        <v>4</v>
      </c>
      <c r="C927" t="s">
        <v>4</v>
      </c>
    </row>
    <row r="928" spans="1:3" x14ac:dyDescent="0.3">
      <c r="A928" s="1">
        <v>42931</v>
      </c>
      <c r="B928" t="s">
        <v>4</v>
      </c>
      <c r="C928" t="s">
        <v>4</v>
      </c>
    </row>
    <row r="929" spans="1:3" x14ac:dyDescent="0.3">
      <c r="A929" s="1">
        <v>42932</v>
      </c>
      <c r="B929" t="s">
        <v>4</v>
      </c>
      <c r="C929" t="s">
        <v>4</v>
      </c>
    </row>
    <row r="930" spans="1:3" x14ac:dyDescent="0.3">
      <c r="A930" s="1">
        <v>42933</v>
      </c>
      <c r="B930" t="s">
        <v>4</v>
      </c>
      <c r="C930" t="s">
        <v>4</v>
      </c>
    </row>
    <row r="931" spans="1:3" x14ac:dyDescent="0.3">
      <c r="A931" s="1">
        <v>42934</v>
      </c>
      <c r="B931" t="s">
        <v>5</v>
      </c>
      <c r="C931" t="s">
        <v>4</v>
      </c>
    </row>
    <row r="932" spans="1:3" x14ac:dyDescent="0.3">
      <c r="A932" s="1">
        <v>42935</v>
      </c>
      <c r="B932" t="s">
        <v>5</v>
      </c>
      <c r="C932" t="s">
        <v>4</v>
      </c>
    </row>
    <row r="933" spans="1:3" x14ac:dyDescent="0.3">
      <c r="A933" s="1">
        <v>42936</v>
      </c>
      <c r="B933" t="s">
        <v>5</v>
      </c>
      <c r="C933" t="s">
        <v>4</v>
      </c>
    </row>
    <row r="934" spans="1:3" x14ac:dyDescent="0.3">
      <c r="A934" s="1">
        <v>42937</v>
      </c>
      <c r="B934" t="s">
        <v>5</v>
      </c>
      <c r="C934" t="s">
        <v>4</v>
      </c>
    </row>
    <row r="935" spans="1:3" x14ac:dyDescent="0.3">
      <c r="A935" s="1">
        <v>42938</v>
      </c>
      <c r="B935" t="s">
        <v>5</v>
      </c>
      <c r="C935" t="s">
        <v>4</v>
      </c>
    </row>
    <row r="936" spans="1:3" x14ac:dyDescent="0.3">
      <c r="A936" s="1">
        <v>42939</v>
      </c>
      <c r="B936" t="s">
        <v>5</v>
      </c>
      <c r="C936" t="s">
        <v>4</v>
      </c>
    </row>
    <row r="937" spans="1:3" x14ac:dyDescent="0.3">
      <c r="A937" s="1">
        <v>42940</v>
      </c>
      <c r="B937" t="s">
        <v>5</v>
      </c>
      <c r="C937" t="s">
        <v>4</v>
      </c>
    </row>
    <row r="938" spans="1:3" x14ac:dyDescent="0.3">
      <c r="A938" s="1">
        <v>42941</v>
      </c>
      <c r="B938" t="s">
        <v>5</v>
      </c>
      <c r="C938" t="s">
        <v>4</v>
      </c>
    </row>
    <row r="939" spans="1:3" x14ac:dyDescent="0.3">
      <c r="A939" s="1">
        <v>42942</v>
      </c>
      <c r="B939" t="s">
        <v>5</v>
      </c>
      <c r="C939" t="s">
        <v>4</v>
      </c>
    </row>
    <row r="940" spans="1:3" x14ac:dyDescent="0.3">
      <c r="A940" s="1">
        <v>42943</v>
      </c>
      <c r="B940" t="s">
        <v>5</v>
      </c>
      <c r="C940" t="s">
        <v>4</v>
      </c>
    </row>
    <row r="941" spans="1:3" x14ac:dyDescent="0.3">
      <c r="A941" s="1">
        <v>42944</v>
      </c>
      <c r="B941" t="s">
        <v>5</v>
      </c>
      <c r="C941" t="s">
        <v>4</v>
      </c>
    </row>
    <row r="942" spans="1:3" x14ac:dyDescent="0.3">
      <c r="A942" s="1">
        <v>42945</v>
      </c>
      <c r="B942" t="s">
        <v>5</v>
      </c>
      <c r="C942" t="s">
        <v>4</v>
      </c>
    </row>
    <row r="943" spans="1:3" x14ac:dyDescent="0.3">
      <c r="A943" s="1">
        <v>42946</v>
      </c>
      <c r="B943" t="s">
        <v>5</v>
      </c>
      <c r="C943" t="s">
        <v>4</v>
      </c>
    </row>
    <row r="944" spans="1:3" x14ac:dyDescent="0.3">
      <c r="A944" s="1">
        <v>42947</v>
      </c>
      <c r="B944" t="s">
        <v>5</v>
      </c>
      <c r="C944" t="s">
        <v>4</v>
      </c>
    </row>
    <row r="945" spans="1:3" x14ac:dyDescent="0.3">
      <c r="A945" s="1">
        <v>42948</v>
      </c>
      <c r="B945" t="s">
        <v>5</v>
      </c>
      <c r="C945" t="s">
        <v>4</v>
      </c>
    </row>
    <row r="946" spans="1:3" x14ac:dyDescent="0.3">
      <c r="A946" s="1">
        <v>42949</v>
      </c>
      <c r="B946" t="s">
        <v>5</v>
      </c>
      <c r="C946" t="s">
        <v>4</v>
      </c>
    </row>
    <row r="947" spans="1:3" x14ac:dyDescent="0.3">
      <c r="A947" s="1">
        <v>42950</v>
      </c>
      <c r="B947" t="s">
        <v>5</v>
      </c>
      <c r="C947" t="s">
        <v>4</v>
      </c>
    </row>
    <row r="948" spans="1:3" x14ac:dyDescent="0.3">
      <c r="A948" s="1">
        <v>42951</v>
      </c>
      <c r="B948" t="s">
        <v>5</v>
      </c>
      <c r="C948" t="s">
        <v>4</v>
      </c>
    </row>
    <row r="949" spans="1:3" x14ac:dyDescent="0.3">
      <c r="A949" s="1">
        <v>42952</v>
      </c>
      <c r="B949" t="s">
        <v>5</v>
      </c>
      <c r="C949" t="s">
        <v>4</v>
      </c>
    </row>
    <row r="950" spans="1:3" x14ac:dyDescent="0.3">
      <c r="A950" s="1">
        <v>42953</v>
      </c>
      <c r="B950" t="s">
        <v>5</v>
      </c>
      <c r="C950" t="s">
        <v>4</v>
      </c>
    </row>
    <row r="951" spans="1:3" x14ac:dyDescent="0.3">
      <c r="A951" s="1">
        <v>42954</v>
      </c>
      <c r="B951" t="s">
        <v>5</v>
      </c>
      <c r="C951" t="s">
        <v>4</v>
      </c>
    </row>
    <row r="952" spans="1:3" x14ac:dyDescent="0.3">
      <c r="A952" s="1">
        <v>42955</v>
      </c>
      <c r="B952" t="s">
        <v>5</v>
      </c>
      <c r="C952" t="s">
        <v>4</v>
      </c>
    </row>
    <row r="953" spans="1:3" x14ac:dyDescent="0.3">
      <c r="A953" s="1">
        <v>42956</v>
      </c>
      <c r="B953" t="s">
        <v>5</v>
      </c>
      <c r="C953" t="s">
        <v>4</v>
      </c>
    </row>
    <row r="954" spans="1:3" x14ac:dyDescent="0.3">
      <c r="A954" s="1">
        <v>42957</v>
      </c>
      <c r="B954" t="s">
        <v>5</v>
      </c>
      <c r="C954" t="s">
        <v>4</v>
      </c>
    </row>
    <row r="955" spans="1:3" x14ac:dyDescent="0.3">
      <c r="A955" s="1">
        <v>42958</v>
      </c>
      <c r="B955" t="s">
        <v>5</v>
      </c>
      <c r="C955" t="s">
        <v>4</v>
      </c>
    </row>
    <row r="956" spans="1:3" x14ac:dyDescent="0.3">
      <c r="A956" s="1">
        <v>42959</v>
      </c>
      <c r="B956" t="s">
        <v>5</v>
      </c>
      <c r="C956" t="s">
        <v>4</v>
      </c>
    </row>
    <row r="957" spans="1:3" x14ac:dyDescent="0.3">
      <c r="A957" s="1">
        <v>42960</v>
      </c>
      <c r="B957" t="s">
        <v>5</v>
      </c>
      <c r="C957" t="s">
        <v>4</v>
      </c>
    </row>
    <row r="958" spans="1:3" x14ac:dyDescent="0.3">
      <c r="A958" s="1">
        <v>42961</v>
      </c>
      <c r="B958" t="s">
        <v>5</v>
      </c>
      <c r="C958" t="s">
        <v>4</v>
      </c>
    </row>
    <row r="959" spans="1:3" x14ac:dyDescent="0.3">
      <c r="A959" s="1">
        <v>42962</v>
      </c>
      <c r="B959" t="s">
        <v>5</v>
      </c>
      <c r="C959" t="s">
        <v>4</v>
      </c>
    </row>
    <row r="960" spans="1:3" x14ac:dyDescent="0.3">
      <c r="A960" s="1">
        <v>42963</v>
      </c>
      <c r="B960" t="s">
        <v>5</v>
      </c>
      <c r="C960" t="s">
        <v>4</v>
      </c>
    </row>
    <row r="961" spans="1:3" x14ac:dyDescent="0.3">
      <c r="A961" s="1">
        <v>42964</v>
      </c>
      <c r="B961" t="s">
        <v>5</v>
      </c>
      <c r="C961" t="s">
        <v>4</v>
      </c>
    </row>
    <row r="962" spans="1:3" x14ac:dyDescent="0.3">
      <c r="A962" s="1">
        <v>42965</v>
      </c>
      <c r="B962" t="s">
        <v>5</v>
      </c>
      <c r="C962" t="s">
        <v>4</v>
      </c>
    </row>
    <row r="963" spans="1:3" x14ac:dyDescent="0.3">
      <c r="A963" s="1">
        <v>42966</v>
      </c>
      <c r="B963" t="s">
        <v>5</v>
      </c>
      <c r="C963" t="s">
        <v>4</v>
      </c>
    </row>
    <row r="964" spans="1:3" x14ac:dyDescent="0.3">
      <c r="A964" s="1">
        <v>42967</v>
      </c>
      <c r="B964" t="s">
        <v>5</v>
      </c>
      <c r="C964" t="s">
        <v>4</v>
      </c>
    </row>
    <row r="965" spans="1:3" x14ac:dyDescent="0.3">
      <c r="A965" s="1">
        <v>42968</v>
      </c>
      <c r="B965" t="s">
        <v>5</v>
      </c>
      <c r="C965" t="s">
        <v>4</v>
      </c>
    </row>
    <row r="966" spans="1:3" x14ac:dyDescent="0.3">
      <c r="A966" s="1">
        <v>42969</v>
      </c>
      <c r="B966" t="s">
        <v>5</v>
      </c>
      <c r="C966" t="s">
        <v>4</v>
      </c>
    </row>
    <row r="967" spans="1:3" x14ac:dyDescent="0.3">
      <c r="A967" s="1">
        <v>42970</v>
      </c>
      <c r="B967" t="s">
        <v>5</v>
      </c>
      <c r="C967" t="s">
        <v>4</v>
      </c>
    </row>
    <row r="968" spans="1:3" x14ac:dyDescent="0.3">
      <c r="A968" s="1">
        <v>42971</v>
      </c>
      <c r="B968" t="s">
        <v>5</v>
      </c>
      <c r="C968" t="s">
        <v>4</v>
      </c>
    </row>
    <row r="969" spans="1:3" x14ac:dyDescent="0.3">
      <c r="A969" s="1">
        <v>42972</v>
      </c>
      <c r="B969" t="s">
        <v>5</v>
      </c>
      <c r="C969" t="s">
        <v>4</v>
      </c>
    </row>
    <row r="970" spans="1:3" x14ac:dyDescent="0.3">
      <c r="A970" s="1">
        <v>42973</v>
      </c>
      <c r="B970" t="s">
        <v>5</v>
      </c>
      <c r="C970" t="s">
        <v>4</v>
      </c>
    </row>
    <row r="971" spans="1:3" x14ac:dyDescent="0.3">
      <c r="A971" s="1">
        <v>42974</v>
      </c>
      <c r="B971" t="s">
        <v>5</v>
      </c>
      <c r="C971" t="s">
        <v>4</v>
      </c>
    </row>
    <row r="972" spans="1:3" x14ac:dyDescent="0.3">
      <c r="A972" s="1">
        <v>42975</v>
      </c>
      <c r="B972" t="s">
        <v>5</v>
      </c>
      <c r="C972" t="s">
        <v>4</v>
      </c>
    </row>
    <row r="973" spans="1:3" x14ac:dyDescent="0.3">
      <c r="A973" s="1">
        <v>42976</v>
      </c>
      <c r="B973" t="s">
        <v>5</v>
      </c>
      <c r="C973" t="s">
        <v>4</v>
      </c>
    </row>
    <row r="974" spans="1:3" x14ac:dyDescent="0.3">
      <c r="A974" s="1">
        <v>42977</v>
      </c>
      <c r="B974" t="s">
        <v>5</v>
      </c>
      <c r="C974" t="s">
        <v>4</v>
      </c>
    </row>
    <row r="975" spans="1:3" x14ac:dyDescent="0.3">
      <c r="A975" s="1">
        <v>42978</v>
      </c>
      <c r="B975" t="s">
        <v>5</v>
      </c>
      <c r="C975" t="s">
        <v>4</v>
      </c>
    </row>
    <row r="976" spans="1:3" x14ac:dyDescent="0.3">
      <c r="A976" s="1">
        <v>42979</v>
      </c>
      <c r="B976" t="s">
        <v>5</v>
      </c>
      <c r="C976" t="s">
        <v>4</v>
      </c>
    </row>
    <row r="977" spans="1:3" x14ac:dyDescent="0.3">
      <c r="A977" s="1">
        <v>42980</v>
      </c>
      <c r="B977" t="s">
        <v>5</v>
      </c>
      <c r="C977" t="s">
        <v>4</v>
      </c>
    </row>
    <row r="978" spans="1:3" x14ac:dyDescent="0.3">
      <c r="A978" s="1">
        <v>42981</v>
      </c>
      <c r="B978" t="s">
        <v>5</v>
      </c>
      <c r="C978" t="s">
        <v>4</v>
      </c>
    </row>
    <row r="979" spans="1:3" x14ac:dyDescent="0.3">
      <c r="A979" s="1">
        <v>42982</v>
      </c>
      <c r="B979" t="s">
        <v>5</v>
      </c>
      <c r="C979" t="s">
        <v>4</v>
      </c>
    </row>
    <row r="980" spans="1:3" x14ac:dyDescent="0.3">
      <c r="A980" s="1">
        <v>42983</v>
      </c>
      <c r="B980" t="s">
        <v>5</v>
      </c>
      <c r="C980" t="s">
        <v>4</v>
      </c>
    </row>
    <row r="981" spans="1:3" x14ac:dyDescent="0.3">
      <c r="A981" s="1">
        <v>42984</v>
      </c>
      <c r="B981" t="s">
        <v>5</v>
      </c>
      <c r="C981" t="s">
        <v>4</v>
      </c>
    </row>
    <row r="982" spans="1:3" x14ac:dyDescent="0.3">
      <c r="A982" s="1">
        <v>42985</v>
      </c>
      <c r="B982" t="s">
        <v>5</v>
      </c>
      <c r="C982" t="s">
        <v>4</v>
      </c>
    </row>
    <row r="983" spans="1:3" x14ac:dyDescent="0.3">
      <c r="A983" s="1">
        <v>42986</v>
      </c>
      <c r="B983" t="s">
        <v>5</v>
      </c>
      <c r="C983" t="s">
        <v>4</v>
      </c>
    </row>
    <row r="984" spans="1:3" x14ac:dyDescent="0.3">
      <c r="A984" s="1">
        <v>42987</v>
      </c>
      <c r="B984" t="s">
        <v>5</v>
      </c>
      <c r="C984" t="s">
        <v>4</v>
      </c>
    </row>
    <row r="985" spans="1:3" x14ac:dyDescent="0.3">
      <c r="A985" s="1">
        <v>42988</v>
      </c>
      <c r="B985" t="s">
        <v>5</v>
      </c>
      <c r="C985" t="s">
        <v>4</v>
      </c>
    </row>
    <row r="986" spans="1:3" x14ac:dyDescent="0.3">
      <c r="A986" s="1">
        <v>42989</v>
      </c>
      <c r="B986" t="s">
        <v>5</v>
      </c>
      <c r="C986" t="s">
        <v>4</v>
      </c>
    </row>
    <row r="987" spans="1:3" x14ac:dyDescent="0.3">
      <c r="A987" s="1">
        <v>42990</v>
      </c>
      <c r="B987" t="s">
        <v>5</v>
      </c>
      <c r="C987" t="s">
        <v>4</v>
      </c>
    </row>
    <row r="988" spans="1:3" x14ac:dyDescent="0.3">
      <c r="A988" s="1">
        <v>42991</v>
      </c>
      <c r="B988" t="s">
        <v>5</v>
      </c>
      <c r="C988" t="s">
        <v>4</v>
      </c>
    </row>
    <row r="989" spans="1:3" x14ac:dyDescent="0.3">
      <c r="A989" s="1">
        <v>42992</v>
      </c>
      <c r="B989" t="s">
        <v>5</v>
      </c>
      <c r="C989" t="s">
        <v>4</v>
      </c>
    </row>
    <row r="990" spans="1:3" x14ac:dyDescent="0.3">
      <c r="A990" s="1">
        <v>42993</v>
      </c>
      <c r="B990" t="s">
        <v>5</v>
      </c>
      <c r="C990" t="s">
        <v>4</v>
      </c>
    </row>
    <row r="991" spans="1:3" x14ac:dyDescent="0.3">
      <c r="A991" s="1">
        <v>42994</v>
      </c>
      <c r="B991" t="s">
        <v>5</v>
      </c>
      <c r="C991" t="s">
        <v>4</v>
      </c>
    </row>
    <row r="992" spans="1:3" x14ac:dyDescent="0.3">
      <c r="A992" s="1">
        <v>42995</v>
      </c>
      <c r="B992" t="s">
        <v>5</v>
      </c>
      <c r="C992" t="s">
        <v>4</v>
      </c>
    </row>
    <row r="993" spans="1:3" x14ac:dyDescent="0.3">
      <c r="A993" s="1">
        <v>42996</v>
      </c>
      <c r="B993" t="s">
        <v>5</v>
      </c>
      <c r="C993" t="s">
        <v>4</v>
      </c>
    </row>
    <row r="994" spans="1:3" x14ac:dyDescent="0.3">
      <c r="A994" s="1">
        <v>42997</v>
      </c>
      <c r="B994" t="s">
        <v>5</v>
      </c>
      <c r="C994" t="s">
        <v>4</v>
      </c>
    </row>
    <row r="995" spans="1:3" x14ac:dyDescent="0.3">
      <c r="A995" s="1">
        <v>42998</v>
      </c>
      <c r="B995" t="s">
        <v>5</v>
      </c>
      <c r="C995" t="s">
        <v>4</v>
      </c>
    </row>
    <row r="996" spans="1:3" x14ac:dyDescent="0.3">
      <c r="A996" s="1">
        <v>42999</v>
      </c>
      <c r="B996" t="s">
        <v>5</v>
      </c>
      <c r="C996" t="s">
        <v>4</v>
      </c>
    </row>
    <row r="997" spans="1:3" x14ac:dyDescent="0.3">
      <c r="A997" s="1">
        <v>43000</v>
      </c>
      <c r="B997" t="s">
        <v>4</v>
      </c>
      <c r="C997" t="s">
        <v>4</v>
      </c>
    </row>
    <row r="998" spans="1:3" x14ac:dyDescent="0.3">
      <c r="A998" s="1">
        <v>43001</v>
      </c>
      <c r="B998" t="s">
        <v>4</v>
      </c>
      <c r="C998" t="s">
        <v>4</v>
      </c>
    </row>
    <row r="999" spans="1:3" x14ac:dyDescent="0.3">
      <c r="A999" s="1">
        <v>43002</v>
      </c>
      <c r="B999" t="s">
        <v>4</v>
      </c>
      <c r="C999" t="s">
        <v>4</v>
      </c>
    </row>
    <row r="1000" spans="1:3" x14ac:dyDescent="0.3">
      <c r="A1000" s="1">
        <v>43003</v>
      </c>
      <c r="B1000" t="s">
        <v>4</v>
      </c>
      <c r="C1000" t="s">
        <v>4</v>
      </c>
    </row>
    <row r="1001" spans="1:3" x14ac:dyDescent="0.3">
      <c r="A1001" s="1">
        <v>43004</v>
      </c>
      <c r="B1001" t="s">
        <v>4</v>
      </c>
      <c r="C1001" t="s">
        <v>4</v>
      </c>
    </row>
    <row r="1002" spans="1:3" x14ac:dyDescent="0.3">
      <c r="A1002" s="1">
        <v>43005</v>
      </c>
      <c r="B1002" t="s">
        <v>4</v>
      </c>
      <c r="C1002" t="s">
        <v>4</v>
      </c>
    </row>
    <row r="1003" spans="1:3" x14ac:dyDescent="0.3">
      <c r="A1003" s="1">
        <v>43006</v>
      </c>
      <c r="B1003" t="s">
        <v>4</v>
      </c>
      <c r="C1003" t="s">
        <v>4</v>
      </c>
    </row>
    <row r="1004" spans="1:3" x14ac:dyDescent="0.3">
      <c r="A1004" s="1">
        <v>43007</v>
      </c>
      <c r="B1004" t="s">
        <v>4</v>
      </c>
      <c r="C1004" t="s">
        <v>5</v>
      </c>
    </row>
    <row r="1005" spans="1:3" x14ac:dyDescent="0.3">
      <c r="A1005" s="1">
        <v>43008</v>
      </c>
      <c r="B1005" t="s">
        <v>4</v>
      </c>
      <c r="C1005" t="s">
        <v>4</v>
      </c>
    </row>
    <row r="1006" spans="1:3" x14ac:dyDescent="0.3">
      <c r="A1006" s="1">
        <v>43009</v>
      </c>
      <c r="B1006" t="s">
        <v>4</v>
      </c>
      <c r="C1006" t="s">
        <v>4</v>
      </c>
    </row>
    <row r="1007" spans="1:3" x14ac:dyDescent="0.3">
      <c r="A1007" s="1">
        <v>43010</v>
      </c>
      <c r="B1007" t="s">
        <v>4</v>
      </c>
      <c r="C1007" t="s">
        <v>4</v>
      </c>
    </row>
    <row r="1008" spans="1:3" x14ac:dyDescent="0.3">
      <c r="A1008" s="1">
        <v>43011</v>
      </c>
      <c r="B1008" t="s">
        <v>4</v>
      </c>
      <c r="C1008" t="s">
        <v>4</v>
      </c>
    </row>
    <row r="1009" spans="1:3" x14ac:dyDescent="0.3">
      <c r="A1009" s="1">
        <v>43012</v>
      </c>
      <c r="B1009" t="s">
        <v>4</v>
      </c>
      <c r="C1009" t="s">
        <v>4</v>
      </c>
    </row>
    <row r="1010" spans="1:3" x14ac:dyDescent="0.3">
      <c r="A1010" s="1">
        <v>43013</v>
      </c>
      <c r="B1010" t="s">
        <v>4</v>
      </c>
      <c r="C1010" t="s">
        <v>4</v>
      </c>
    </row>
    <row r="1011" spans="1:3" x14ac:dyDescent="0.3">
      <c r="A1011" s="1">
        <v>43014</v>
      </c>
      <c r="B1011" t="s">
        <v>4</v>
      </c>
      <c r="C1011" t="s">
        <v>4</v>
      </c>
    </row>
    <row r="1012" spans="1:3" x14ac:dyDescent="0.3">
      <c r="A1012" s="1">
        <v>43015</v>
      </c>
      <c r="B1012" t="s">
        <v>4</v>
      </c>
      <c r="C1012" t="s">
        <v>4</v>
      </c>
    </row>
    <row r="1013" spans="1:3" x14ac:dyDescent="0.3">
      <c r="A1013" s="1">
        <v>43016</v>
      </c>
      <c r="B1013" t="s">
        <v>4</v>
      </c>
      <c r="C1013" t="s">
        <v>4</v>
      </c>
    </row>
    <row r="1014" spans="1:3" x14ac:dyDescent="0.3">
      <c r="A1014" s="1">
        <v>43017</v>
      </c>
      <c r="B1014" t="s">
        <v>4</v>
      </c>
      <c r="C1014" t="s">
        <v>4</v>
      </c>
    </row>
    <row r="1015" spans="1:3" x14ac:dyDescent="0.3">
      <c r="A1015" s="1">
        <v>43018</v>
      </c>
      <c r="B1015" t="s">
        <v>5</v>
      </c>
      <c r="C1015" t="s">
        <v>4</v>
      </c>
    </row>
    <row r="1016" spans="1:3" x14ac:dyDescent="0.3">
      <c r="A1016" s="1">
        <v>43019</v>
      </c>
      <c r="B1016" t="s">
        <v>5</v>
      </c>
      <c r="C1016" t="s">
        <v>4</v>
      </c>
    </row>
    <row r="1017" spans="1:3" x14ac:dyDescent="0.3">
      <c r="A1017" s="1">
        <v>43020</v>
      </c>
      <c r="B1017" t="s">
        <v>5</v>
      </c>
      <c r="C1017" t="s">
        <v>4</v>
      </c>
    </row>
    <row r="1018" spans="1:3" x14ac:dyDescent="0.3">
      <c r="A1018" s="1">
        <v>43021</v>
      </c>
      <c r="B1018" t="s">
        <v>5</v>
      </c>
      <c r="C1018" t="s">
        <v>4</v>
      </c>
    </row>
    <row r="1019" spans="1:3" x14ac:dyDescent="0.3">
      <c r="A1019" s="1">
        <v>43022</v>
      </c>
      <c r="B1019" t="s">
        <v>5</v>
      </c>
      <c r="C1019" t="s">
        <v>4</v>
      </c>
    </row>
    <row r="1020" spans="1:3" x14ac:dyDescent="0.3">
      <c r="A1020" s="1">
        <v>43023</v>
      </c>
      <c r="B1020" t="s">
        <v>5</v>
      </c>
      <c r="C1020" t="s">
        <v>4</v>
      </c>
    </row>
    <row r="1021" spans="1:3" x14ac:dyDescent="0.3">
      <c r="A1021" s="1">
        <v>43024</v>
      </c>
      <c r="B1021" t="s">
        <v>5</v>
      </c>
      <c r="C1021" t="s">
        <v>4</v>
      </c>
    </row>
    <row r="1022" spans="1:3" x14ac:dyDescent="0.3">
      <c r="A1022" s="1">
        <v>43025</v>
      </c>
      <c r="B1022" t="s">
        <v>5</v>
      </c>
      <c r="C1022" t="s">
        <v>4</v>
      </c>
    </row>
    <row r="1023" spans="1:3" x14ac:dyDescent="0.3">
      <c r="A1023" s="1">
        <v>43026</v>
      </c>
      <c r="B1023" t="s">
        <v>5</v>
      </c>
      <c r="C1023" t="s">
        <v>4</v>
      </c>
    </row>
    <row r="1024" spans="1:3" x14ac:dyDescent="0.3">
      <c r="A1024" s="1">
        <v>43027</v>
      </c>
      <c r="B1024" t="s">
        <v>5</v>
      </c>
      <c r="C1024" t="s">
        <v>4</v>
      </c>
    </row>
    <row r="1025" spans="1:3" x14ac:dyDescent="0.3">
      <c r="A1025" s="1">
        <v>43028</v>
      </c>
      <c r="B1025" t="s">
        <v>5</v>
      </c>
      <c r="C1025" t="s">
        <v>4</v>
      </c>
    </row>
    <row r="1026" spans="1:3" x14ac:dyDescent="0.3">
      <c r="A1026" s="1">
        <v>43029</v>
      </c>
      <c r="B1026" t="s">
        <v>5</v>
      </c>
      <c r="C1026" t="s">
        <v>4</v>
      </c>
    </row>
    <row r="1027" spans="1:3" x14ac:dyDescent="0.3">
      <c r="A1027" s="1">
        <v>43030</v>
      </c>
      <c r="B1027" t="s">
        <v>5</v>
      </c>
      <c r="C1027" t="s">
        <v>4</v>
      </c>
    </row>
    <row r="1028" spans="1:3" x14ac:dyDescent="0.3">
      <c r="A1028" s="1">
        <v>43031</v>
      </c>
      <c r="B1028" t="s">
        <v>5</v>
      </c>
      <c r="C1028" t="s">
        <v>4</v>
      </c>
    </row>
    <row r="1029" spans="1:3" x14ac:dyDescent="0.3">
      <c r="A1029" s="1">
        <v>43032</v>
      </c>
      <c r="B1029" t="s">
        <v>5</v>
      </c>
      <c r="C1029" t="s">
        <v>4</v>
      </c>
    </row>
    <row r="1030" spans="1:3" x14ac:dyDescent="0.3">
      <c r="A1030" s="1">
        <v>43033</v>
      </c>
      <c r="B1030" t="s">
        <v>5</v>
      </c>
      <c r="C1030" t="s">
        <v>4</v>
      </c>
    </row>
    <row r="1031" spans="1:3" x14ac:dyDescent="0.3">
      <c r="A1031" s="1">
        <v>43034</v>
      </c>
      <c r="B1031" t="s">
        <v>5</v>
      </c>
      <c r="C1031" t="s">
        <v>4</v>
      </c>
    </row>
    <row r="1032" spans="1:3" x14ac:dyDescent="0.3">
      <c r="A1032" s="1">
        <v>43035</v>
      </c>
      <c r="B1032" t="s">
        <v>5</v>
      </c>
      <c r="C1032" t="s">
        <v>4</v>
      </c>
    </row>
    <row r="1033" spans="1:3" x14ac:dyDescent="0.3">
      <c r="A1033" s="1">
        <v>43036</v>
      </c>
      <c r="B1033" t="s">
        <v>5</v>
      </c>
      <c r="C1033" t="s">
        <v>4</v>
      </c>
    </row>
    <row r="1034" spans="1:3" x14ac:dyDescent="0.3">
      <c r="A1034" s="1">
        <v>43037</v>
      </c>
      <c r="B1034" t="s">
        <v>5</v>
      </c>
      <c r="C1034" t="s">
        <v>4</v>
      </c>
    </row>
    <row r="1035" spans="1:3" x14ac:dyDescent="0.3">
      <c r="A1035" s="1">
        <v>43038</v>
      </c>
      <c r="B1035" t="s">
        <v>5</v>
      </c>
      <c r="C1035" t="s">
        <v>4</v>
      </c>
    </row>
    <row r="1036" spans="1:3" x14ac:dyDescent="0.3">
      <c r="A1036" s="1">
        <v>43039</v>
      </c>
      <c r="B1036" t="s">
        <v>5</v>
      </c>
      <c r="C1036" t="s">
        <v>4</v>
      </c>
    </row>
    <row r="1037" spans="1:3" x14ac:dyDescent="0.3">
      <c r="A1037" s="1">
        <v>43040</v>
      </c>
      <c r="B1037" t="s">
        <v>5</v>
      </c>
      <c r="C1037" t="s">
        <v>4</v>
      </c>
    </row>
    <row r="1038" spans="1:3" x14ac:dyDescent="0.3">
      <c r="A1038" s="1">
        <v>43041</v>
      </c>
      <c r="B1038" t="s">
        <v>5</v>
      </c>
      <c r="C1038" t="s">
        <v>4</v>
      </c>
    </row>
    <row r="1039" spans="1:3" x14ac:dyDescent="0.3">
      <c r="A1039" s="1">
        <v>43042</v>
      </c>
      <c r="B1039" t="s">
        <v>5</v>
      </c>
      <c r="C1039" t="s">
        <v>4</v>
      </c>
    </row>
    <row r="1040" spans="1:3" x14ac:dyDescent="0.3">
      <c r="A1040" s="1">
        <v>43043</v>
      </c>
      <c r="B1040" t="s">
        <v>5</v>
      </c>
      <c r="C1040" t="s">
        <v>4</v>
      </c>
    </row>
    <row r="1041" spans="1:3" x14ac:dyDescent="0.3">
      <c r="A1041" s="1">
        <v>43044</v>
      </c>
      <c r="B1041" t="s">
        <v>5</v>
      </c>
      <c r="C1041" t="s">
        <v>4</v>
      </c>
    </row>
    <row r="1042" spans="1:3" x14ac:dyDescent="0.3">
      <c r="A1042" s="1">
        <v>43045</v>
      </c>
      <c r="B1042" t="s">
        <v>5</v>
      </c>
      <c r="C1042" t="s">
        <v>4</v>
      </c>
    </row>
    <row r="1043" spans="1:3" x14ac:dyDescent="0.3">
      <c r="A1043" s="1">
        <v>43046</v>
      </c>
      <c r="B1043" t="s">
        <v>5</v>
      </c>
      <c r="C1043" t="s">
        <v>5</v>
      </c>
    </row>
    <row r="1044" spans="1:3" x14ac:dyDescent="0.3">
      <c r="A1044" s="1">
        <v>43047</v>
      </c>
      <c r="B1044" t="s">
        <v>5</v>
      </c>
      <c r="C1044" t="s">
        <v>4</v>
      </c>
    </row>
    <row r="1045" spans="1:3" x14ac:dyDescent="0.3">
      <c r="A1045" s="1">
        <v>43048</v>
      </c>
      <c r="B1045" t="s">
        <v>5</v>
      </c>
      <c r="C1045" t="s">
        <v>4</v>
      </c>
    </row>
    <row r="1046" spans="1:3" x14ac:dyDescent="0.3">
      <c r="A1046" s="1">
        <v>43049</v>
      </c>
      <c r="B1046" t="s">
        <v>5</v>
      </c>
      <c r="C1046" t="s">
        <v>4</v>
      </c>
    </row>
    <row r="1047" spans="1:3" x14ac:dyDescent="0.3">
      <c r="A1047" s="1">
        <v>43050</v>
      </c>
      <c r="B1047" t="s">
        <v>5</v>
      </c>
      <c r="C1047" t="s">
        <v>4</v>
      </c>
    </row>
    <row r="1048" spans="1:3" x14ac:dyDescent="0.3">
      <c r="A1048" s="1">
        <v>43051</v>
      </c>
      <c r="B1048" t="s">
        <v>5</v>
      </c>
      <c r="C1048" t="s">
        <v>4</v>
      </c>
    </row>
    <row r="1049" spans="1:3" x14ac:dyDescent="0.3">
      <c r="A1049" s="1">
        <v>43052</v>
      </c>
      <c r="B1049" t="s">
        <v>5</v>
      </c>
      <c r="C1049" t="s">
        <v>4</v>
      </c>
    </row>
    <row r="1050" spans="1:3" x14ac:dyDescent="0.3">
      <c r="A1050" s="1">
        <v>43053</v>
      </c>
      <c r="B1050" t="s">
        <v>5</v>
      </c>
      <c r="C1050" t="s">
        <v>4</v>
      </c>
    </row>
    <row r="1051" spans="1:3" x14ac:dyDescent="0.3">
      <c r="A1051" s="1">
        <v>43054</v>
      </c>
      <c r="B1051" t="s">
        <v>5</v>
      </c>
      <c r="C1051" t="s">
        <v>4</v>
      </c>
    </row>
    <row r="1052" spans="1:3" x14ac:dyDescent="0.3">
      <c r="A1052" s="1">
        <v>43055</v>
      </c>
      <c r="B1052" t="s">
        <v>5</v>
      </c>
      <c r="C1052" t="s">
        <v>4</v>
      </c>
    </row>
    <row r="1053" spans="1:3" x14ac:dyDescent="0.3">
      <c r="A1053" s="1">
        <v>43056</v>
      </c>
      <c r="B1053" t="s">
        <v>5</v>
      </c>
      <c r="C1053" t="s">
        <v>4</v>
      </c>
    </row>
    <row r="1054" spans="1:3" x14ac:dyDescent="0.3">
      <c r="A1054" s="1">
        <v>43057</v>
      </c>
      <c r="B1054" t="s">
        <v>5</v>
      </c>
      <c r="C1054" t="s">
        <v>4</v>
      </c>
    </row>
    <row r="1055" spans="1:3" x14ac:dyDescent="0.3">
      <c r="A1055" s="1">
        <v>43058</v>
      </c>
      <c r="B1055" t="s">
        <v>5</v>
      </c>
      <c r="C1055" t="s">
        <v>4</v>
      </c>
    </row>
    <row r="1056" spans="1:3" x14ac:dyDescent="0.3">
      <c r="A1056" s="1">
        <v>43059</v>
      </c>
      <c r="B1056" t="s">
        <v>5</v>
      </c>
      <c r="C1056" t="s">
        <v>4</v>
      </c>
    </row>
    <row r="1057" spans="1:3" x14ac:dyDescent="0.3">
      <c r="A1057" s="1">
        <v>43060</v>
      </c>
      <c r="B1057" t="s">
        <v>5</v>
      </c>
      <c r="C1057" t="s">
        <v>4</v>
      </c>
    </row>
    <row r="1058" spans="1:3" x14ac:dyDescent="0.3">
      <c r="A1058" s="1">
        <v>43061</v>
      </c>
      <c r="B1058" t="s">
        <v>5</v>
      </c>
      <c r="C1058" t="s">
        <v>4</v>
      </c>
    </row>
    <row r="1059" spans="1:3" x14ac:dyDescent="0.3">
      <c r="A1059" s="1">
        <v>43062</v>
      </c>
      <c r="B1059" t="s">
        <v>5</v>
      </c>
      <c r="C1059" t="s">
        <v>4</v>
      </c>
    </row>
    <row r="1060" spans="1:3" x14ac:dyDescent="0.3">
      <c r="A1060" s="1">
        <v>43063</v>
      </c>
      <c r="B1060" t="s">
        <v>5</v>
      </c>
      <c r="C1060" t="s">
        <v>4</v>
      </c>
    </row>
    <row r="1061" spans="1:3" x14ac:dyDescent="0.3">
      <c r="A1061" s="1">
        <v>43064</v>
      </c>
      <c r="B1061" t="s">
        <v>5</v>
      </c>
      <c r="C1061" t="s">
        <v>4</v>
      </c>
    </row>
    <row r="1062" spans="1:3" x14ac:dyDescent="0.3">
      <c r="A1062" s="1">
        <v>43065</v>
      </c>
      <c r="B1062" t="s">
        <v>5</v>
      </c>
      <c r="C1062" t="s">
        <v>4</v>
      </c>
    </row>
    <row r="1063" spans="1:3" x14ac:dyDescent="0.3">
      <c r="A1063" s="1">
        <v>43066</v>
      </c>
      <c r="B1063" t="s">
        <v>5</v>
      </c>
      <c r="C1063" t="s">
        <v>4</v>
      </c>
    </row>
    <row r="1064" spans="1:3" x14ac:dyDescent="0.3">
      <c r="A1064" s="1">
        <v>43067</v>
      </c>
      <c r="B1064" t="s">
        <v>5</v>
      </c>
      <c r="C1064" t="s">
        <v>4</v>
      </c>
    </row>
    <row r="1065" spans="1:3" x14ac:dyDescent="0.3">
      <c r="A1065" s="1">
        <v>43068</v>
      </c>
      <c r="B1065" t="s">
        <v>5</v>
      </c>
      <c r="C1065" t="s">
        <v>4</v>
      </c>
    </row>
    <row r="1066" spans="1:3" x14ac:dyDescent="0.3">
      <c r="A1066" s="1">
        <v>43069</v>
      </c>
      <c r="B1066" t="s">
        <v>5</v>
      </c>
      <c r="C1066" t="s">
        <v>4</v>
      </c>
    </row>
    <row r="1067" spans="1:3" x14ac:dyDescent="0.3">
      <c r="A1067" s="1">
        <v>43070</v>
      </c>
      <c r="B1067" t="s">
        <v>5</v>
      </c>
      <c r="C1067" t="s">
        <v>4</v>
      </c>
    </row>
    <row r="1068" spans="1:3" x14ac:dyDescent="0.3">
      <c r="A1068" s="1">
        <v>43071</v>
      </c>
      <c r="B1068" t="s">
        <v>5</v>
      </c>
      <c r="C1068" t="s">
        <v>4</v>
      </c>
    </row>
    <row r="1069" spans="1:3" x14ac:dyDescent="0.3">
      <c r="A1069" s="1">
        <v>43072</v>
      </c>
      <c r="B1069" t="s">
        <v>5</v>
      </c>
      <c r="C1069" t="s">
        <v>4</v>
      </c>
    </row>
    <row r="1070" spans="1:3" x14ac:dyDescent="0.3">
      <c r="A1070" s="1">
        <v>43073</v>
      </c>
      <c r="B1070" t="s">
        <v>5</v>
      </c>
      <c r="C1070" t="s">
        <v>4</v>
      </c>
    </row>
    <row r="1071" spans="1:3" x14ac:dyDescent="0.3">
      <c r="A1071" s="1">
        <v>43074</v>
      </c>
      <c r="B1071" t="s">
        <v>5</v>
      </c>
      <c r="C1071" t="s">
        <v>4</v>
      </c>
    </row>
    <row r="1072" spans="1:3" x14ac:dyDescent="0.3">
      <c r="A1072" s="1">
        <v>43075</v>
      </c>
      <c r="B1072" t="s">
        <v>5</v>
      </c>
      <c r="C1072" t="s">
        <v>4</v>
      </c>
    </row>
    <row r="1073" spans="1:3" x14ac:dyDescent="0.3">
      <c r="A1073" s="1">
        <v>43076</v>
      </c>
      <c r="B1073" t="s">
        <v>5</v>
      </c>
      <c r="C1073" t="s">
        <v>4</v>
      </c>
    </row>
    <row r="1074" spans="1:3" x14ac:dyDescent="0.3">
      <c r="A1074" s="1">
        <v>43077</v>
      </c>
      <c r="B1074" t="s">
        <v>5</v>
      </c>
      <c r="C1074" t="s">
        <v>4</v>
      </c>
    </row>
    <row r="1075" spans="1:3" x14ac:dyDescent="0.3">
      <c r="A1075" s="1">
        <v>43078</v>
      </c>
      <c r="B1075" t="s">
        <v>5</v>
      </c>
      <c r="C1075" t="s">
        <v>4</v>
      </c>
    </row>
    <row r="1076" spans="1:3" x14ac:dyDescent="0.3">
      <c r="A1076" s="1">
        <v>43079</v>
      </c>
      <c r="B1076" t="s">
        <v>5</v>
      </c>
      <c r="C1076" t="s">
        <v>4</v>
      </c>
    </row>
    <row r="1077" spans="1:3" x14ac:dyDescent="0.3">
      <c r="A1077" s="1">
        <v>43080</v>
      </c>
      <c r="B1077" t="s">
        <v>5</v>
      </c>
      <c r="C1077" t="s">
        <v>4</v>
      </c>
    </row>
    <row r="1078" spans="1:3" x14ac:dyDescent="0.3">
      <c r="A1078" s="1">
        <v>43081</v>
      </c>
      <c r="B1078" t="s">
        <v>5</v>
      </c>
      <c r="C1078" t="s">
        <v>4</v>
      </c>
    </row>
    <row r="1079" spans="1:3" x14ac:dyDescent="0.3">
      <c r="A1079" s="1">
        <v>43082</v>
      </c>
      <c r="B1079" t="s">
        <v>5</v>
      </c>
      <c r="C1079" t="s">
        <v>4</v>
      </c>
    </row>
    <row r="1080" spans="1:3" x14ac:dyDescent="0.3">
      <c r="A1080" s="1">
        <v>43083</v>
      </c>
      <c r="B1080" t="s">
        <v>5</v>
      </c>
      <c r="C1080" t="s">
        <v>4</v>
      </c>
    </row>
    <row r="1081" spans="1:3" x14ac:dyDescent="0.3">
      <c r="A1081" s="1">
        <v>43084</v>
      </c>
      <c r="B1081" t="s">
        <v>5</v>
      </c>
      <c r="C1081" t="s">
        <v>4</v>
      </c>
    </row>
    <row r="1082" spans="1:3" x14ac:dyDescent="0.3">
      <c r="A1082" s="1">
        <v>43085</v>
      </c>
      <c r="B1082" t="s">
        <v>5</v>
      </c>
      <c r="C1082" t="s">
        <v>4</v>
      </c>
    </row>
    <row r="1083" spans="1:3" x14ac:dyDescent="0.3">
      <c r="A1083" s="1">
        <v>43086</v>
      </c>
      <c r="B1083" t="s">
        <v>5</v>
      </c>
      <c r="C1083" t="s">
        <v>4</v>
      </c>
    </row>
    <row r="1084" spans="1:3" x14ac:dyDescent="0.3">
      <c r="A1084" s="1">
        <v>43087</v>
      </c>
      <c r="B1084" t="s">
        <v>5</v>
      </c>
      <c r="C1084" t="s">
        <v>4</v>
      </c>
    </row>
    <row r="1085" spans="1:3" x14ac:dyDescent="0.3">
      <c r="A1085" s="1">
        <v>43088</v>
      </c>
      <c r="B1085" t="s">
        <v>5</v>
      </c>
      <c r="C1085" t="s">
        <v>4</v>
      </c>
    </row>
    <row r="1086" spans="1:3" x14ac:dyDescent="0.3">
      <c r="A1086" s="1">
        <v>43089</v>
      </c>
      <c r="B1086" t="s">
        <v>5</v>
      </c>
      <c r="C1086" t="s">
        <v>4</v>
      </c>
    </row>
    <row r="1087" spans="1:3" x14ac:dyDescent="0.3">
      <c r="A1087" s="1">
        <v>43090</v>
      </c>
      <c r="B1087" t="s">
        <v>5</v>
      </c>
      <c r="C1087" t="s">
        <v>4</v>
      </c>
    </row>
    <row r="1088" spans="1:3" x14ac:dyDescent="0.3">
      <c r="A1088" s="1">
        <v>43091</v>
      </c>
      <c r="B1088" t="s">
        <v>4</v>
      </c>
      <c r="C1088" t="s">
        <v>4</v>
      </c>
    </row>
    <row r="1089" spans="1:3" x14ac:dyDescent="0.3">
      <c r="A1089" s="1">
        <v>43092</v>
      </c>
      <c r="B1089" t="s">
        <v>4</v>
      </c>
      <c r="C1089" t="s">
        <v>4</v>
      </c>
    </row>
    <row r="1090" spans="1:3" x14ac:dyDescent="0.3">
      <c r="A1090" s="1">
        <v>43093</v>
      </c>
      <c r="B1090" t="s">
        <v>4</v>
      </c>
      <c r="C1090" t="s">
        <v>4</v>
      </c>
    </row>
    <row r="1091" spans="1:3" x14ac:dyDescent="0.3">
      <c r="A1091" s="1">
        <v>43094</v>
      </c>
      <c r="B1091" t="s">
        <v>4</v>
      </c>
      <c r="C1091" t="s">
        <v>5</v>
      </c>
    </row>
    <row r="1092" spans="1:3" x14ac:dyDescent="0.3">
      <c r="A1092" s="1">
        <v>43095</v>
      </c>
      <c r="B1092" t="s">
        <v>4</v>
      </c>
      <c r="C1092" t="s">
        <v>5</v>
      </c>
    </row>
    <row r="1093" spans="1:3" x14ac:dyDescent="0.3">
      <c r="A1093" s="1">
        <v>43096</v>
      </c>
      <c r="B1093" t="s">
        <v>4</v>
      </c>
      <c r="C1093" t="s">
        <v>4</v>
      </c>
    </row>
    <row r="1094" spans="1:3" x14ac:dyDescent="0.3">
      <c r="A1094" s="1">
        <v>43097</v>
      </c>
      <c r="B1094" t="s">
        <v>4</v>
      </c>
      <c r="C1094" t="s">
        <v>4</v>
      </c>
    </row>
    <row r="1095" spans="1:3" x14ac:dyDescent="0.3">
      <c r="A1095" s="1">
        <v>43098</v>
      </c>
      <c r="B1095" t="s">
        <v>4</v>
      </c>
      <c r="C1095" t="s">
        <v>4</v>
      </c>
    </row>
    <row r="1096" spans="1:3" x14ac:dyDescent="0.3">
      <c r="A1096" s="1">
        <v>43099</v>
      </c>
      <c r="B1096" t="s">
        <v>4</v>
      </c>
      <c r="C1096" t="s">
        <v>4</v>
      </c>
    </row>
    <row r="1097" spans="1:3" x14ac:dyDescent="0.3">
      <c r="A1097" s="1">
        <v>43100</v>
      </c>
      <c r="B1097" t="s">
        <v>4</v>
      </c>
      <c r="C1097" t="s">
        <v>4</v>
      </c>
    </row>
    <row r="1098" spans="1:3" x14ac:dyDescent="0.3">
      <c r="A1098" s="1">
        <v>43101</v>
      </c>
      <c r="B1098" t="s">
        <v>4</v>
      </c>
      <c r="C1098" t="s">
        <v>5</v>
      </c>
    </row>
    <row r="1099" spans="1:3" x14ac:dyDescent="0.3">
      <c r="A1099" s="1">
        <v>43102</v>
      </c>
      <c r="B1099" t="s">
        <v>4</v>
      </c>
      <c r="C1099" t="s">
        <v>4</v>
      </c>
    </row>
    <row r="1100" spans="1:3" x14ac:dyDescent="0.3">
      <c r="A1100" s="1">
        <v>43103</v>
      </c>
      <c r="B1100" t="s">
        <v>4</v>
      </c>
      <c r="C1100" t="s">
        <v>4</v>
      </c>
    </row>
    <row r="1101" spans="1:3" x14ac:dyDescent="0.3">
      <c r="A1101" s="1">
        <v>43104</v>
      </c>
      <c r="B1101" t="s">
        <v>4</v>
      </c>
      <c r="C1101" t="s">
        <v>4</v>
      </c>
    </row>
    <row r="1102" spans="1:3" x14ac:dyDescent="0.3">
      <c r="A1102" s="1">
        <v>43105</v>
      </c>
      <c r="B1102" t="s">
        <v>4</v>
      </c>
      <c r="C1102" t="s">
        <v>4</v>
      </c>
    </row>
    <row r="1103" spans="1:3" x14ac:dyDescent="0.3">
      <c r="A1103" s="1">
        <v>43106</v>
      </c>
      <c r="B1103" t="s">
        <v>4</v>
      </c>
      <c r="C1103" t="s">
        <v>4</v>
      </c>
    </row>
    <row r="1104" spans="1:3" x14ac:dyDescent="0.3">
      <c r="A1104" s="1">
        <v>43107</v>
      </c>
      <c r="B1104" t="s">
        <v>4</v>
      </c>
      <c r="C1104" t="s">
        <v>4</v>
      </c>
    </row>
    <row r="1105" spans="1:3" x14ac:dyDescent="0.3">
      <c r="A1105" s="1">
        <v>43108</v>
      </c>
      <c r="B1105" t="s">
        <v>4</v>
      </c>
      <c r="C1105" t="s">
        <v>4</v>
      </c>
    </row>
    <row r="1106" spans="1:3" x14ac:dyDescent="0.3">
      <c r="A1106" s="1">
        <v>43109</v>
      </c>
      <c r="B1106" t="s">
        <v>4</v>
      </c>
      <c r="C1106" t="s">
        <v>4</v>
      </c>
    </row>
    <row r="1107" spans="1:3" x14ac:dyDescent="0.3">
      <c r="A1107" s="1">
        <v>43110</v>
      </c>
      <c r="B1107" t="s">
        <v>4</v>
      </c>
      <c r="C1107" t="s">
        <v>4</v>
      </c>
    </row>
    <row r="1108" spans="1:3" x14ac:dyDescent="0.3">
      <c r="A1108" s="1">
        <v>43111</v>
      </c>
      <c r="B1108" t="s">
        <v>4</v>
      </c>
      <c r="C1108" t="s">
        <v>4</v>
      </c>
    </row>
    <row r="1109" spans="1:3" x14ac:dyDescent="0.3">
      <c r="A1109" s="1">
        <v>43112</v>
      </c>
      <c r="B1109" t="s">
        <v>4</v>
      </c>
      <c r="C1109" t="s">
        <v>4</v>
      </c>
    </row>
    <row r="1110" spans="1:3" x14ac:dyDescent="0.3">
      <c r="A1110" s="1">
        <v>43113</v>
      </c>
      <c r="B1110" t="s">
        <v>4</v>
      </c>
      <c r="C1110" t="s">
        <v>4</v>
      </c>
    </row>
    <row r="1111" spans="1:3" x14ac:dyDescent="0.3">
      <c r="A1111" s="1">
        <v>43114</v>
      </c>
      <c r="B1111" t="s">
        <v>4</v>
      </c>
      <c r="C1111" t="s">
        <v>4</v>
      </c>
    </row>
    <row r="1112" spans="1:3" x14ac:dyDescent="0.3">
      <c r="A1112" s="1">
        <v>43115</v>
      </c>
      <c r="B1112" t="s">
        <v>4</v>
      </c>
      <c r="C1112" t="s">
        <v>4</v>
      </c>
    </row>
    <row r="1113" spans="1:3" x14ac:dyDescent="0.3">
      <c r="A1113" s="1">
        <v>43116</v>
      </c>
      <c r="B1113" t="s">
        <v>4</v>
      </c>
      <c r="C1113" t="s">
        <v>4</v>
      </c>
    </row>
    <row r="1114" spans="1:3" x14ac:dyDescent="0.3">
      <c r="A1114" s="1">
        <v>43117</v>
      </c>
      <c r="B1114" t="s">
        <v>4</v>
      </c>
      <c r="C1114" t="s">
        <v>4</v>
      </c>
    </row>
    <row r="1115" spans="1:3" x14ac:dyDescent="0.3">
      <c r="A1115" s="1">
        <v>43118</v>
      </c>
      <c r="B1115" t="s">
        <v>4</v>
      </c>
      <c r="C1115" t="s">
        <v>4</v>
      </c>
    </row>
    <row r="1116" spans="1:3" x14ac:dyDescent="0.3">
      <c r="A1116" s="1">
        <v>43119</v>
      </c>
      <c r="B1116" t="s">
        <v>4</v>
      </c>
      <c r="C1116" t="s">
        <v>4</v>
      </c>
    </row>
    <row r="1117" spans="1:3" x14ac:dyDescent="0.3">
      <c r="A1117" s="1">
        <v>43120</v>
      </c>
      <c r="B1117" t="s">
        <v>4</v>
      </c>
      <c r="C1117" t="s">
        <v>4</v>
      </c>
    </row>
    <row r="1118" spans="1:3" x14ac:dyDescent="0.3">
      <c r="A1118" s="1">
        <v>43121</v>
      </c>
      <c r="B1118" t="s">
        <v>4</v>
      </c>
      <c r="C1118" t="s">
        <v>4</v>
      </c>
    </row>
    <row r="1119" spans="1:3" x14ac:dyDescent="0.3">
      <c r="A1119" s="1">
        <v>43122</v>
      </c>
      <c r="B1119" t="s">
        <v>4</v>
      </c>
      <c r="C1119" t="s">
        <v>4</v>
      </c>
    </row>
    <row r="1120" spans="1:3" x14ac:dyDescent="0.3">
      <c r="A1120" s="1">
        <v>43123</v>
      </c>
      <c r="B1120" t="s">
        <v>4</v>
      </c>
      <c r="C1120" t="s">
        <v>4</v>
      </c>
    </row>
    <row r="1121" spans="1:3" x14ac:dyDescent="0.3">
      <c r="A1121" s="1">
        <v>43124</v>
      </c>
      <c r="B1121" t="s">
        <v>4</v>
      </c>
      <c r="C1121" t="s">
        <v>4</v>
      </c>
    </row>
    <row r="1122" spans="1:3" x14ac:dyDescent="0.3">
      <c r="A1122" s="1">
        <v>43125</v>
      </c>
      <c r="B1122" t="s">
        <v>4</v>
      </c>
      <c r="C1122" t="s">
        <v>4</v>
      </c>
    </row>
    <row r="1123" spans="1:3" x14ac:dyDescent="0.3">
      <c r="A1123" s="1">
        <v>43126</v>
      </c>
      <c r="B1123" t="s">
        <v>4</v>
      </c>
      <c r="C1123" t="s">
        <v>5</v>
      </c>
    </row>
    <row r="1124" spans="1:3" x14ac:dyDescent="0.3">
      <c r="A1124" s="1">
        <v>43127</v>
      </c>
      <c r="B1124" t="s">
        <v>4</v>
      </c>
      <c r="C1124" t="s">
        <v>4</v>
      </c>
    </row>
    <row r="1125" spans="1:3" x14ac:dyDescent="0.3">
      <c r="A1125" s="1">
        <v>43128</v>
      </c>
      <c r="B1125" t="s">
        <v>4</v>
      </c>
      <c r="C1125" t="s">
        <v>4</v>
      </c>
    </row>
    <row r="1126" spans="1:3" x14ac:dyDescent="0.3">
      <c r="A1126" s="1">
        <v>43129</v>
      </c>
      <c r="B1126" t="s">
        <v>4</v>
      </c>
      <c r="C1126" t="s">
        <v>4</v>
      </c>
    </row>
    <row r="1127" spans="1:3" x14ac:dyDescent="0.3">
      <c r="A1127" s="1">
        <v>43130</v>
      </c>
      <c r="B1127" t="s">
        <v>4</v>
      </c>
      <c r="C1127" t="s">
        <v>4</v>
      </c>
    </row>
    <row r="1128" spans="1:3" x14ac:dyDescent="0.3">
      <c r="A1128" s="1">
        <v>43131</v>
      </c>
      <c r="B1128" t="s">
        <v>5</v>
      </c>
      <c r="C1128" t="s">
        <v>4</v>
      </c>
    </row>
    <row r="1129" spans="1:3" x14ac:dyDescent="0.3">
      <c r="A1129" s="1">
        <v>43132</v>
      </c>
      <c r="B1129" t="s">
        <v>5</v>
      </c>
      <c r="C1129" t="s">
        <v>4</v>
      </c>
    </row>
    <row r="1130" spans="1:3" x14ac:dyDescent="0.3">
      <c r="A1130" s="1">
        <v>43133</v>
      </c>
      <c r="B1130" t="s">
        <v>5</v>
      </c>
      <c r="C1130" t="s">
        <v>4</v>
      </c>
    </row>
    <row r="1131" spans="1:3" x14ac:dyDescent="0.3">
      <c r="A1131" s="1">
        <v>43134</v>
      </c>
      <c r="B1131" t="s">
        <v>5</v>
      </c>
      <c r="C1131" t="s">
        <v>4</v>
      </c>
    </row>
    <row r="1132" spans="1:3" x14ac:dyDescent="0.3">
      <c r="A1132" s="1">
        <v>43135</v>
      </c>
      <c r="B1132" t="s">
        <v>5</v>
      </c>
      <c r="C1132" t="s">
        <v>4</v>
      </c>
    </row>
    <row r="1133" spans="1:3" x14ac:dyDescent="0.3">
      <c r="A1133" s="1">
        <v>43136</v>
      </c>
      <c r="B1133" t="s">
        <v>5</v>
      </c>
      <c r="C1133" t="s">
        <v>4</v>
      </c>
    </row>
    <row r="1134" spans="1:3" x14ac:dyDescent="0.3">
      <c r="A1134" s="1">
        <v>43137</v>
      </c>
      <c r="B1134" t="s">
        <v>5</v>
      </c>
      <c r="C1134" t="s">
        <v>4</v>
      </c>
    </row>
    <row r="1135" spans="1:3" x14ac:dyDescent="0.3">
      <c r="A1135" s="1">
        <v>43138</v>
      </c>
      <c r="B1135" t="s">
        <v>5</v>
      </c>
      <c r="C1135" t="s">
        <v>4</v>
      </c>
    </row>
    <row r="1136" spans="1:3" x14ac:dyDescent="0.3">
      <c r="A1136" s="1">
        <v>43139</v>
      </c>
      <c r="B1136" t="s">
        <v>5</v>
      </c>
      <c r="C1136" t="s">
        <v>4</v>
      </c>
    </row>
    <row r="1137" spans="1:3" x14ac:dyDescent="0.3">
      <c r="A1137" s="1">
        <v>43140</v>
      </c>
      <c r="B1137" t="s">
        <v>5</v>
      </c>
      <c r="C1137" t="s">
        <v>4</v>
      </c>
    </row>
    <row r="1138" spans="1:3" x14ac:dyDescent="0.3">
      <c r="A1138" s="1">
        <v>43141</v>
      </c>
      <c r="B1138" t="s">
        <v>5</v>
      </c>
      <c r="C1138" t="s">
        <v>4</v>
      </c>
    </row>
    <row r="1139" spans="1:3" x14ac:dyDescent="0.3">
      <c r="A1139" s="1">
        <v>43142</v>
      </c>
      <c r="B1139" t="s">
        <v>5</v>
      </c>
      <c r="C1139" t="s">
        <v>4</v>
      </c>
    </row>
    <row r="1140" spans="1:3" x14ac:dyDescent="0.3">
      <c r="A1140" s="1">
        <v>43143</v>
      </c>
      <c r="B1140" t="s">
        <v>5</v>
      </c>
      <c r="C1140" t="s">
        <v>4</v>
      </c>
    </row>
    <row r="1141" spans="1:3" x14ac:dyDescent="0.3">
      <c r="A1141" s="1">
        <v>43144</v>
      </c>
      <c r="B1141" t="s">
        <v>5</v>
      </c>
      <c r="C1141" t="s">
        <v>4</v>
      </c>
    </row>
    <row r="1142" spans="1:3" x14ac:dyDescent="0.3">
      <c r="A1142" s="1">
        <v>43145</v>
      </c>
      <c r="B1142" t="s">
        <v>5</v>
      </c>
      <c r="C1142" t="s">
        <v>4</v>
      </c>
    </row>
    <row r="1143" spans="1:3" x14ac:dyDescent="0.3">
      <c r="A1143" s="1">
        <v>43146</v>
      </c>
      <c r="B1143" t="s">
        <v>5</v>
      </c>
      <c r="C1143" t="s">
        <v>4</v>
      </c>
    </row>
    <row r="1144" spans="1:3" x14ac:dyDescent="0.3">
      <c r="A1144" s="1">
        <v>43147</v>
      </c>
      <c r="B1144" t="s">
        <v>5</v>
      </c>
      <c r="C1144" t="s">
        <v>4</v>
      </c>
    </row>
    <row r="1145" spans="1:3" x14ac:dyDescent="0.3">
      <c r="A1145" s="1">
        <v>43148</v>
      </c>
      <c r="B1145" t="s">
        <v>5</v>
      </c>
      <c r="C1145" t="s">
        <v>4</v>
      </c>
    </row>
    <row r="1146" spans="1:3" x14ac:dyDescent="0.3">
      <c r="A1146" s="1">
        <v>43149</v>
      </c>
      <c r="B1146" t="s">
        <v>5</v>
      </c>
      <c r="C1146" t="s">
        <v>4</v>
      </c>
    </row>
    <row r="1147" spans="1:3" x14ac:dyDescent="0.3">
      <c r="A1147" s="1">
        <v>43150</v>
      </c>
      <c r="B1147" t="s">
        <v>5</v>
      </c>
      <c r="C1147" t="s">
        <v>4</v>
      </c>
    </row>
    <row r="1148" spans="1:3" x14ac:dyDescent="0.3">
      <c r="A1148" s="1">
        <v>43151</v>
      </c>
      <c r="B1148" t="s">
        <v>5</v>
      </c>
      <c r="C1148" t="s">
        <v>4</v>
      </c>
    </row>
    <row r="1149" spans="1:3" x14ac:dyDescent="0.3">
      <c r="A1149" s="1">
        <v>43152</v>
      </c>
      <c r="B1149" t="s">
        <v>5</v>
      </c>
      <c r="C1149" t="s">
        <v>4</v>
      </c>
    </row>
    <row r="1150" spans="1:3" x14ac:dyDescent="0.3">
      <c r="A1150" s="1">
        <v>43153</v>
      </c>
      <c r="B1150" t="s">
        <v>5</v>
      </c>
      <c r="C1150" t="s">
        <v>4</v>
      </c>
    </row>
    <row r="1151" spans="1:3" x14ac:dyDescent="0.3">
      <c r="A1151" s="1">
        <v>43154</v>
      </c>
      <c r="B1151" t="s">
        <v>5</v>
      </c>
      <c r="C1151" t="s">
        <v>4</v>
      </c>
    </row>
    <row r="1152" spans="1:3" x14ac:dyDescent="0.3">
      <c r="A1152" s="1">
        <v>43155</v>
      </c>
      <c r="B1152" t="s">
        <v>5</v>
      </c>
      <c r="C1152" t="s">
        <v>4</v>
      </c>
    </row>
    <row r="1153" spans="1:3" x14ac:dyDescent="0.3">
      <c r="A1153" s="1">
        <v>43156</v>
      </c>
      <c r="B1153" t="s">
        <v>5</v>
      </c>
      <c r="C1153" t="s">
        <v>4</v>
      </c>
    </row>
    <row r="1154" spans="1:3" x14ac:dyDescent="0.3">
      <c r="A1154" s="1">
        <v>43157</v>
      </c>
      <c r="B1154" t="s">
        <v>5</v>
      </c>
      <c r="C1154" t="s">
        <v>4</v>
      </c>
    </row>
    <row r="1155" spans="1:3" x14ac:dyDescent="0.3">
      <c r="A1155" s="1">
        <v>43158</v>
      </c>
      <c r="B1155" t="s">
        <v>5</v>
      </c>
      <c r="C1155" t="s">
        <v>4</v>
      </c>
    </row>
    <row r="1156" spans="1:3" x14ac:dyDescent="0.3">
      <c r="A1156" s="1">
        <v>43159</v>
      </c>
      <c r="B1156" t="s">
        <v>5</v>
      </c>
      <c r="C1156" t="s">
        <v>4</v>
      </c>
    </row>
    <row r="1157" spans="1:3" x14ac:dyDescent="0.3">
      <c r="A1157" s="1">
        <v>43160</v>
      </c>
      <c r="B1157" t="s">
        <v>5</v>
      </c>
      <c r="C1157" t="s">
        <v>4</v>
      </c>
    </row>
    <row r="1158" spans="1:3" x14ac:dyDescent="0.3">
      <c r="A1158" s="1">
        <v>43161</v>
      </c>
      <c r="B1158" t="s">
        <v>5</v>
      </c>
      <c r="C1158" t="s">
        <v>4</v>
      </c>
    </row>
    <row r="1159" spans="1:3" x14ac:dyDescent="0.3">
      <c r="A1159" s="1">
        <v>43162</v>
      </c>
      <c r="B1159" t="s">
        <v>5</v>
      </c>
      <c r="C1159" t="s">
        <v>4</v>
      </c>
    </row>
    <row r="1160" spans="1:3" x14ac:dyDescent="0.3">
      <c r="A1160" s="1">
        <v>43163</v>
      </c>
      <c r="B1160" t="s">
        <v>5</v>
      </c>
      <c r="C1160" t="s">
        <v>4</v>
      </c>
    </row>
    <row r="1161" spans="1:3" x14ac:dyDescent="0.3">
      <c r="A1161" s="1">
        <v>43164</v>
      </c>
      <c r="B1161" t="s">
        <v>5</v>
      </c>
      <c r="C1161" t="s">
        <v>4</v>
      </c>
    </row>
    <row r="1162" spans="1:3" x14ac:dyDescent="0.3">
      <c r="A1162" s="1">
        <v>43165</v>
      </c>
      <c r="B1162" t="s">
        <v>5</v>
      </c>
      <c r="C1162" t="s">
        <v>4</v>
      </c>
    </row>
    <row r="1163" spans="1:3" x14ac:dyDescent="0.3">
      <c r="A1163" s="1">
        <v>43166</v>
      </c>
      <c r="B1163" t="s">
        <v>5</v>
      </c>
      <c r="C1163" t="s">
        <v>4</v>
      </c>
    </row>
    <row r="1164" spans="1:3" x14ac:dyDescent="0.3">
      <c r="A1164" s="1">
        <v>43167</v>
      </c>
      <c r="B1164" t="s">
        <v>5</v>
      </c>
      <c r="C1164" t="s">
        <v>4</v>
      </c>
    </row>
    <row r="1165" spans="1:3" x14ac:dyDescent="0.3">
      <c r="A1165" s="1">
        <v>43168</v>
      </c>
      <c r="B1165" t="s">
        <v>5</v>
      </c>
      <c r="C1165" t="s">
        <v>4</v>
      </c>
    </row>
    <row r="1166" spans="1:3" x14ac:dyDescent="0.3">
      <c r="A1166" s="1">
        <v>43169</v>
      </c>
      <c r="B1166" t="s">
        <v>5</v>
      </c>
      <c r="C1166" t="s">
        <v>4</v>
      </c>
    </row>
    <row r="1167" spans="1:3" x14ac:dyDescent="0.3">
      <c r="A1167" s="1">
        <v>43170</v>
      </c>
      <c r="B1167" t="s">
        <v>5</v>
      </c>
      <c r="C1167" t="s">
        <v>4</v>
      </c>
    </row>
    <row r="1168" spans="1:3" x14ac:dyDescent="0.3">
      <c r="A1168" s="1">
        <v>43171</v>
      </c>
      <c r="B1168" t="s">
        <v>5</v>
      </c>
      <c r="C1168" t="s">
        <v>5</v>
      </c>
    </row>
    <row r="1169" spans="1:3" x14ac:dyDescent="0.3">
      <c r="A1169" s="1">
        <v>43172</v>
      </c>
      <c r="B1169" t="s">
        <v>5</v>
      </c>
      <c r="C1169" t="s">
        <v>4</v>
      </c>
    </row>
    <row r="1170" spans="1:3" x14ac:dyDescent="0.3">
      <c r="A1170" s="1">
        <v>43173</v>
      </c>
      <c r="B1170" t="s">
        <v>5</v>
      </c>
      <c r="C1170" t="s">
        <v>4</v>
      </c>
    </row>
    <row r="1171" spans="1:3" x14ac:dyDescent="0.3">
      <c r="A1171" s="1">
        <v>43174</v>
      </c>
      <c r="B1171" t="s">
        <v>5</v>
      </c>
      <c r="C1171" t="s">
        <v>4</v>
      </c>
    </row>
    <row r="1172" spans="1:3" x14ac:dyDescent="0.3">
      <c r="A1172" s="1">
        <v>43175</v>
      </c>
      <c r="B1172" t="s">
        <v>5</v>
      </c>
      <c r="C1172" t="s">
        <v>4</v>
      </c>
    </row>
    <row r="1173" spans="1:3" x14ac:dyDescent="0.3">
      <c r="A1173" s="1">
        <v>43176</v>
      </c>
      <c r="B1173" t="s">
        <v>5</v>
      </c>
      <c r="C1173" t="s">
        <v>4</v>
      </c>
    </row>
    <row r="1174" spans="1:3" x14ac:dyDescent="0.3">
      <c r="A1174" s="1">
        <v>43177</v>
      </c>
      <c r="B1174" t="s">
        <v>5</v>
      </c>
      <c r="C1174" t="s">
        <v>4</v>
      </c>
    </row>
    <row r="1175" spans="1:3" x14ac:dyDescent="0.3">
      <c r="A1175" s="1">
        <v>43178</v>
      </c>
      <c r="B1175" t="s">
        <v>5</v>
      </c>
      <c r="C1175" t="s">
        <v>4</v>
      </c>
    </row>
    <row r="1176" spans="1:3" x14ac:dyDescent="0.3">
      <c r="A1176" s="1">
        <v>43179</v>
      </c>
      <c r="B1176" t="s">
        <v>5</v>
      </c>
      <c r="C1176" t="s">
        <v>4</v>
      </c>
    </row>
    <row r="1177" spans="1:3" x14ac:dyDescent="0.3">
      <c r="A1177" s="1">
        <v>43180</v>
      </c>
      <c r="B1177" t="s">
        <v>5</v>
      </c>
      <c r="C1177" t="s">
        <v>4</v>
      </c>
    </row>
    <row r="1178" spans="1:3" x14ac:dyDescent="0.3">
      <c r="A1178" s="1">
        <v>43181</v>
      </c>
      <c r="B1178" t="s">
        <v>5</v>
      </c>
      <c r="C1178" t="s">
        <v>4</v>
      </c>
    </row>
    <row r="1179" spans="1:3" x14ac:dyDescent="0.3">
      <c r="A1179" s="1">
        <v>43182</v>
      </c>
      <c r="B1179" t="s">
        <v>5</v>
      </c>
      <c r="C1179" t="s">
        <v>4</v>
      </c>
    </row>
    <row r="1180" spans="1:3" x14ac:dyDescent="0.3">
      <c r="A1180" s="1">
        <v>43183</v>
      </c>
      <c r="B1180" t="s">
        <v>5</v>
      </c>
      <c r="C1180" t="s">
        <v>4</v>
      </c>
    </row>
    <row r="1181" spans="1:3" x14ac:dyDescent="0.3">
      <c r="A1181" s="1">
        <v>43184</v>
      </c>
      <c r="B1181" t="s">
        <v>5</v>
      </c>
      <c r="C1181" t="s">
        <v>4</v>
      </c>
    </row>
    <row r="1182" spans="1:3" x14ac:dyDescent="0.3">
      <c r="A1182" s="1">
        <v>43185</v>
      </c>
      <c r="B1182" t="s">
        <v>5</v>
      </c>
      <c r="C1182" t="s">
        <v>4</v>
      </c>
    </row>
    <row r="1183" spans="1:3" x14ac:dyDescent="0.3">
      <c r="A1183" s="1">
        <v>43186</v>
      </c>
      <c r="B1183" t="s">
        <v>5</v>
      </c>
      <c r="C1183" t="s">
        <v>4</v>
      </c>
    </row>
    <row r="1184" spans="1:3" x14ac:dyDescent="0.3">
      <c r="A1184" s="1">
        <v>43187</v>
      </c>
      <c r="B1184" t="s">
        <v>5</v>
      </c>
      <c r="C1184" t="s">
        <v>4</v>
      </c>
    </row>
    <row r="1185" spans="1:3" x14ac:dyDescent="0.3">
      <c r="A1185" s="1">
        <v>43188</v>
      </c>
      <c r="B1185" t="s">
        <v>4</v>
      </c>
      <c r="C1185" t="s">
        <v>4</v>
      </c>
    </row>
    <row r="1186" spans="1:3" x14ac:dyDescent="0.3">
      <c r="A1186" s="1">
        <v>43189</v>
      </c>
      <c r="B1186" t="s">
        <v>4</v>
      </c>
      <c r="C1186" t="s">
        <v>5</v>
      </c>
    </row>
    <row r="1187" spans="1:3" x14ac:dyDescent="0.3">
      <c r="A1187" s="1">
        <v>43190</v>
      </c>
      <c r="B1187" t="s">
        <v>4</v>
      </c>
      <c r="C1187" t="s">
        <v>5</v>
      </c>
    </row>
    <row r="1188" spans="1:3" x14ac:dyDescent="0.3">
      <c r="A1188" s="1">
        <v>43191</v>
      </c>
      <c r="B1188" t="s">
        <v>4</v>
      </c>
      <c r="C1188" t="s">
        <v>5</v>
      </c>
    </row>
    <row r="1189" spans="1:3" x14ac:dyDescent="0.3">
      <c r="A1189" s="1">
        <v>43192</v>
      </c>
      <c r="B1189" t="s">
        <v>4</v>
      </c>
      <c r="C1189" t="s">
        <v>5</v>
      </c>
    </row>
    <row r="1190" spans="1:3" x14ac:dyDescent="0.3">
      <c r="A1190" s="1">
        <v>43193</v>
      </c>
      <c r="B1190" t="s">
        <v>4</v>
      </c>
      <c r="C1190" t="s">
        <v>4</v>
      </c>
    </row>
    <row r="1191" spans="1:3" x14ac:dyDescent="0.3">
      <c r="A1191" s="1">
        <v>43194</v>
      </c>
      <c r="B1191" t="s">
        <v>4</v>
      </c>
      <c r="C1191" t="s">
        <v>4</v>
      </c>
    </row>
    <row r="1192" spans="1:3" x14ac:dyDescent="0.3">
      <c r="A1192" s="1">
        <v>43195</v>
      </c>
      <c r="B1192" t="s">
        <v>4</v>
      </c>
      <c r="C1192" t="s">
        <v>4</v>
      </c>
    </row>
    <row r="1193" spans="1:3" x14ac:dyDescent="0.3">
      <c r="A1193" s="1">
        <v>43196</v>
      </c>
      <c r="B1193" t="s">
        <v>4</v>
      </c>
      <c r="C1193" t="s">
        <v>4</v>
      </c>
    </row>
    <row r="1194" spans="1:3" x14ac:dyDescent="0.3">
      <c r="A1194" s="1">
        <v>43197</v>
      </c>
      <c r="B1194" t="s">
        <v>4</v>
      </c>
      <c r="C1194" t="s">
        <v>4</v>
      </c>
    </row>
    <row r="1195" spans="1:3" x14ac:dyDescent="0.3">
      <c r="A1195" s="1">
        <v>43198</v>
      </c>
      <c r="B1195" t="s">
        <v>4</v>
      </c>
      <c r="C1195" t="s">
        <v>4</v>
      </c>
    </row>
    <row r="1196" spans="1:3" x14ac:dyDescent="0.3">
      <c r="A1196" s="1">
        <v>43199</v>
      </c>
      <c r="B1196" t="s">
        <v>4</v>
      </c>
      <c r="C1196" t="s">
        <v>4</v>
      </c>
    </row>
    <row r="1197" spans="1:3" x14ac:dyDescent="0.3">
      <c r="A1197" s="1">
        <v>43200</v>
      </c>
      <c r="B1197" t="s">
        <v>4</v>
      </c>
      <c r="C1197" t="s">
        <v>4</v>
      </c>
    </row>
    <row r="1198" spans="1:3" x14ac:dyDescent="0.3">
      <c r="A1198" s="1">
        <v>43201</v>
      </c>
      <c r="B1198" t="s">
        <v>4</v>
      </c>
      <c r="C1198" t="s">
        <v>4</v>
      </c>
    </row>
    <row r="1199" spans="1:3" x14ac:dyDescent="0.3">
      <c r="A1199" s="1">
        <v>43202</v>
      </c>
      <c r="B1199" t="s">
        <v>4</v>
      </c>
      <c r="C1199" t="s">
        <v>4</v>
      </c>
    </row>
    <row r="1200" spans="1:3" x14ac:dyDescent="0.3">
      <c r="A1200" s="1">
        <v>43203</v>
      </c>
      <c r="B1200" t="s">
        <v>4</v>
      </c>
      <c r="C1200" t="s">
        <v>4</v>
      </c>
    </row>
    <row r="1201" spans="1:3" x14ac:dyDescent="0.3">
      <c r="A1201" s="1">
        <v>43204</v>
      </c>
      <c r="B1201" t="s">
        <v>4</v>
      </c>
      <c r="C1201" t="s">
        <v>4</v>
      </c>
    </row>
    <row r="1202" spans="1:3" x14ac:dyDescent="0.3">
      <c r="A1202" s="1">
        <v>43205</v>
      </c>
      <c r="B1202" t="s">
        <v>4</v>
      </c>
      <c r="C1202" t="s">
        <v>4</v>
      </c>
    </row>
    <row r="1203" spans="1:3" x14ac:dyDescent="0.3">
      <c r="A1203" s="1">
        <v>43206</v>
      </c>
      <c r="B1203" t="s">
        <v>4</v>
      </c>
      <c r="C1203" t="s">
        <v>4</v>
      </c>
    </row>
    <row r="1204" spans="1:3" x14ac:dyDescent="0.3">
      <c r="A1204" s="1">
        <v>43207</v>
      </c>
      <c r="B1204" t="s">
        <v>5</v>
      </c>
      <c r="C1204" t="s">
        <v>4</v>
      </c>
    </row>
    <row r="1205" spans="1:3" x14ac:dyDescent="0.3">
      <c r="A1205" s="1">
        <v>43208</v>
      </c>
      <c r="B1205" t="s">
        <v>5</v>
      </c>
      <c r="C1205" t="s">
        <v>4</v>
      </c>
    </row>
    <row r="1206" spans="1:3" x14ac:dyDescent="0.3">
      <c r="A1206" s="1">
        <v>43209</v>
      </c>
      <c r="B1206" t="s">
        <v>5</v>
      </c>
      <c r="C1206" t="s">
        <v>4</v>
      </c>
    </row>
    <row r="1207" spans="1:3" x14ac:dyDescent="0.3">
      <c r="A1207" s="1">
        <v>43210</v>
      </c>
      <c r="B1207" t="s">
        <v>5</v>
      </c>
      <c r="C1207" t="s">
        <v>4</v>
      </c>
    </row>
    <row r="1208" spans="1:3" x14ac:dyDescent="0.3">
      <c r="A1208" s="1">
        <v>43211</v>
      </c>
      <c r="B1208" t="s">
        <v>5</v>
      </c>
      <c r="C1208" t="s">
        <v>4</v>
      </c>
    </row>
    <row r="1209" spans="1:3" x14ac:dyDescent="0.3">
      <c r="A1209" s="1">
        <v>43212</v>
      </c>
      <c r="B1209" t="s">
        <v>5</v>
      </c>
      <c r="C1209" t="s">
        <v>4</v>
      </c>
    </row>
    <row r="1210" spans="1:3" x14ac:dyDescent="0.3">
      <c r="A1210" s="1">
        <v>43213</v>
      </c>
      <c r="B1210" t="s">
        <v>5</v>
      </c>
      <c r="C1210" t="s">
        <v>4</v>
      </c>
    </row>
    <row r="1211" spans="1:3" x14ac:dyDescent="0.3">
      <c r="A1211" s="1">
        <v>43214</v>
      </c>
      <c r="B1211" t="s">
        <v>5</v>
      </c>
      <c r="C1211" t="s">
        <v>4</v>
      </c>
    </row>
    <row r="1212" spans="1:3" x14ac:dyDescent="0.3">
      <c r="A1212" s="1">
        <v>43215</v>
      </c>
      <c r="B1212" t="s">
        <v>5</v>
      </c>
      <c r="C1212" t="s">
        <v>5</v>
      </c>
    </row>
    <row r="1213" spans="1:3" x14ac:dyDescent="0.3">
      <c r="A1213" s="1">
        <v>43216</v>
      </c>
      <c r="B1213" t="s">
        <v>5</v>
      </c>
      <c r="C1213" t="s">
        <v>4</v>
      </c>
    </row>
    <row r="1214" spans="1:3" x14ac:dyDescent="0.3">
      <c r="A1214" s="1">
        <v>43217</v>
      </c>
      <c r="B1214" t="s">
        <v>5</v>
      </c>
      <c r="C1214" t="s">
        <v>4</v>
      </c>
    </row>
    <row r="1215" spans="1:3" x14ac:dyDescent="0.3">
      <c r="A1215" s="1">
        <v>43218</v>
      </c>
      <c r="B1215" t="s">
        <v>5</v>
      </c>
      <c r="C1215" t="s">
        <v>4</v>
      </c>
    </row>
    <row r="1216" spans="1:3" x14ac:dyDescent="0.3">
      <c r="A1216" s="1">
        <v>43219</v>
      </c>
      <c r="B1216" t="s">
        <v>5</v>
      </c>
      <c r="C1216" t="s">
        <v>4</v>
      </c>
    </row>
    <row r="1217" spans="1:3" x14ac:dyDescent="0.3">
      <c r="A1217" s="1">
        <v>43220</v>
      </c>
      <c r="B1217" t="s">
        <v>5</v>
      </c>
      <c r="C1217" t="s">
        <v>4</v>
      </c>
    </row>
    <row r="1218" spans="1:3" x14ac:dyDescent="0.3">
      <c r="A1218" s="1">
        <v>43221</v>
      </c>
      <c r="B1218" t="s">
        <v>5</v>
      </c>
      <c r="C1218" t="s">
        <v>4</v>
      </c>
    </row>
    <row r="1219" spans="1:3" x14ac:dyDescent="0.3">
      <c r="A1219" s="1">
        <v>43222</v>
      </c>
      <c r="B1219" t="s">
        <v>5</v>
      </c>
      <c r="C1219" t="s">
        <v>4</v>
      </c>
    </row>
    <row r="1220" spans="1:3" x14ac:dyDescent="0.3">
      <c r="A1220" s="1">
        <v>43223</v>
      </c>
      <c r="B1220" t="s">
        <v>5</v>
      </c>
      <c r="C1220" t="s">
        <v>4</v>
      </c>
    </row>
    <row r="1221" spans="1:3" x14ac:dyDescent="0.3">
      <c r="A1221" s="1">
        <v>43224</v>
      </c>
      <c r="B1221" t="s">
        <v>5</v>
      </c>
      <c r="C1221" t="s">
        <v>4</v>
      </c>
    </row>
    <row r="1222" spans="1:3" x14ac:dyDescent="0.3">
      <c r="A1222" s="1">
        <v>43225</v>
      </c>
      <c r="B1222" t="s">
        <v>5</v>
      </c>
      <c r="C1222" t="s">
        <v>4</v>
      </c>
    </row>
    <row r="1223" spans="1:3" x14ac:dyDescent="0.3">
      <c r="A1223" s="1">
        <v>43226</v>
      </c>
      <c r="B1223" t="s">
        <v>5</v>
      </c>
      <c r="C1223" t="s">
        <v>4</v>
      </c>
    </row>
    <row r="1224" spans="1:3" x14ac:dyDescent="0.3">
      <c r="A1224" s="1">
        <v>43227</v>
      </c>
      <c r="B1224" t="s">
        <v>5</v>
      </c>
      <c r="C1224" t="s">
        <v>4</v>
      </c>
    </row>
    <row r="1225" spans="1:3" x14ac:dyDescent="0.3">
      <c r="A1225" s="1">
        <v>43228</v>
      </c>
      <c r="B1225" t="s">
        <v>5</v>
      </c>
      <c r="C1225" t="s">
        <v>4</v>
      </c>
    </row>
    <row r="1226" spans="1:3" x14ac:dyDescent="0.3">
      <c r="A1226" s="1">
        <v>43229</v>
      </c>
      <c r="B1226" t="s">
        <v>5</v>
      </c>
      <c r="C1226" t="s">
        <v>4</v>
      </c>
    </row>
    <row r="1227" spans="1:3" x14ac:dyDescent="0.3">
      <c r="A1227" s="1">
        <v>43230</v>
      </c>
      <c r="B1227" t="s">
        <v>5</v>
      </c>
      <c r="C1227" t="s">
        <v>4</v>
      </c>
    </row>
    <row r="1228" spans="1:3" x14ac:dyDescent="0.3">
      <c r="A1228" s="1">
        <v>43231</v>
      </c>
      <c r="B1228" t="s">
        <v>5</v>
      </c>
      <c r="C1228" t="s">
        <v>4</v>
      </c>
    </row>
    <row r="1229" spans="1:3" x14ac:dyDescent="0.3">
      <c r="A1229" s="1">
        <v>43232</v>
      </c>
      <c r="B1229" t="s">
        <v>5</v>
      </c>
      <c r="C1229" t="s">
        <v>4</v>
      </c>
    </row>
    <row r="1230" spans="1:3" x14ac:dyDescent="0.3">
      <c r="A1230" s="1">
        <v>43233</v>
      </c>
      <c r="B1230" t="s">
        <v>5</v>
      </c>
      <c r="C1230" t="s">
        <v>4</v>
      </c>
    </row>
    <row r="1231" spans="1:3" x14ac:dyDescent="0.3">
      <c r="A1231" s="1">
        <v>43234</v>
      </c>
      <c r="B1231" t="s">
        <v>5</v>
      </c>
      <c r="C1231" t="s">
        <v>4</v>
      </c>
    </row>
    <row r="1232" spans="1:3" x14ac:dyDescent="0.3">
      <c r="A1232" s="1">
        <v>43235</v>
      </c>
      <c r="B1232" t="s">
        <v>5</v>
      </c>
      <c r="C1232" t="s">
        <v>4</v>
      </c>
    </row>
    <row r="1233" spans="1:3" x14ac:dyDescent="0.3">
      <c r="A1233" s="1">
        <v>43236</v>
      </c>
      <c r="B1233" t="s">
        <v>5</v>
      </c>
      <c r="C1233" t="s">
        <v>4</v>
      </c>
    </row>
    <row r="1234" spans="1:3" x14ac:dyDescent="0.3">
      <c r="A1234" s="1">
        <v>43237</v>
      </c>
      <c r="B1234" t="s">
        <v>5</v>
      </c>
      <c r="C1234" t="s">
        <v>4</v>
      </c>
    </row>
    <row r="1235" spans="1:3" x14ac:dyDescent="0.3">
      <c r="A1235" s="1">
        <v>43238</v>
      </c>
      <c r="B1235" t="s">
        <v>5</v>
      </c>
      <c r="C1235" t="s">
        <v>4</v>
      </c>
    </row>
    <row r="1236" spans="1:3" x14ac:dyDescent="0.3">
      <c r="A1236" s="1">
        <v>43239</v>
      </c>
      <c r="B1236" t="s">
        <v>5</v>
      </c>
      <c r="C1236" t="s">
        <v>4</v>
      </c>
    </row>
    <row r="1237" spans="1:3" x14ac:dyDescent="0.3">
      <c r="A1237" s="1">
        <v>43240</v>
      </c>
      <c r="B1237" t="s">
        <v>5</v>
      </c>
      <c r="C1237" t="s">
        <v>4</v>
      </c>
    </row>
    <row r="1238" spans="1:3" x14ac:dyDescent="0.3">
      <c r="A1238" s="1">
        <v>43241</v>
      </c>
      <c r="B1238" t="s">
        <v>5</v>
      </c>
      <c r="C1238" t="s">
        <v>4</v>
      </c>
    </row>
    <row r="1239" spans="1:3" x14ac:dyDescent="0.3">
      <c r="A1239" s="1">
        <v>43242</v>
      </c>
      <c r="B1239" t="s">
        <v>5</v>
      </c>
      <c r="C1239" t="s">
        <v>4</v>
      </c>
    </row>
    <row r="1240" spans="1:3" x14ac:dyDescent="0.3">
      <c r="A1240" s="1">
        <v>43243</v>
      </c>
      <c r="B1240" t="s">
        <v>5</v>
      </c>
      <c r="C1240" t="s">
        <v>4</v>
      </c>
    </row>
    <row r="1241" spans="1:3" x14ac:dyDescent="0.3">
      <c r="A1241" s="1">
        <v>43244</v>
      </c>
      <c r="B1241" t="s">
        <v>5</v>
      </c>
      <c r="C1241" t="s">
        <v>4</v>
      </c>
    </row>
    <row r="1242" spans="1:3" x14ac:dyDescent="0.3">
      <c r="A1242" s="1">
        <v>43245</v>
      </c>
      <c r="B1242" t="s">
        <v>5</v>
      </c>
      <c r="C1242" t="s">
        <v>4</v>
      </c>
    </row>
    <row r="1243" spans="1:3" x14ac:dyDescent="0.3">
      <c r="A1243" s="1">
        <v>43246</v>
      </c>
      <c r="B1243" t="s">
        <v>5</v>
      </c>
      <c r="C1243" t="s">
        <v>4</v>
      </c>
    </row>
    <row r="1244" spans="1:3" x14ac:dyDescent="0.3">
      <c r="A1244" s="1">
        <v>43247</v>
      </c>
      <c r="B1244" t="s">
        <v>5</v>
      </c>
      <c r="C1244" t="s">
        <v>4</v>
      </c>
    </row>
    <row r="1245" spans="1:3" x14ac:dyDescent="0.3">
      <c r="A1245" s="1">
        <v>43248</v>
      </c>
      <c r="B1245" t="s">
        <v>5</v>
      </c>
      <c r="C1245" t="s">
        <v>4</v>
      </c>
    </row>
    <row r="1246" spans="1:3" x14ac:dyDescent="0.3">
      <c r="A1246" s="1">
        <v>43249</v>
      </c>
      <c r="B1246" t="s">
        <v>5</v>
      </c>
      <c r="C1246" t="s">
        <v>4</v>
      </c>
    </row>
    <row r="1247" spans="1:3" x14ac:dyDescent="0.3">
      <c r="A1247" s="1">
        <v>43250</v>
      </c>
      <c r="B1247" t="s">
        <v>5</v>
      </c>
      <c r="C1247" t="s">
        <v>4</v>
      </c>
    </row>
    <row r="1248" spans="1:3" x14ac:dyDescent="0.3">
      <c r="A1248" s="1">
        <v>43251</v>
      </c>
      <c r="B1248" t="s">
        <v>5</v>
      </c>
      <c r="C1248" t="s">
        <v>4</v>
      </c>
    </row>
    <row r="1249" spans="1:3" x14ac:dyDescent="0.3">
      <c r="A1249" s="1">
        <v>43252</v>
      </c>
      <c r="B1249" t="s">
        <v>5</v>
      </c>
      <c r="C1249" t="s">
        <v>4</v>
      </c>
    </row>
    <row r="1250" spans="1:3" x14ac:dyDescent="0.3">
      <c r="A1250" s="1">
        <v>43253</v>
      </c>
      <c r="B1250" t="s">
        <v>5</v>
      </c>
      <c r="C1250" t="s">
        <v>4</v>
      </c>
    </row>
    <row r="1251" spans="1:3" x14ac:dyDescent="0.3">
      <c r="A1251" s="1">
        <v>43254</v>
      </c>
      <c r="B1251" t="s">
        <v>5</v>
      </c>
      <c r="C1251" t="s">
        <v>4</v>
      </c>
    </row>
    <row r="1252" spans="1:3" x14ac:dyDescent="0.3">
      <c r="A1252" s="1">
        <v>43255</v>
      </c>
      <c r="B1252" t="s">
        <v>5</v>
      </c>
      <c r="C1252" t="s">
        <v>4</v>
      </c>
    </row>
    <row r="1253" spans="1:3" x14ac:dyDescent="0.3">
      <c r="A1253" s="1">
        <v>43256</v>
      </c>
      <c r="B1253" t="s">
        <v>5</v>
      </c>
      <c r="C1253" t="s">
        <v>4</v>
      </c>
    </row>
    <row r="1254" spans="1:3" x14ac:dyDescent="0.3">
      <c r="A1254" s="1">
        <v>43257</v>
      </c>
      <c r="B1254" t="s">
        <v>5</v>
      </c>
      <c r="C1254" t="s">
        <v>4</v>
      </c>
    </row>
    <row r="1255" spans="1:3" x14ac:dyDescent="0.3">
      <c r="A1255" s="1">
        <v>43258</v>
      </c>
      <c r="B1255" t="s">
        <v>5</v>
      </c>
      <c r="C1255" t="s">
        <v>4</v>
      </c>
    </row>
    <row r="1256" spans="1:3" x14ac:dyDescent="0.3">
      <c r="A1256" s="1">
        <v>43259</v>
      </c>
      <c r="B1256" t="s">
        <v>5</v>
      </c>
      <c r="C1256" t="s">
        <v>4</v>
      </c>
    </row>
    <row r="1257" spans="1:3" x14ac:dyDescent="0.3">
      <c r="A1257" s="1">
        <v>43260</v>
      </c>
      <c r="B1257" t="s">
        <v>5</v>
      </c>
      <c r="C1257" t="s">
        <v>4</v>
      </c>
    </row>
    <row r="1258" spans="1:3" x14ac:dyDescent="0.3">
      <c r="A1258" s="1">
        <v>43261</v>
      </c>
      <c r="B1258" t="s">
        <v>5</v>
      </c>
      <c r="C1258" t="s">
        <v>4</v>
      </c>
    </row>
    <row r="1259" spans="1:3" x14ac:dyDescent="0.3">
      <c r="A1259" s="1">
        <v>43262</v>
      </c>
      <c r="B1259" t="s">
        <v>5</v>
      </c>
      <c r="C1259" t="s">
        <v>5</v>
      </c>
    </row>
    <row r="1260" spans="1:3" x14ac:dyDescent="0.3">
      <c r="A1260" s="1">
        <v>43263</v>
      </c>
      <c r="B1260" t="s">
        <v>5</v>
      </c>
      <c r="C1260" t="s">
        <v>4</v>
      </c>
    </row>
    <row r="1261" spans="1:3" x14ac:dyDescent="0.3">
      <c r="A1261" s="1">
        <v>43264</v>
      </c>
      <c r="B1261" t="s">
        <v>5</v>
      </c>
      <c r="C1261" t="s">
        <v>4</v>
      </c>
    </row>
    <row r="1262" spans="1:3" x14ac:dyDescent="0.3">
      <c r="A1262" s="1">
        <v>43265</v>
      </c>
      <c r="B1262" t="s">
        <v>5</v>
      </c>
      <c r="C1262" t="s">
        <v>4</v>
      </c>
    </row>
    <row r="1263" spans="1:3" x14ac:dyDescent="0.3">
      <c r="A1263" s="1">
        <v>43266</v>
      </c>
      <c r="B1263" t="s">
        <v>5</v>
      </c>
      <c r="C1263" t="s">
        <v>4</v>
      </c>
    </row>
    <row r="1264" spans="1:3" x14ac:dyDescent="0.3">
      <c r="A1264" s="1">
        <v>43267</v>
      </c>
      <c r="B1264" t="s">
        <v>5</v>
      </c>
      <c r="C1264" t="s">
        <v>4</v>
      </c>
    </row>
    <row r="1265" spans="1:3" x14ac:dyDescent="0.3">
      <c r="A1265" s="1">
        <v>43268</v>
      </c>
      <c r="B1265" t="s">
        <v>5</v>
      </c>
      <c r="C1265" t="s">
        <v>4</v>
      </c>
    </row>
    <row r="1266" spans="1:3" x14ac:dyDescent="0.3">
      <c r="A1266" s="1">
        <v>43269</v>
      </c>
      <c r="B1266" t="s">
        <v>5</v>
      </c>
      <c r="C1266" t="s">
        <v>4</v>
      </c>
    </row>
    <row r="1267" spans="1:3" x14ac:dyDescent="0.3">
      <c r="A1267" s="1">
        <v>43270</v>
      </c>
      <c r="B1267" t="s">
        <v>5</v>
      </c>
      <c r="C1267" t="s">
        <v>4</v>
      </c>
    </row>
    <row r="1268" spans="1:3" x14ac:dyDescent="0.3">
      <c r="A1268" s="1">
        <v>43271</v>
      </c>
      <c r="B1268" t="s">
        <v>5</v>
      </c>
      <c r="C1268" t="s">
        <v>4</v>
      </c>
    </row>
    <row r="1269" spans="1:3" x14ac:dyDescent="0.3">
      <c r="A1269" s="1">
        <v>43272</v>
      </c>
      <c r="B1269" t="s">
        <v>5</v>
      </c>
      <c r="C1269" t="s">
        <v>4</v>
      </c>
    </row>
    <row r="1270" spans="1:3" x14ac:dyDescent="0.3">
      <c r="A1270" s="1">
        <v>43273</v>
      </c>
      <c r="B1270" t="s">
        <v>5</v>
      </c>
      <c r="C1270" t="s">
        <v>4</v>
      </c>
    </row>
    <row r="1271" spans="1:3" x14ac:dyDescent="0.3">
      <c r="A1271" s="1">
        <v>43274</v>
      </c>
      <c r="B1271" t="s">
        <v>5</v>
      </c>
      <c r="C1271" t="s">
        <v>4</v>
      </c>
    </row>
    <row r="1272" spans="1:3" x14ac:dyDescent="0.3">
      <c r="A1272" s="1">
        <v>43275</v>
      </c>
      <c r="B1272" t="s">
        <v>5</v>
      </c>
      <c r="C1272" t="s">
        <v>4</v>
      </c>
    </row>
    <row r="1273" spans="1:3" x14ac:dyDescent="0.3">
      <c r="A1273" s="1">
        <v>43276</v>
      </c>
      <c r="B1273" t="s">
        <v>5</v>
      </c>
      <c r="C1273" t="s">
        <v>4</v>
      </c>
    </row>
    <row r="1274" spans="1:3" x14ac:dyDescent="0.3">
      <c r="A1274" s="1">
        <v>43277</v>
      </c>
      <c r="B1274" t="s">
        <v>5</v>
      </c>
      <c r="C1274" t="s">
        <v>4</v>
      </c>
    </row>
    <row r="1275" spans="1:3" x14ac:dyDescent="0.3">
      <c r="A1275" s="1">
        <v>43278</v>
      </c>
      <c r="B1275" t="s">
        <v>5</v>
      </c>
      <c r="C1275" t="s">
        <v>4</v>
      </c>
    </row>
    <row r="1276" spans="1:3" x14ac:dyDescent="0.3">
      <c r="A1276" s="1">
        <v>43279</v>
      </c>
      <c r="B1276" t="s">
        <v>5</v>
      </c>
      <c r="C1276" t="s">
        <v>4</v>
      </c>
    </row>
    <row r="1277" spans="1:3" x14ac:dyDescent="0.3">
      <c r="A1277" s="1">
        <v>43280</v>
      </c>
      <c r="B1277" t="s">
        <v>4</v>
      </c>
      <c r="C1277" t="s">
        <v>4</v>
      </c>
    </row>
    <row r="1278" spans="1:3" x14ac:dyDescent="0.3">
      <c r="A1278" s="1">
        <v>43281</v>
      </c>
      <c r="B1278" t="s">
        <v>4</v>
      </c>
      <c r="C1278" t="s">
        <v>4</v>
      </c>
    </row>
    <row r="1279" spans="1:3" x14ac:dyDescent="0.3">
      <c r="A1279" s="1">
        <v>43282</v>
      </c>
      <c r="B1279" t="s">
        <v>4</v>
      </c>
      <c r="C1279" t="s">
        <v>4</v>
      </c>
    </row>
    <row r="1280" spans="1:3" x14ac:dyDescent="0.3">
      <c r="A1280" s="1">
        <v>43283</v>
      </c>
      <c r="B1280" t="s">
        <v>4</v>
      </c>
      <c r="C1280" t="s">
        <v>4</v>
      </c>
    </row>
    <row r="1281" spans="1:3" x14ac:dyDescent="0.3">
      <c r="A1281" s="1">
        <v>43284</v>
      </c>
      <c r="B1281" t="s">
        <v>4</v>
      </c>
      <c r="C1281" t="s">
        <v>4</v>
      </c>
    </row>
    <row r="1282" spans="1:3" x14ac:dyDescent="0.3">
      <c r="A1282" s="1">
        <v>43285</v>
      </c>
      <c r="B1282" t="s">
        <v>4</v>
      </c>
      <c r="C1282" t="s">
        <v>4</v>
      </c>
    </row>
    <row r="1283" spans="1:3" x14ac:dyDescent="0.3">
      <c r="A1283" s="1">
        <v>43286</v>
      </c>
      <c r="B1283" t="s">
        <v>4</v>
      </c>
      <c r="C1283" t="s">
        <v>4</v>
      </c>
    </row>
    <row r="1284" spans="1:3" x14ac:dyDescent="0.3">
      <c r="A1284" s="1">
        <v>43287</v>
      </c>
      <c r="B1284" t="s">
        <v>4</v>
      </c>
      <c r="C1284" t="s">
        <v>4</v>
      </c>
    </row>
    <row r="1285" spans="1:3" x14ac:dyDescent="0.3">
      <c r="A1285" s="1">
        <v>43288</v>
      </c>
      <c r="B1285" t="s">
        <v>4</v>
      </c>
      <c r="C1285" t="s">
        <v>4</v>
      </c>
    </row>
    <row r="1286" spans="1:3" x14ac:dyDescent="0.3">
      <c r="A1286" s="1">
        <v>43289</v>
      </c>
      <c r="B1286" t="s">
        <v>4</v>
      </c>
      <c r="C1286" t="s">
        <v>4</v>
      </c>
    </row>
    <row r="1287" spans="1:3" x14ac:dyDescent="0.3">
      <c r="A1287" s="1">
        <v>43290</v>
      </c>
      <c r="B1287" t="s">
        <v>4</v>
      </c>
      <c r="C1287" t="s">
        <v>4</v>
      </c>
    </row>
    <row r="1288" spans="1:3" x14ac:dyDescent="0.3">
      <c r="A1288" s="1">
        <v>43291</v>
      </c>
      <c r="B1288" t="s">
        <v>4</v>
      </c>
      <c r="C1288" t="s">
        <v>4</v>
      </c>
    </row>
    <row r="1289" spans="1:3" x14ac:dyDescent="0.3">
      <c r="A1289" s="1">
        <v>43292</v>
      </c>
      <c r="B1289" t="s">
        <v>4</v>
      </c>
      <c r="C1289" t="s">
        <v>4</v>
      </c>
    </row>
    <row r="1290" spans="1:3" x14ac:dyDescent="0.3">
      <c r="A1290" s="1">
        <v>43293</v>
      </c>
      <c r="B1290" t="s">
        <v>4</v>
      </c>
      <c r="C1290" t="s">
        <v>4</v>
      </c>
    </row>
    <row r="1291" spans="1:3" x14ac:dyDescent="0.3">
      <c r="A1291" s="1">
        <v>43294</v>
      </c>
      <c r="B1291" t="s">
        <v>4</v>
      </c>
      <c r="C1291" t="s">
        <v>4</v>
      </c>
    </row>
    <row r="1292" spans="1:3" x14ac:dyDescent="0.3">
      <c r="A1292" s="1">
        <v>43295</v>
      </c>
      <c r="B1292" t="s">
        <v>4</v>
      </c>
      <c r="C1292" t="s">
        <v>4</v>
      </c>
    </row>
    <row r="1293" spans="1:3" x14ac:dyDescent="0.3">
      <c r="A1293" s="1">
        <v>43296</v>
      </c>
      <c r="B1293" t="s">
        <v>4</v>
      </c>
      <c r="C1293" t="s">
        <v>4</v>
      </c>
    </row>
    <row r="1294" spans="1:3" x14ac:dyDescent="0.3">
      <c r="A1294" s="1">
        <v>43297</v>
      </c>
      <c r="B1294" t="s">
        <v>4</v>
      </c>
      <c r="C1294" t="s">
        <v>4</v>
      </c>
    </row>
    <row r="1295" spans="1:3" x14ac:dyDescent="0.3">
      <c r="A1295" s="1">
        <v>43298</v>
      </c>
      <c r="B1295" t="s">
        <v>5</v>
      </c>
      <c r="C1295" t="s">
        <v>4</v>
      </c>
    </row>
    <row r="1296" spans="1:3" x14ac:dyDescent="0.3">
      <c r="A1296" s="1">
        <v>43299</v>
      </c>
      <c r="B1296" t="s">
        <v>5</v>
      </c>
      <c r="C1296" t="s">
        <v>4</v>
      </c>
    </row>
    <row r="1297" spans="1:3" x14ac:dyDescent="0.3">
      <c r="A1297" s="1">
        <v>43300</v>
      </c>
      <c r="B1297" t="s">
        <v>5</v>
      </c>
      <c r="C1297" t="s">
        <v>4</v>
      </c>
    </row>
    <row r="1298" spans="1:3" x14ac:dyDescent="0.3">
      <c r="A1298" s="1">
        <v>43301</v>
      </c>
      <c r="B1298" t="s">
        <v>5</v>
      </c>
      <c r="C1298" t="s">
        <v>4</v>
      </c>
    </row>
    <row r="1299" spans="1:3" x14ac:dyDescent="0.3">
      <c r="A1299" s="1">
        <v>43302</v>
      </c>
      <c r="B1299" t="s">
        <v>5</v>
      </c>
      <c r="C1299" t="s">
        <v>4</v>
      </c>
    </row>
    <row r="1300" spans="1:3" x14ac:dyDescent="0.3">
      <c r="A1300" s="1">
        <v>43303</v>
      </c>
      <c r="B1300" t="s">
        <v>5</v>
      </c>
      <c r="C1300" t="s">
        <v>4</v>
      </c>
    </row>
    <row r="1301" spans="1:3" x14ac:dyDescent="0.3">
      <c r="A1301" s="1">
        <v>43304</v>
      </c>
      <c r="B1301" t="s">
        <v>5</v>
      </c>
      <c r="C1301" t="s">
        <v>4</v>
      </c>
    </row>
    <row r="1302" spans="1:3" x14ac:dyDescent="0.3">
      <c r="A1302" s="1">
        <v>43305</v>
      </c>
      <c r="B1302" t="s">
        <v>5</v>
      </c>
      <c r="C1302" t="s">
        <v>4</v>
      </c>
    </row>
    <row r="1303" spans="1:3" x14ac:dyDescent="0.3">
      <c r="A1303" s="1">
        <v>43306</v>
      </c>
      <c r="B1303" t="s">
        <v>5</v>
      </c>
      <c r="C1303" t="s">
        <v>4</v>
      </c>
    </row>
    <row r="1304" spans="1:3" x14ac:dyDescent="0.3">
      <c r="A1304" s="1">
        <v>43307</v>
      </c>
      <c r="B1304" t="s">
        <v>5</v>
      </c>
      <c r="C1304" t="s">
        <v>4</v>
      </c>
    </row>
    <row r="1305" spans="1:3" x14ac:dyDescent="0.3">
      <c r="A1305" s="1">
        <v>43308</v>
      </c>
      <c r="B1305" t="s">
        <v>5</v>
      </c>
      <c r="C1305" t="s">
        <v>4</v>
      </c>
    </row>
    <row r="1306" spans="1:3" x14ac:dyDescent="0.3">
      <c r="A1306" s="1">
        <v>43309</v>
      </c>
      <c r="B1306" t="s">
        <v>5</v>
      </c>
      <c r="C1306" t="s">
        <v>4</v>
      </c>
    </row>
    <row r="1307" spans="1:3" x14ac:dyDescent="0.3">
      <c r="A1307" s="1">
        <v>43310</v>
      </c>
      <c r="B1307" t="s">
        <v>5</v>
      </c>
      <c r="C1307" t="s">
        <v>4</v>
      </c>
    </row>
    <row r="1308" spans="1:3" x14ac:dyDescent="0.3">
      <c r="A1308" s="1">
        <v>43311</v>
      </c>
      <c r="B1308" t="s">
        <v>5</v>
      </c>
      <c r="C1308" t="s">
        <v>4</v>
      </c>
    </row>
    <row r="1309" spans="1:3" x14ac:dyDescent="0.3">
      <c r="A1309" s="1">
        <v>43312</v>
      </c>
      <c r="B1309" t="s">
        <v>5</v>
      </c>
      <c r="C1309" t="s">
        <v>4</v>
      </c>
    </row>
    <row r="1310" spans="1:3" x14ac:dyDescent="0.3">
      <c r="A1310" s="1">
        <v>43313</v>
      </c>
      <c r="B1310" t="s">
        <v>5</v>
      </c>
      <c r="C1310" t="s">
        <v>4</v>
      </c>
    </row>
    <row r="1311" spans="1:3" x14ac:dyDescent="0.3">
      <c r="A1311" s="1">
        <v>43314</v>
      </c>
      <c r="B1311" t="s">
        <v>5</v>
      </c>
      <c r="C1311" t="s">
        <v>4</v>
      </c>
    </row>
    <row r="1312" spans="1:3" x14ac:dyDescent="0.3">
      <c r="A1312" s="1">
        <v>43315</v>
      </c>
      <c r="B1312" t="s">
        <v>5</v>
      </c>
      <c r="C1312" t="s">
        <v>4</v>
      </c>
    </row>
    <row r="1313" spans="1:3" x14ac:dyDescent="0.3">
      <c r="A1313" s="1">
        <v>43316</v>
      </c>
      <c r="B1313" t="s">
        <v>5</v>
      </c>
      <c r="C1313" t="s">
        <v>4</v>
      </c>
    </row>
    <row r="1314" spans="1:3" x14ac:dyDescent="0.3">
      <c r="A1314" s="1">
        <v>43317</v>
      </c>
      <c r="B1314" t="s">
        <v>5</v>
      </c>
      <c r="C1314" t="s">
        <v>4</v>
      </c>
    </row>
    <row r="1315" spans="1:3" x14ac:dyDescent="0.3">
      <c r="A1315" s="1">
        <v>43318</v>
      </c>
      <c r="B1315" t="s">
        <v>5</v>
      </c>
      <c r="C1315" t="s">
        <v>4</v>
      </c>
    </row>
    <row r="1316" spans="1:3" x14ac:dyDescent="0.3">
      <c r="A1316" s="1">
        <v>43319</v>
      </c>
      <c r="B1316" t="s">
        <v>5</v>
      </c>
      <c r="C1316" t="s">
        <v>4</v>
      </c>
    </row>
    <row r="1317" spans="1:3" x14ac:dyDescent="0.3">
      <c r="A1317" s="1">
        <v>43320</v>
      </c>
      <c r="B1317" t="s">
        <v>5</v>
      </c>
      <c r="C1317" t="s">
        <v>4</v>
      </c>
    </row>
    <row r="1318" spans="1:3" x14ac:dyDescent="0.3">
      <c r="A1318" s="1">
        <v>43321</v>
      </c>
      <c r="B1318" t="s">
        <v>5</v>
      </c>
      <c r="C1318" t="s">
        <v>4</v>
      </c>
    </row>
    <row r="1319" spans="1:3" x14ac:dyDescent="0.3">
      <c r="A1319" s="1">
        <v>43322</v>
      </c>
      <c r="B1319" t="s">
        <v>5</v>
      </c>
      <c r="C1319" t="s">
        <v>4</v>
      </c>
    </row>
    <row r="1320" spans="1:3" x14ac:dyDescent="0.3">
      <c r="A1320" s="1">
        <v>43323</v>
      </c>
      <c r="B1320" t="s">
        <v>5</v>
      </c>
      <c r="C1320" t="s">
        <v>4</v>
      </c>
    </row>
    <row r="1321" spans="1:3" x14ac:dyDescent="0.3">
      <c r="A1321" s="1">
        <v>43324</v>
      </c>
      <c r="B1321" t="s">
        <v>5</v>
      </c>
      <c r="C1321" t="s">
        <v>4</v>
      </c>
    </row>
    <row r="1322" spans="1:3" x14ac:dyDescent="0.3">
      <c r="A1322" s="1">
        <v>43325</v>
      </c>
      <c r="B1322" t="s">
        <v>5</v>
      </c>
      <c r="C1322" t="s">
        <v>4</v>
      </c>
    </row>
    <row r="1323" spans="1:3" x14ac:dyDescent="0.3">
      <c r="A1323" s="1">
        <v>43326</v>
      </c>
      <c r="B1323" t="s">
        <v>5</v>
      </c>
      <c r="C1323" t="s">
        <v>4</v>
      </c>
    </row>
    <row r="1324" spans="1:3" x14ac:dyDescent="0.3">
      <c r="A1324" s="1">
        <v>43327</v>
      </c>
      <c r="B1324" t="s">
        <v>5</v>
      </c>
      <c r="C1324" t="s">
        <v>4</v>
      </c>
    </row>
    <row r="1325" spans="1:3" x14ac:dyDescent="0.3">
      <c r="A1325" s="1">
        <v>43328</v>
      </c>
      <c r="B1325" t="s">
        <v>5</v>
      </c>
      <c r="C1325" t="s">
        <v>4</v>
      </c>
    </row>
    <row r="1326" spans="1:3" x14ac:dyDescent="0.3">
      <c r="A1326" s="1">
        <v>43329</v>
      </c>
      <c r="B1326" t="s">
        <v>5</v>
      </c>
      <c r="C1326" t="s">
        <v>4</v>
      </c>
    </row>
    <row r="1327" spans="1:3" x14ac:dyDescent="0.3">
      <c r="A1327" s="1">
        <v>43330</v>
      </c>
      <c r="B1327" t="s">
        <v>5</v>
      </c>
      <c r="C1327" t="s">
        <v>4</v>
      </c>
    </row>
    <row r="1328" spans="1:3" x14ac:dyDescent="0.3">
      <c r="A1328" s="1">
        <v>43331</v>
      </c>
      <c r="B1328" t="s">
        <v>5</v>
      </c>
      <c r="C1328" t="s">
        <v>4</v>
      </c>
    </row>
    <row r="1329" spans="1:3" x14ac:dyDescent="0.3">
      <c r="A1329" s="1">
        <v>43332</v>
      </c>
      <c r="B1329" t="s">
        <v>5</v>
      </c>
      <c r="C1329" t="s">
        <v>4</v>
      </c>
    </row>
    <row r="1330" spans="1:3" x14ac:dyDescent="0.3">
      <c r="A1330" s="1">
        <v>43333</v>
      </c>
      <c r="B1330" t="s">
        <v>5</v>
      </c>
      <c r="C1330" t="s">
        <v>4</v>
      </c>
    </row>
    <row r="1331" spans="1:3" x14ac:dyDescent="0.3">
      <c r="A1331" s="1">
        <v>43334</v>
      </c>
      <c r="B1331" t="s">
        <v>5</v>
      </c>
      <c r="C1331" t="s">
        <v>4</v>
      </c>
    </row>
    <row r="1332" spans="1:3" x14ac:dyDescent="0.3">
      <c r="A1332" s="1">
        <v>43335</v>
      </c>
      <c r="B1332" t="s">
        <v>5</v>
      </c>
      <c r="C1332" t="s">
        <v>4</v>
      </c>
    </row>
    <row r="1333" spans="1:3" x14ac:dyDescent="0.3">
      <c r="A1333" s="1">
        <v>43336</v>
      </c>
      <c r="B1333" t="s">
        <v>5</v>
      </c>
      <c r="C1333" t="s">
        <v>4</v>
      </c>
    </row>
    <row r="1334" spans="1:3" x14ac:dyDescent="0.3">
      <c r="A1334" s="1">
        <v>43337</v>
      </c>
      <c r="B1334" t="s">
        <v>5</v>
      </c>
      <c r="C1334" t="s">
        <v>4</v>
      </c>
    </row>
    <row r="1335" spans="1:3" x14ac:dyDescent="0.3">
      <c r="A1335" s="1">
        <v>43338</v>
      </c>
      <c r="B1335" t="s">
        <v>5</v>
      </c>
      <c r="C1335" t="s">
        <v>4</v>
      </c>
    </row>
    <row r="1336" spans="1:3" x14ac:dyDescent="0.3">
      <c r="A1336" s="1">
        <v>43339</v>
      </c>
      <c r="B1336" t="s">
        <v>5</v>
      </c>
      <c r="C1336" t="s">
        <v>4</v>
      </c>
    </row>
    <row r="1337" spans="1:3" x14ac:dyDescent="0.3">
      <c r="A1337" s="1">
        <v>43340</v>
      </c>
      <c r="B1337" t="s">
        <v>5</v>
      </c>
      <c r="C1337" t="s">
        <v>4</v>
      </c>
    </row>
    <row r="1338" spans="1:3" x14ac:dyDescent="0.3">
      <c r="A1338" s="1">
        <v>43341</v>
      </c>
      <c r="B1338" t="s">
        <v>5</v>
      </c>
      <c r="C1338" t="s">
        <v>4</v>
      </c>
    </row>
    <row r="1339" spans="1:3" x14ac:dyDescent="0.3">
      <c r="A1339" s="1">
        <v>43342</v>
      </c>
      <c r="B1339" t="s">
        <v>5</v>
      </c>
      <c r="C1339" t="s">
        <v>4</v>
      </c>
    </row>
    <row r="1340" spans="1:3" x14ac:dyDescent="0.3">
      <c r="A1340" s="1">
        <v>43343</v>
      </c>
      <c r="B1340" t="s">
        <v>5</v>
      </c>
      <c r="C1340" t="s">
        <v>4</v>
      </c>
    </row>
    <row r="1341" spans="1:3" x14ac:dyDescent="0.3">
      <c r="A1341" s="1">
        <v>43344</v>
      </c>
      <c r="B1341" t="s">
        <v>5</v>
      </c>
      <c r="C1341" t="s">
        <v>4</v>
      </c>
    </row>
    <row r="1342" spans="1:3" x14ac:dyDescent="0.3">
      <c r="A1342" s="1">
        <v>43345</v>
      </c>
      <c r="B1342" t="s">
        <v>5</v>
      </c>
      <c r="C1342" t="s">
        <v>4</v>
      </c>
    </row>
    <row r="1343" spans="1:3" x14ac:dyDescent="0.3">
      <c r="A1343" s="1">
        <v>43346</v>
      </c>
      <c r="B1343" t="s">
        <v>5</v>
      </c>
      <c r="C1343" t="s">
        <v>4</v>
      </c>
    </row>
    <row r="1344" spans="1:3" x14ac:dyDescent="0.3">
      <c r="A1344" s="1">
        <v>43347</v>
      </c>
      <c r="B1344" t="s">
        <v>5</v>
      </c>
      <c r="C1344" t="s">
        <v>4</v>
      </c>
    </row>
    <row r="1345" spans="1:3" x14ac:dyDescent="0.3">
      <c r="A1345" s="1">
        <v>43348</v>
      </c>
      <c r="B1345" t="s">
        <v>5</v>
      </c>
      <c r="C1345" t="s">
        <v>4</v>
      </c>
    </row>
    <row r="1346" spans="1:3" x14ac:dyDescent="0.3">
      <c r="A1346" s="1">
        <v>43349</v>
      </c>
      <c r="B1346" t="s">
        <v>5</v>
      </c>
      <c r="C1346" t="s">
        <v>4</v>
      </c>
    </row>
    <row r="1347" spans="1:3" x14ac:dyDescent="0.3">
      <c r="A1347" s="1">
        <v>43350</v>
      </c>
      <c r="B1347" t="s">
        <v>5</v>
      </c>
      <c r="C1347" t="s">
        <v>4</v>
      </c>
    </row>
    <row r="1348" spans="1:3" x14ac:dyDescent="0.3">
      <c r="A1348" s="1">
        <v>43351</v>
      </c>
      <c r="B1348" t="s">
        <v>5</v>
      </c>
      <c r="C1348" t="s">
        <v>4</v>
      </c>
    </row>
    <row r="1349" spans="1:3" x14ac:dyDescent="0.3">
      <c r="A1349" s="1">
        <v>43352</v>
      </c>
      <c r="B1349" t="s">
        <v>5</v>
      </c>
      <c r="C1349" t="s">
        <v>4</v>
      </c>
    </row>
    <row r="1350" spans="1:3" x14ac:dyDescent="0.3">
      <c r="A1350" s="1">
        <v>43353</v>
      </c>
      <c r="B1350" t="s">
        <v>5</v>
      </c>
      <c r="C1350" t="s">
        <v>4</v>
      </c>
    </row>
    <row r="1351" spans="1:3" x14ac:dyDescent="0.3">
      <c r="A1351" s="1">
        <v>43354</v>
      </c>
      <c r="B1351" t="s">
        <v>5</v>
      </c>
      <c r="C1351" t="s">
        <v>4</v>
      </c>
    </row>
    <row r="1352" spans="1:3" x14ac:dyDescent="0.3">
      <c r="A1352" s="1">
        <v>43355</v>
      </c>
      <c r="B1352" t="s">
        <v>5</v>
      </c>
      <c r="C1352" t="s">
        <v>4</v>
      </c>
    </row>
    <row r="1353" spans="1:3" x14ac:dyDescent="0.3">
      <c r="A1353" s="1">
        <v>43356</v>
      </c>
      <c r="B1353" t="s">
        <v>5</v>
      </c>
      <c r="C1353" t="s">
        <v>4</v>
      </c>
    </row>
    <row r="1354" spans="1:3" x14ac:dyDescent="0.3">
      <c r="A1354" s="1">
        <v>43357</v>
      </c>
      <c r="B1354" t="s">
        <v>5</v>
      </c>
      <c r="C1354" t="s">
        <v>4</v>
      </c>
    </row>
    <row r="1355" spans="1:3" x14ac:dyDescent="0.3">
      <c r="A1355" s="1">
        <v>43358</v>
      </c>
      <c r="B1355" t="s">
        <v>5</v>
      </c>
      <c r="C1355" t="s">
        <v>4</v>
      </c>
    </row>
    <row r="1356" spans="1:3" x14ac:dyDescent="0.3">
      <c r="A1356" s="1">
        <v>43359</v>
      </c>
      <c r="B1356" t="s">
        <v>5</v>
      </c>
      <c r="C1356" t="s">
        <v>4</v>
      </c>
    </row>
    <row r="1357" spans="1:3" x14ac:dyDescent="0.3">
      <c r="A1357" s="1">
        <v>43360</v>
      </c>
      <c r="B1357" t="s">
        <v>5</v>
      </c>
      <c r="C1357" t="s">
        <v>4</v>
      </c>
    </row>
    <row r="1358" spans="1:3" x14ac:dyDescent="0.3">
      <c r="A1358" s="1">
        <v>43361</v>
      </c>
      <c r="B1358" t="s">
        <v>5</v>
      </c>
      <c r="C1358" t="s">
        <v>4</v>
      </c>
    </row>
    <row r="1359" spans="1:3" x14ac:dyDescent="0.3">
      <c r="A1359" s="1">
        <v>43362</v>
      </c>
      <c r="B1359" t="s">
        <v>5</v>
      </c>
      <c r="C1359" t="s">
        <v>4</v>
      </c>
    </row>
    <row r="1360" spans="1:3" x14ac:dyDescent="0.3">
      <c r="A1360" s="1">
        <v>43363</v>
      </c>
      <c r="B1360" t="s">
        <v>5</v>
      </c>
      <c r="C1360" t="s">
        <v>4</v>
      </c>
    </row>
    <row r="1361" spans="1:3" x14ac:dyDescent="0.3">
      <c r="A1361" s="1">
        <v>43364</v>
      </c>
      <c r="B1361" t="s">
        <v>4</v>
      </c>
      <c r="C1361" t="s">
        <v>4</v>
      </c>
    </row>
    <row r="1362" spans="1:3" x14ac:dyDescent="0.3">
      <c r="A1362" s="1">
        <v>43365</v>
      </c>
      <c r="B1362" t="s">
        <v>4</v>
      </c>
      <c r="C1362" t="s">
        <v>4</v>
      </c>
    </row>
    <row r="1363" spans="1:3" x14ac:dyDescent="0.3">
      <c r="A1363" s="1">
        <v>43366</v>
      </c>
      <c r="B1363" t="s">
        <v>4</v>
      </c>
      <c r="C1363" t="s">
        <v>4</v>
      </c>
    </row>
    <row r="1364" spans="1:3" x14ac:dyDescent="0.3">
      <c r="A1364" s="1">
        <v>43367</v>
      </c>
      <c r="B1364" t="s">
        <v>4</v>
      </c>
      <c r="C1364" t="s">
        <v>4</v>
      </c>
    </row>
    <row r="1365" spans="1:3" x14ac:dyDescent="0.3">
      <c r="A1365" s="1">
        <v>43368</v>
      </c>
      <c r="B1365" t="s">
        <v>4</v>
      </c>
      <c r="C1365" t="s">
        <v>4</v>
      </c>
    </row>
    <row r="1366" spans="1:3" x14ac:dyDescent="0.3">
      <c r="A1366" s="1">
        <v>43369</v>
      </c>
      <c r="B1366" t="s">
        <v>4</v>
      </c>
      <c r="C1366" t="s">
        <v>4</v>
      </c>
    </row>
    <row r="1367" spans="1:3" x14ac:dyDescent="0.3">
      <c r="A1367" s="1">
        <v>43370</v>
      </c>
      <c r="B1367" t="s">
        <v>4</v>
      </c>
      <c r="C1367" t="s">
        <v>4</v>
      </c>
    </row>
    <row r="1368" spans="1:3" x14ac:dyDescent="0.3">
      <c r="A1368" s="1">
        <v>43371</v>
      </c>
      <c r="B1368" t="s">
        <v>4</v>
      </c>
      <c r="C1368" t="s">
        <v>5</v>
      </c>
    </row>
    <row r="1369" spans="1:3" x14ac:dyDescent="0.3">
      <c r="A1369" s="1">
        <v>43372</v>
      </c>
      <c r="B1369" t="s">
        <v>4</v>
      </c>
      <c r="C1369" t="s">
        <v>4</v>
      </c>
    </row>
    <row r="1370" spans="1:3" x14ac:dyDescent="0.3">
      <c r="A1370" s="1">
        <v>43373</v>
      </c>
      <c r="B1370" t="s">
        <v>4</v>
      </c>
      <c r="C1370" t="s">
        <v>4</v>
      </c>
    </row>
    <row r="1371" spans="1:3" x14ac:dyDescent="0.3">
      <c r="A1371" s="1">
        <v>43374</v>
      </c>
      <c r="B1371" t="s">
        <v>4</v>
      </c>
      <c r="C1371" t="s">
        <v>4</v>
      </c>
    </row>
    <row r="1372" spans="1:3" x14ac:dyDescent="0.3">
      <c r="A1372" s="1">
        <v>43375</v>
      </c>
      <c r="B1372" t="s">
        <v>4</v>
      </c>
      <c r="C1372" t="s">
        <v>4</v>
      </c>
    </row>
    <row r="1373" spans="1:3" x14ac:dyDescent="0.3">
      <c r="A1373" s="1">
        <v>43376</v>
      </c>
      <c r="B1373" t="s">
        <v>4</v>
      </c>
      <c r="C1373" t="s">
        <v>4</v>
      </c>
    </row>
    <row r="1374" spans="1:3" x14ac:dyDescent="0.3">
      <c r="A1374" s="1">
        <v>43377</v>
      </c>
      <c r="B1374" t="s">
        <v>4</v>
      </c>
      <c r="C1374" t="s">
        <v>4</v>
      </c>
    </row>
    <row r="1375" spans="1:3" x14ac:dyDescent="0.3">
      <c r="A1375" s="1">
        <v>43378</v>
      </c>
      <c r="B1375" t="s">
        <v>4</v>
      </c>
      <c r="C1375" t="s">
        <v>4</v>
      </c>
    </row>
    <row r="1376" spans="1:3" x14ac:dyDescent="0.3">
      <c r="A1376" s="1">
        <v>43379</v>
      </c>
      <c r="B1376" t="s">
        <v>4</v>
      </c>
      <c r="C1376" t="s">
        <v>4</v>
      </c>
    </row>
    <row r="1377" spans="1:3" x14ac:dyDescent="0.3">
      <c r="A1377" s="1">
        <v>43380</v>
      </c>
      <c r="B1377" t="s">
        <v>4</v>
      </c>
      <c r="C1377" t="s">
        <v>4</v>
      </c>
    </row>
    <row r="1378" spans="1:3" x14ac:dyDescent="0.3">
      <c r="A1378" s="1">
        <v>43381</v>
      </c>
      <c r="B1378" t="s">
        <v>4</v>
      </c>
      <c r="C1378" t="s">
        <v>4</v>
      </c>
    </row>
    <row r="1379" spans="1:3" x14ac:dyDescent="0.3">
      <c r="A1379" s="1">
        <v>43382</v>
      </c>
      <c r="B1379" t="s">
        <v>5</v>
      </c>
      <c r="C1379" t="s">
        <v>4</v>
      </c>
    </row>
    <row r="1380" spans="1:3" x14ac:dyDescent="0.3">
      <c r="A1380" s="1">
        <v>43383</v>
      </c>
      <c r="B1380" t="s">
        <v>5</v>
      </c>
      <c r="C1380" t="s">
        <v>4</v>
      </c>
    </row>
    <row r="1381" spans="1:3" x14ac:dyDescent="0.3">
      <c r="A1381" s="1">
        <v>43384</v>
      </c>
      <c r="B1381" t="s">
        <v>5</v>
      </c>
      <c r="C1381" t="s">
        <v>4</v>
      </c>
    </row>
    <row r="1382" spans="1:3" x14ac:dyDescent="0.3">
      <c r="A1382" s="1">
        <v>43385</v>
      </c>
      <c r="B1382" t="s">
        <v>5</v>
      </c>
      <c r="C1382" t="s">
        <v>4</v>
      </c>
    </row>
    <row r="1383" spans="1:3" x14ac:dyDescent="0.3">
      <c r="A1383" s="1">
        <v>43386</v>
      </c>
      <c r="B1383" t="s">
        <v>5</v>
      </c>
      <c r="C1383" t="s">
        <v>4</v>
      </c>
    </row>
    <row r="1384" spans="1:3" x14ac:dyDescent="0.3">
      <c r="A1384" s="1">
        <v>43387</v>
      </c>
      <c r="B1384" t="s">
        <v>5</v>
      </c>
      <c r="C1384" t="s">
        <v>4</v>
      </c>
    </row>
    <row r="1385" spans="1:3" x14ac:dyDescent="0.3">
      <c r="A1385" s="1">
        <v>43388</v>
      </c>
      <c r="B1385" t="s">
        <v>5</v>
      </c>
      <c r="C1385" t="s">
        <v>4</v>
      </c>
    </row>
    <row r="1386" spans="1:3" x14ac:dyDescent="0.3">
      <c r="A1386" s="1">
        <v>43389</v>
      </c>
      <c r="B1386" t="s">
        <v>5</v>
      </c>
      <c r="C1386" t="s">
        <v>4</v>
      </c>
    </row>
    <row r="1387" spans="1:3" x14ac:dyDescent="0.3">
      <c r="A1387" s="1">
        <v>43390</v>
      </c>
      <c r="B1387" t="s">
        <v>5</v>
      </c>
      <c r="C1387" t="s">
        <v>4</v>
      </c>
    </row>
    <row r="1388" spans="1:3" x14ac:dyDescent="0.3">
      <c r="A1388" s="1">
        <v>43391</v>
      </c>
      <c r="B1388" t="s">
        <v>5</v>
      </c>
      <c r="C1388" t="s">
        <v>4</v>
      </c>
    </row>
    <row r="1389" spans="1:3" x14ac:dyDescent="0.3">
      <c r="A1389" s="1">
        <v>43392</v>
      </c>
      <c r="B1389" t="s">
        <v>5</v>
      </c>
      <c r="C1389" t="s">
        <v>4</v>
      </c>
    </row>
    <row r="1390" spans="1:3" x14ac:dyDescent="0.3">
      <c r="A1390" s="1">
        <v>43393</v>
      </c>
      <c r="B1390" t="s">
        <v>5</v>
      </c>
      <c r="C1390" t="s">
        <v>4</v>
      </c>
    </row>
    <row r="1391" spans="1:3" x14ac:dyDescent="0.3">
      <c r="A1391" s="1">
        <v>43394</v>
      </c>
      <c r="B1391" t="s">
        <v>5</v>
      </c>
      <c r="C1391" t="s">
        <v>4</v>
      </c>
    </row>
    <row r="1392" spans="1:3" x14ac:dyDescent="0.3">
      <c r="A1392" s="1">
        <v>43395</v>
      </c>
      <c r="B1392" t="s">
        <v>5</v>
      </c>
      <c r="C1392" t="s">
        <v>4</v>
      </c>
    </row>
    <row r="1393" spans="1:3" x14ac:dyDescent="0.3">
      <c r="A1393" s="1">
        <v>43396</v>
      </c>
      <c r="B1393" t="s">
        <v>5</v>
      </c>
      <c r="C1393" t="s">
        <v>4</v>
      </c>
    </row>
    <row r="1394" spans="1:3" x14ac:dyDescent="0.3">
      <c r="A1394" s="1">
        <v>43397</v>
      </c>
      <c r="B1394" t="s">
        <v>5</v>
      </c>
      <c r="C1394" t="s">
        <v>4</v>
      </c>
    </row>
    <row r="1395" spans="1:3" x14ac:dyDescent="0.3">
      <c r="A1395" s="1">
        <v>43398</v>
      </c>
      <c r="B1395" t="s">
        <v>5</v>
      </c>
      <c r="C1395" t="s">
        <v>4</v>
      </c>
    </row>
    <row r="1396" spans="1:3" x14ac:dyDescent="0.3">
      <c r="A1396" s="1">
        <v>43399</v>
      </c>
      <c r="B1396" t="s">
        <v>5</v>
      </c>
      <c r="C1396" t="s">
        <v>4</v>
      </c>
    </row>
    <row r="1397" spans="1:3" x14ac:dyDescent="0.3">
      <c r="A1397" s="1">
        <v>43400</v>
      </c>
      <c r="B1397" t="s">
        <v>5</v>
      </c>
      <c r="C1397" t="s">
        <v>4</v>
      </c>
    </row>
    <row r="1398" spans="1:3" x14ac:dyDescent="0.3">
      <c r="A1398" s="1">
        <v>43401</v>
      </c>
      <c r="B1398" t="s">
        <v>5</v>
      </c>
      <c r="C1398" t="s">
        <v>4</v>
      </c>
    </row>
    <row r="1399" spans="1:3" x14ac:dyDescent="0.3">
      <c r="A1399" s="1">
        <v>43402</v>
      </c>
      <c r="B1399" t="s">
        <v>5</v>
      </c>
      <c r="C1399" t="s">
        <v>4</v>
      </c>
    </row>
    <row r="1400" spans="1:3" x14ac:dyDescent="0.3">
      <c r="A1400" s="1">
        <v>43403</v>
      </c>
      <c r="B1400" t="s">
        <v>5</v>
      </c>
      <c r="C1400" t="s">
        <v>4</v>
      </c>
    </row>
    <row r="1401" spans="1:3" x14ac:dyDescent="0.3">
      <c r="A1401" s="1">
        <v>43404</v>
      </c>
      <c r="B1401" t="s">
        <v>5</v>
      </c>
      <c r="C1401" t="s">
        <v>4</v>
      </c>
    </row>
    <row r="1402" spans="1:3" x14ac:dyDescent="0.3">
      <c r="A1402" s="1">
        <v>43405</v>
      </c>
      <c r="B1402" t="s">
        <v>5</v>
      </c>
      <c r="C1402" t="s">
        <v>4</v>
      </c>
    </row>
    <row r="1403" spans="1:3" x14ac:dyDescent="0.3">
      <c r="A1403" s="1">
        <v>43406</v>
      </c>
      <c r="B1403" t="s">
        <v>5</v>
      </c>
      <c r="C1403" t="s">
        <v>4</v>
      </c>
    </row>
    <row r="1404" spans="1:3" x14ac:dyDescent="0.3">
      <c r="A1404" s="1">
        <v>43407</v>
      </c>
      <c r="B1404" t="s">
        <v>5</v>
      </c>
      <c r="C1404" t="s">
        <v>4</v>
      </c>
    </row>
    <row r="1405" spans="1:3" x14ac:dyDescent="0.3">
      <c r="A1405" s="1">
        <v>43408</v>
      </c>
      <c r="B1405" t="s">
        <v>5</v>
      </c>
      <c r="C1405" t="s">
        <v>4</v>
      </c>
    </row>
    <row r="1406" spans="1:3" x14ac:dyDescent="0.3">
      <c r="A1406" s="1">
        <v>43409</v>
      </c>
      <c r="B1406" t="s">
        <v>5</v>
      </c>
      <c r="C1406" t="s">
        <v>4</v>
      </c>
    </row>
    <row r="1407" spans="1:3" x14ac:dyDescent="0.3">
      <c r="A1407" s="1">
        <v>43410</v>
      </c>
      <c r="B1407" t="s">
        <v>5</v>
      </c>
      <c r="C1407" t="s">
        <v>5</v>
      </c>
    </row>
    <row r="1408" spans="1:3" x14ac:dyDescent="0.3">
      <c r="A1408" s="1">
        <v>43411</v>
      </c>
      <c r="B1408" t="s">
        <v>5</v>
      </c>
      <c r="C1408" t="s">
        <v>4</v>
      </c>
    </row>
    <row r="1409" spans="1:3" x14ac:dyDescent="0.3">
      <c r="A1409" s="1">
        <v>43412</v>
      </c>
      <c r="B1409" t="s">
        <v>5</v>
      </c>
      <c r="C1409" t="s">
        <v>4</v>
      </c>
    </row>
    <row r="1410" spans="1:3" x14ac:dyDescent="0.3">
      <c r="A1410" s="1">
        <v>43413</v>
      </c>
      <c r="B1410" t="s">
        <v>5</v>
      </c>
      <c r="C1410" t="s">
        <v>4</v>
      </c>
    </row>
    <row r="1411" spans="1:3" x14ac:dyDescent="0.3">
      <c r="A1411" s="1">
        <v>43414</v>
      </c>
      <c r="B1411" t="s">
        <v>5</v>
      </c>
      <c r="C1411" t="s">
        <v>4</v>
      </c>
    </row>
    <row r="1412" spans="1:3" x14ac:dyDescent="0.3">
      <c r="A1412" s="1">
        <v>43415</v>
      </c>
      <c r="B1412" t="s">
        <v>5</v>
      </c>
      <c r="C1412" t="s">
        <v>4</v>
      </c>
    </row>
    <row r="1413" spans="1:3" x14ac:dyDescent="0.3">
      <c r="A1413" s="1">
        <v>43416</v>
      </c>
      <c r="B1413" t="s">
        <v>5</v>
      </c>
      <c r="C1413" t="s">
        <v>4</v>
      </c>
    </row>
    <row r="1414" spans="1:3" x14ac:dyDescent="0.3">
      <c r="A1414" s="1">
        <v>43417</v>
      </c>
      <c r="B1414" t="s">
        <v>5</v>
      </c>
      <c r="C1414" t="s">
        <v>4</v>
      </c>
    </row>
    <row r="1415" spans="1:3" x14ac:dyDescent="0.3">
      <c r="A1415" s="1">
        <v>43418</v>
      </c>
      <c r="B1415" t="s">
        <v>5</v>
      </c>
      <c r="C1415" t="s">
        <v>4</v>
      </c>
    </row>
    <row r="1416" spans="1:3" x14ac:dyDescent="0.3">
      <c r="A1416" s="1">
        <v>43419</v>
      </c>
      <c r="B1416" t="s">
        <v>5</v>
      </c>
      <c r="C1416" t="s">
        <v>4</v>
      </c>
    </row>
    <row r="1417" spans="1:3" x14ac:dyDescent="0.3">
      <c r="A1417" s="1">
        <v>43420</v>
      </c>
      <c r="B1417" t="s">
        <v>5</v>
      </c>
      <c r="C1417" t="s">
        <v>4</v>
      </c>
    </row>
    <row r="1418" spans="1:3" x14ac:dyDescent="0.3">
      <c r="A1418" s="1">
        <v>43421</v>
      </c>
      <c r="B1418" t="s">
        <v>5</v>
      </c>
      <c r="C1418" t="s">
        <v>4</v>
      </c>
    </row>
    <row r="1419" spans="1:3" x14ac:dyDescent="0.3">
      <c r="A1419" s="1">
        <v>43422</v>
      </c>
      <c r="B1419" t="s">
        <v>5</v>
      </c>
      <c r="C1419" t="s">
        <v>4</v>
      </c>
    </row>
    <row r="1420" spans="1:3" x14ac:dyDescent="0.3">
      <c r="A1420" s="1">
        <v>43423</v>
      </c>
      <c r="B1420" t="s">
        <v>5</v>
      </c>
      <c r="C1420" t="s">
        <v>4</v>
      </c>
    </row>
    <row r="1421" spans="1:3" x14ac:dyDescent="0.3">
      <c r="A1421" s="1">
        <v>43424</v>
      </c>
      <c r="B1421" t="s">
        <v>5</v>
      </c>
      <c r="C1421" t="s">
        <v>4</v>
      </c>
    </row>
    <row r="1422" spans="1:3" x14ac:dyDescent="0.3">
      <c r="A1422" s="1">
        <v>43425</v>
      </c>
      <c r="B1422" t="s">
        <v>5</v>
      </c>
      <c r="C1422" t="s">
        <v>4</v>
      </c>
    </row>
    <row r="1423" spans="1:3" x14ac:dyDescent="0.3">
      <c r="A1423" s="1">
        <v>43426</v>
      </c>
      <c r="B1423" t="s">
        <v>5</v>
      </c>
      <c r="C1423" t="s">
        <v>4</v>
      </c>
    </row>
    <row r="1424" spans="1:3" x14ac:dyDescent="0.3">
      <c r="A1424" s="1">
        <v>43427</v>
      </c>
      <c r="B1424" t="s">
        <v>5</v>
      </c>
      <c r="C1424" t="s">
        <v>4</v>
      </c>
    </row>
    <row r="1425" spans="1:3" x14ac:dyDescent="0.3">
      <c r="A1425" s="1">
        <v>43428</v>
      </c>
      <c r="B1425" t="s">
        <v>5</v>
      </c>
      <c r="C1425" t="s">
        <v>4</v>
      </c>
    </row>
    <row r="1426" spans="1:3" x14ac:dyDescent="0.3">
      <c r="A1426" s="1">
        <v>43429</v>
      </c>
      <c r="B1426" t="s">
        <v>5</v>
      </c>
      <c r="C1426" t="s">
        <v>4</v>
      </c>
    </row>
    <row r="1427" spans="1:3" x14ac:dyDescent="0.3">
      <c r="A1427" s="1">
        <v>43430</v>
      </c>
      <c r="B1427" t="s">
        <v>5</v>
      </c>
      <c r="C1427" t="s">
        <v>4</v>
      </c>
    </row>
    <row r="1428" spans="1:3" x14ac:dyDescent="0.3">
      <c r="A1428" s="1">
        <v>43431</v>
      </c>
      <c r="B1428" t="s">
        <v>5</v>
      </c>
      <c r="C1428" t="s">
        <v>4</v>
      </c>
    </row>
    <row r="1429" spans="1:3" x14ac:dyDescent="0.3">
      <c r="A1429" s="1">
        <v>43432</v>
      </c>
      <c r="B1429" t="s">
        <v>5</v>
      </c>
      <c r="C1429" t="s">
        <v>4</v>
      </c>
    </row>
    <row r="1430" spans="1:3" x14ac:dyDescent="0.3">
      <c r="A1430" s="1">
        <v>43433</v>
      </c>
      <c r="B1430" t="s">
        <v>5</v>
      </c>
      <c r="C1430" t="s">
        <v>4</v>
      </c>
    </row>
    <row r="1431" spans="1:3" x14ac:dyDescent="0.3">
      <c r="A1431" s="1">
        <v>43434</v>
      </c>
      <c r="B1431" t="s">
        <v>5</v>
      </c>
      <c r="C1431" t="s">
        <v>4</v>
      </c>
    </row>
    <row r="1432" spans="1:3" x14ac:dyDescent="0.3">
      <c r="A1432" s="1">
        <v>43435</v>
      </c>
      <c r="B1432" t="s">
        <v>5</v>
      </c>
      <c r="C1432" t="s">
        <v>4</v>
      </c>
    </row>
    <row r="1433" spans="1:3" x14ac:dyDescent="0.3">
      <c r="A1433" s="1">
        <v>43436</v>
      </c>
      <c r="B1433" t="s">
        <v>5</v>
      </c>
      <c r="C1433" t="s">
        <v>4</v>
      </c>
    </row>
    <row r="1434" spans="1:3" x14ac:dyDescent="0.3">
      <c r="A1434" s="1">
        <v>43437</v>
      </c>
      <c r="B1434" t="s">
        <v>5</v>
      </c>
      <c r="C1434" t="s">
        <v>4</v>
      </c>
    </row>
    <row r="1435" spans="1:3" x14ac:dyDescent="0.3">
      <c r="A1435" s="1">
        <v>43438</v>
      </c>
      <c r="B1435" t="s">
        <v>5</v>
      </c>
      <c r="C1435" t="s">
        <v>4</v>
      </c>
    </row>
    <row r="1436" spans="1:3" x14ac:dyDescent="0.3">
      <c r="A1436" s="1">
        <v>43439</v>
      </c>
      <c r="B1436" t="s">
        <v>5</v>
      </c>
      <c r="C1436" t="s">
        <v>4</v>
      </c>
    </row>
    <row r="1437" spans="1:3" x14ac:dyDescent="0.3">
      <c r="A1437" s="1">
        <v>43440</v>
      </c>
      <c r="B1437" t="s">
        <v>5</v>
      </c>
      <c r="C1437" t="s">
        <v>4</v>
      </c>
    </row>
    <row r="1438" spans="1:3" x14ac:dyDescent="0.3">
      <c r="A1438" s="1">
        <v>43441</v>
      </c>
      <c r="B1438" t="s">
        <v>5</v>
      </c>
      <c r="C1438" t="s">
        <v>4</v>
      </c>
    </row>
    <row r="1439" spans="1:3" x14ac:dyDescent="0.3">
      <c r="A1439" s="1">
        <v>43442</v>
      </c>
      <c r="B1439" t="s">
        <v>5</v>
      </c>
      <c r="C1439" t="s">
        <v>4</v>
      </c>
    </row>
    <row r="1440" spans="1:3" x14ac:dyDescent="0.3">
      <c r="A1440" s="1">
        <v>43443</v>
      </c>
      <c r="B1440" t="s">
        <v>5</v>
      </c>
      <c r="C1440" t="s">
        <v>4</v>
      </c>
    </row>
    <row r="1441" spans="1:3" x14ac:dyDescent="0.3">
      <c r="A1441" s="1">
        <v>43444</v>
      </c>
      <c r="B1441" t="s">
        <v>5</v>
      </c>
      <c r="C1441" t="s">
        <v>4</v>
      </c>
    </row>
    <row r="1442" spans="1:3" x14ac:dyDescent="0.3">
      <c r="A1442" s="1">
        <v>43445</v>
      </c>
      <c r="B1442" t="s">
        <v>5</v>
      </c>
      <c r="C1442" t="s">
        <v>4</v>
      </c>
    </row>
    <row r="1443" spans="1:3" x14ac:dyDescent="0.3">
      <c r="A1443" s="1">
        <v>43446</v>
      </c>
      <c r="B1443" t="s">
        <v>5</v>
      </c>
      <c r="C1443" t="s">
        <v>4</v>
      </c>
    </row>
    <row r="1444" spans="1:3" x14ac:dyDescent="0.3">
      <c r="A1444" s="1">
        <v>43447</v>
      </c>
      <c r="B1444" t="s">
        <v>5</v>
      </c>
      <c r="C1444" t="s">
        <v>4</v>
      </c>
    </row>
    <row r="1445" spans="1:3" x14ac:dyDescent="0.3">
      <c r="A1445" s="1">
        <v>43448</v>
      </c>
      <c r="B1445" t="s">
        <v>5</v>
      </c>
      <c r="C1445" t="s">
        <v>4</v>
      </c>
    </row>
    <row r="1446" spans="1:3" x14ac:dyDescent="0.3">
      <c r="A1446" s="1">
        <v>43449</v>
      </c>
      <c r="B1446" t="s">
        <v>5</v>
      </c>
      <c r="C1446" t="s">
        <v>4</v>
      </c>
    </row>
    <row r="1447" spans="1:3" x14ac:dyDescent="0.3">
      <c r="A1447" s="1">
        <v>43450</v>
      </c>
      <c r="B1447" t="s">
        <v>5</v>
      </c>
      <c r="C1447" t="s">
        <v>4</v>
      </c>
    </row>
    <row r="1448" spans="1:3" x14ac:dyDescent="0.3">
      <c r="A1448" s="1">
        <v>43451</v>
      </c>
      <c r="B1448" t="s">
        <v>5</v>
      </c>
      <c r="C1448" t="s">
        <v>4</v>
      </c>
    </row>
    <row r="1449" spans="1:3" x14ac:dyDescent="0.3">
      <c r="A1449" s="1">
        <v>43452</v>
      </c>
      <c r="B1449" t="s">
        <v>5</v>
      </c>
      <c r="C1449" t="s">
        <v>4</v>
      </c>
    </row>
    <row r="1450" spans="1:3" x14ac:dyDescent="0.3">
      <c r="A1450" s="1">
        <v>43453</v>
      </c>
      <c r="B1450" t="s">
        <v>5</v>
      </c>
      <c r="C1450" t="s">
        <v>4</v>
      </c>
    </row>
    <row r="1451" spans="1:3" x14ac:dyDescent="0.3">
      <c r="A1451" s="1">
        <v>43454</v>
      </c>
      <c r="B1451" t="s">
        <v>5</v>
      </c>
      <c r="C1451" t="s">
        <v>4</v>
      </c>
    </row>
    <row r="1452" spans="1:3" x14ac:dyDescent="0.3">
      <c r="A1452" s="1">
        <v>43455</v>
      </c>
      <c r="B1452" t="s">
        <v>4</v>
      </c>
      <c r="C1452" t="s">
        <v>4</v>
      </c>
    </row>
    <row r="1453" spans="1:3" x14ac:dyDescent="0.3">
      <c r="A1453" s="1">
        <v>43456</v>
      </c>
      <c r="B1453" t="s">
        <v>4</v>
      </c>
      <c r="C1453" t="s">
        <v>4</v>
      </c>
    </row>
    <row r="1454" spans="1:3" x14ac:dyDescent="0.3">
      <c r="A1454" s="1">
        <v>43457</v>
      </c>
      <c r="B1454" t="s">
        <v>4</v>
      </c>
      <c r="C1454" t="s">
        <v>4</v>
      </c>
    </row>
    <row r="1455" spans="1:3" x14ac:dyDescent="0.3">
      <c r="A1455" s="1">
        <v>43458</v>
      </c>
      <c r="B1455" t="s">
        <v>4</v>
      </c>
      <c r="C1455" t="s">
        <v>4</v>
      </c>
    </row>
    <row r="1456" spans="1:3" x14ac:dyDescent="0.3">
      <c r="A1456" s="1">
        <v>43459</v>
      </c>
      <c r="B1456" t="s">
        <v>4</v>
      </c>
      <c r="C1456" t="s">
        <v>5</v>
      </c>
    </row>
    <row r="1457" spans="1:3" x14ac:dyDescent="0.3">
      <c r="A1457" s="1">
        <v>43460</v>
      </c>
      <c r="B1457" t="s">
        <v>4</v>
      </c>
      <c r="C1457" t="s">
        <v>5</v>
      </c>
    </row>
    <row r="1458" spans="1:3" x14ac:dyDescent="0.3">
      <c r="A1458" s="1">
        <v>43461</v>
      </c>
      <c r="B1458" t="s">
        <v>4</v>
      </c>
      <c r="C1458" t="s">
        <v>4</v>
      </c>
    </row>
    <row r="1459" spans="1:3" x14ac:dyDescent="0.3">
      <c r="A1459" s="1">
        <v>43462</v>
      </c>
      <c r="B1459" t="s">
        <v>4</v>
      </c>
      <c r="C1459" t="s">
        <v>4</v>
      </c>
    </row>
    <row r="1460" spans="1:3" x14ac:dyDescent="0.3">
      <c r="A1460" s="1">
        <v>43463</v>
      </c>
      <c r="B1460" t="s">
        <v>4</v>
      </c>
      <c r="C1460" t="s">
        <v>4</v>
      </c>
    </row>
    <row r="1461" spans="1:3" x14ac:dyDescent="0.3">
      <c r="A1461" s="1">
        <v>43464</v>
      </c>
      <c r="B1461" t="s">
        <v>4</v>
      </c>
      <c r="C1461" t="s">
        <v>4</v>
      </c>
    </row>
    <row r="1462" spans="1:3" x14ac:dyDescent="0.3">
      <c r="A1462" s="1">
        <v>43465</v>
      </c>
      <c r="B1462" t="s">
        <v>4</v>
      </c>
      <c r="C1462" t="s">
        <v>4</v>
      </c>
    </row>
    <row r="1463" spans="1:3" x14ac:dyDescent="0.3">
      <c r="A1463" s="1">
        <v>43466</v>
      </c>
      <c r="B1463" t="s">
        <v>4</v>
      </c>
      <c r="C1463" t="s">
        <v>5</v>
      </c>
    </row>
    <row r="1464" spans="1:3" x14ac:dyDescent="0.3">
      <c r="A1464" s="1">
        <v>43467</v>
      </c>
      <c r="B1464" t="s">
        <v>4</v>
      </c>
      <c r="C1464" t="s">
        <v>4</v>
      </c>
    </row>
    <row r="1465" spans="1:3" x14ac:dyDescent="0.3">
      <c r="A1465" s="1">
        <v>43468</v>
      </c>
      <c r="B1465" t="s">
        <v>4</v>
      </c>
      <c r="C1465" t="s">
        <v>4</v>
      </c>
    </row>
    <row r="1466" spans="1:3" x14ac:dyDescent="0.3">
      <c r="A1466" s="1">
        <v>43469</v>
      </c>
      <c r="B1466" t="s">
        <v>4</v>
      </c>
      <c r="C1466" t="s">
        <v>4</v>
      </c>
    </row>
    <row r="1467" spans="1:3" x14ac:dyDescent="0.3">
      <c r="A1467" s="1">
        <v>43470</v>
      </c>
      <c r="B1467" t="s">
        <v>4</v>
      </c>
      <c r="C1467" t="s">
        <v>4</v>
      </c>
    </row>
    <row r="1468" spans="1:3" x14ac:dyDescent="0.3">
      <c r="A1468" s="1">
        <v>43471</v>
      </c>
      <c r="B1468" t="s">
        <v>4</v>
      </c>
      <c r="C1468" t="s">
        <v>4</v>
      </c>
    </row>
    <row r="1469" spans="1:3" x14ac:dyDescent="0.3">
      <c r="A1469" s="1">
        <v>43472</v>
      </c>
      <c r="B1469" t="s">
        <v>4</v>
      </c>
      <c r="C1469" t="s">
        <v>4</v>
      </c>
    </row>
    <row r="1470" spans="1:3" x14ac:dyDescent="0.3">
      <c r="A1470" s="1">
        <v>43473</v>
      </c>
      <c r="B1470" t="s">
        <v>4</v>
      </c>
      <c r="C1470" t="s">
        <v>4</v>
      </c>
    </row>
    <row r="1471" spans="1:3" x14ac:dyDescent="0.3">
      <c r="A1471" s="1">
        <v>43474</v>
      </c>
      <c r="B1471" t="s">
        <v>4</v>
      </c>
      <c r="C1471" t="s">
        <v>4</v>
      </c>
    </row>
    <row r="1472" spans="1:3" x14ac:dyDescent="0.3">
      <c r="A1472" s="1">
        <v>43475</v>
      </c>
      <c r="B1472" t="s">
        <v>4</v>
      </c>
      <c r="C1472" t="s">
        <v>4</v>
      </c>
    </row>
    <row r="1473" spans="1:3" x14ac:dyDescent="0.3">
      <c r="A1473" s="1">
        <v>43476</v>
      </c>
      <c r="B1473" t="s">
        <v>4</v>
      </c>
      <c r="C1473" t="s">
        <v>4</v>
      </c>
    </row>
    <row r="1474" spans="1:3" x14ac:dyDescent="0.3">
      <c r="A1474" s="1">
        <v>43477</v>
      </c>
      <c r="B1474" t="s">
        <v>4</v>
      </c>
      <c r="C1474" t="s">
        <v>4</v>
      </c>
    </row>
    <row r="1475" spans="1:3" x14ac:dyDescent="0.3">
      <c r="A1475" s="1">
        <v>43478</v>
      </c>
      <c r="B1475" t="s">
        <v>4</v>
      </c>
      <c r="C1475" t="s">
        <v>4</v>
      </c>
    </row>
    <row r="1476" spans="1:3" x14ac:dyDescent="0.3">
      <c r="A1476" s="1">
        <v>43479</v>
      </c>
      <c r="B1476" t="s">
        <v>4</v>
      </c>
      <c r="C1476" t="s">
        <v>4</v>
      </c>
    </row>
    <row r="1477" spans="1:3" x14ac:dyDescent="0.3">
      <c r="A1477" s="1">
        <v>43480</v>
      </c>
      <c r="B1477" t="s">
        <v>4</v>
      </c>
      <c r="C1477" t="s">
        <v>4</v>
      </c>
    </row>
    <row r="1478" spans="1:3" x14ac:dyDescent="0.3">
      <c r="A1478" s="1">
        <v>43481</v>
      </c>
      <c r="B1478" t="s">
        <v>4</v>
      </c>
      <c r="C1478" t="s">
        <v>4</v>
      </c>
    </row>
    <row r="1479" spans="1:3" x14ac:dyDescent="0.3">
      <c r="A1479" s="1">
        <v>43482</v>
      </c>
      <c r="B1479" t="s">
        <v>4</v>
      </c>
      <c r="C1479" t="s">
        <v>4</v>
      </c>
    </row>
    <row r="1480" spans="1:3" x14ac:dyDescent="0.3">
      <c r="A1480" s="1">
        <v>43483</v>
      </c>
      <c r="B1480" t="s">
        <v>4</v>
      </c>
      <c r="C1480" t="s">
        <v>4</v>
      </c>
    </row>
    <row r="1481" spans="1:3" x14ac:dyDescent="0.3">
      <c r="A1481" s="1">
        <v>43484</v>
      </c>
      <c r="B1481" t="s">
        <v>4</v>
      </c>
      <c r="C1481" t="s">
        <v>4</v>
      </c>
    </row>
    <row r="1482" spans="1:3" x14ac:dyDescent="0.3">
      <c r="A1482" s="1">
        <v>43485</v>
      </c>
      <c r="B1482" t="s">
        <v>4</v>
      </c>
      <c r="C1482" t="s">
        <v>4</v>
      </c>
    </row>
    <row r="1483" spans="1:3" x14ac:dyDescent="0.3">
      <c r="A1483" s="1">
        <v>43486</v>
      </c>
      <c r="B1483" t="s">
        <v>4</v>
      </c>
      <c r="C1483" t="s">
        <v>4</v>
      </c>
    </row>
    <row r="1484" spans="1:3" x14ac:dyDescent="0.3">
      <c r="A1484" s="1">
        <v>43487</v>
      </c>
      <c r="B1484" t="s">
        <v>4</v>
      </c>
      <c r="C1484" t="s">
        <v>4</v>
      </c>
    </row>
    <row r="1485" spans="1:3" x14ac:dyDescent="0.3">
      <c r="A1485" s="1">
        <v>43488</v>
      </c>
      <c r="B1485" t="s">
        <v>4</v>
      </c>
      <c r="C1485" t="s">
        <v>4</v>
      </c>
    </row>
    <row r="1486" spans="1:3" x14ac:dyDescent="0.3">
      <c r="A1486" s="1">
        <v>43489</v>
      </c>
      <c r="B1486" t="s">
        <v>4</v>
      </c>
      <c r="C1486" t="s">
        <v>4</v>
      </c>
    </row>
    <row r="1487" spans="1:3" x14ac:dyDescent="0.3">
      <c r="A1487" s="1">
        <v>43490</v>
      </c>
      <c r="B1487" t="s">
        <v>4</v>
      </c>
      <c r="C1487" t="s">
        <v>4</v>
      </c>
    </row>
    <row r="1488" spans="1:3" x14ac:dyDescent="0.3">
      <c r="A1488" s="1">
        <v>43491</v>
      </c>
      <c r="B1488" t="s">
        <v>4</v>
      </c>
      <c r="C1488" t="s">
        <v>5</v>
      </c>
    </row>
    <row r="1489" spans="1:3" x14ac:dyDescent="0.3">
      <c r="A1489" s="1">
        <v>43492</v>
      </c>
      <c r="B1489" t="s">
        <v>4</v>
      </c>
      <c r="C1489" t="s">
        <v>4</v>
      </c>
    </row>
    <row r="1490" spans="1:3" x14ac:dyDescent="0.3">
      <c r="A1490" s="1">
        <v>43493</v>
      </c>
      <c r="B1490" t="s">
        <v>4</v>
      </c>
      <c r="C1490" t="s">
        <v>5</v>
      </c>
    </row>
    <row r="1491" spans="1:3" x14ac:dyDescent="0.3">
      <c r="A1491" s="1">
        <v>43494</v>
      </c>
      <c r="B1491" t="s">
        <v>4</v>
      </c>
      <c r="C1491" t="s">
        <v>4</v>
      </c>
    </row>
    <row r="1492" spans="1:3" x14ac:dyDescent="0.3">
      <c r="A1492" s="1">
        <v>43495</v>
      </c>
      <c r="B1492" t="s">
        <v>4</v>
      </c>
      <c r="C1492" t="s">
        <v>4</v>
      </c>
    </row>
    <row r="1493" spans="1:3" x14ac:dyDescent="0.3">
      <c r="A1493" s="1">
        <v>43496</v>
      </c>
      <c r="B1493" t="s">
        <v>5</v>
      </c>
      <c r="C1493" t="s">
        <v>4</v>
      </c>
    </row>
    <row r="1494" spans="1:3" x14ac:dyDescent="0.3">
      <c r="A1494" s="1">
        <v>43497</v>
      </c>
      <c r="B1494" t="s">
        <v>5</v>
      </c>
      <c r="C1494" t="s">
        <v>4</v>
      </c>
    </row>
    <row r="1495" spans="1:3" x14ac:dyDescent="0.3">
      <c r="A1495" s="1">
        <v>43498</v>
      </c>
      <c r="B1495" t="s">
        <v>5</v>
      </c>
      <c r="C1495" t="s">
        <v>4</v>
      </c>
    </row>
    <row r="1496" spans="1:3" x14ac:dyDescent="0.3">
      <c r="A1496" s="1">
        <v>43499</v>
      </c>
      <c r="B1496" t="s">
        <v>5</v>
      </c>
      <c r="C1496" t="s">
        <v>4</v>
      </c>
    </row>
    <row r="1497" spans="1:3" x14ac:dyDescent="0.3">
      <c r="A1497" s="1">
        <v>43500</v>
      </c>
      <c r="B1497" t="s">
        <v>5</v>
      </c>
      <c r="C1497" t="s">
        <v>4</v>
      </c>
    </row>
    <row r="1498" spans="1:3" x14ac:dyDescent="0.3">
      <c r="A1498" s="1">
        <v>43501</v>
      </c>
      <c r="B1498" t="s">
        <v>5</v>
      </c>
      <c r="C1498" t="s">
        <v>4</v>
      </c>
    </row>
    <row r="1499" spans="1:3" x14ac:dyDescent="0.3">
      <c r="A1499" s="1">
        <v>43502</v>
      </c>
      <c r="B1499" t="s">
        <v>5</v>
      </c>
      <c r="C1499" t="s">
        <v>4</v>
      </c>
    </row>
    <row r="1500" spans="1:3" x14ac:dyDescent="0.3">
      <c r="A1500" s="1">
        <v>43503</v>
      </c>
      <c r="B1500" t="s">
        <v>5</v>
      </c>
      <c r="C1500" t="s">
        <v>4</v>
      </c>
    </row>
    <row r="1501" spans="1:3" x14ac:dyDescent="0.3">
      <c r="A1501" s="1">
        <v>43504</v>
      </c>
      <c r="B1501" t="s">
        <v>5</v>
      </c>
      <c r="C1501" t="s">
        <v>4</v>
      </c>
    </row>
    <row r="1502" spans="1:3" x14ac:dyDescent="0.3">
      <c r="A1502" s="1">
        <v>43505</v>
      </c>
      <c r="B1502" t="s">
        <v>5</v>
      </c>
      <c r="C1502" t="s">
        <v>4</v>
      </c>
    </row>
    <row r="1503" spans="1:3" x14ac:dyDescent="0.3">
      <c r="A1503" s="1">
        <v>43506</v>
      </c>
      <c r="B1503" t="s">
        <v>5</v>
      </c>
      <c r="C1503" t="s">
        <v>4</v>
      </c>
    </row>
    <row r="1504" spans="1:3" x14ac:dyDescent="0.3">
      <c r="A1504" s="1">
        <v>43507</v>
      </c>
      <c r="B1504" t="s">
        <v>5</v>
      </c>
      <c r="C1504" t="s">
        <v>4</v>
      </c>
    </row>
    <row r="1505" spans="1:3" x14ac:dyDescent="0.3">
      <c r="A1505" s="1">
        <v>43508</v>
      </c>
      <c r="B1505" t="s">
        <v>5</v>
      </c>
      <c r="C1505" t="s">
        <v>4</v>
      </c>
    </row>
    <row r="1506" spans="1:3" x14ac:dyDescent="0.3">
      <c r="A1506" s="1">
        <v>43509</v>
      </c>
      <c r="B1506" t="s">
        <v>5</v>
      </c>
      <c r="C1506" t="s">
        <v>4</v>
      </c>
    </row>
    <row r="1507" spans="1:3" x14ac:dyDescent="0.3">
      <c r="A1507" s="1">
        <v>43510</v>
      </c>
      <c r="B1507" t="s">
        <v>5</v>
      </c>
      <c r="C1507" t="s">
        <v>4</v>
      </c>
    </row>
    <row r="1508" spans="1:3" x14ac:dyDescent="0.3">
      <c r="A1508" s="1">
        <v>43511</v>
      </c>
      <c r="B1508" t="s">
        <v>5</v>
      </c>
      <c r="C1508" t="s">
        <v>4</v>
      </c>
    </row>
    <row r="1509" spans="1:3" x14ac:dyDescent="0.3">
      <c r="A1509" s="1">
        <v>43512</v>
      </c>
      <c r="B1509" t="s">
        <v>5</v>
      </c>
      <c r="C1509" t="s">
        <v>4</v>
      </c>
    </row>
    <row r="1510" spans="1:3" x14ac:dyDescent="0.3">
      <c r="A1510" s="1">
        <v>43513</v>
      </c>
      <c r="B1510" t="s">
        <v>5</v>
      </c>
      <c r="C1510" t="s">
        <v>4</v>
      </c>
    </row>
    <row r="1511" spans="1:3" x14ac:dyDescent="0.3">
      <c r="A1511" s="1">
        <v>43514</v>
      </c>
      <c r="B1511" t="s">
        <v>5</v>
      </c>
      <c r="C1511" t="s">
        <v>4</v>
      </c>
    </row>
    <row r="1512" spans="1:3" x14ac:dyDescent="0.3">
      <c r="A1512" s="1">
        <v>43515</v>
      </c>
      <c r="B1512" t="s">
        <v>5</v>
      </c>
      <c r="C1512" t="s">
        <v>4</v>
      </c>
    </row>
    <row r="1513" spans="1:3" x14ac:dyDescent="0.3">
      <c r="A1513" s="1">
        <v>43516</v>
      </c>
      <c r="B1513" t="s">
        <v>5</v>
      </c>
      <c r="C1513" t="s">
        <v>4</v>
      </c>
    </row>
    <row r="1514" spans="1:3" x14ac:dyDescent="0.3">
      <c r="A1514" s="1">
        <v>43517</v>
      </c>
      <c r="B1514" t="s">
        <v>5</v>
      </c>
      <c r="C1514" t="s">
        <v>4</v>
      </c>
    </row>
    <row r="1515" spans="1:3" x14ac:dyDescent="0.3">
      <c r="A1515" s="1">
        <v>43518</v>
      </c>
      <c r="B1515" t="s">
        <v>5</v>
      </c>
      <c r="C1515" t="s">
        <v>4</v>
      </c>
    </row>
    <row r="1516" spans="1:3" x14ac:dyDescent="0.3">
      <c r="A1516" s="1">
        <v>43519</v>
      </c>
      <c r="B1516" t="s">
        <v>5</v>
      </c>
      <c r="C1516" t="s">
        <v>4</v>
      </c>
    </row>
    <row r="1517" spans="1:3" x14ac:dyDescent="0.3">
      <c r="A1517" s="1">
        <v>43520</v>
      </c>
      <c r="B1517" t="s">
        <v>5</v>
      </c>
      <c r="C1517" t="s">
        <v>4</v>
      </c>
    </row>
    <row r="1518" spans="1:3" x14ac:dyDescent="0.3">
      <c r="A1518" s="1">
        <v>43521</v>
      </c>
      <c r="B1518" t="s">
        <v>5</v>
      </c>
      <c r="C1518" t="s">
        <v>4</v>
      </c>
    </row>
    <row r="1519" spans="1:3" x14ac:dyDescent="0.3">
      <c r="A1519" s="1">
        <v>43522</v>
      </c>
      <c r="B1519" t="s">
        <v>5</v>
      </c>
      <c r="C1519" t="s">
        <v>4</v>
      </c>
    </row>
    <row r="1520" spans="1:3" x14ac:dyDescent="0.3">
      <c r="A1520" s="1">
        <v>43523</v>
      </c>
      <c r="B1520" t="s">
        <v>5</v>
      </c>
      <c r="C1520" t="s">
        <v>4</v>
      </c>
    </row>
    <row r="1521" spans="1:3" x14ac:dyDescent="0.3">
      <c r="A1521" s="1">
        <v>43524</v>
      </c>
      <c r="B1521" t="s">
        <v>5</v>
      </c>
      <c r="C1521" t="s">
        <v>4</v>
      </c>
    </row>
    <row r="1522" spans="1:3" x14ac:dyDescent="0.3">
      <c r="A1522" s="1">
        <v>43525</v>
      </c>
      <c r="B1522" t="s">
        <v>5</v>
      </c>
      <c r="C1522" t="s">
        <v>4</v>
      </c>
    </row>
    <row r="1523" spans="1:3" x14ac:dyDescent="0.3">
      <c r="A1523" s="1">
        <v>43526</v>
      </c>
      <c r="B1523" t="s">
        <v>5</v>
      </c>
      <c r="C1523" t="s">
        <v>4</v>
      </c>
    </row>
    <row r="1524" spans="1:3" x14ac:dyDescent="0.3">
      <c r="A1524" s="1">
        <v>43527</v>
      </c>
      <c r="B1524" t="s">
        <v>5</v>
      </c>
      <c r="C1524" t="s">
        <v>4</v>
      </c>
    </row>
    <row r="1525" spans="1:3" x14ac:dyDescent="0.3">
      <c r="A1525" s="1">
        <v>43528</v>
      </c>
      <c r="B1525" t="s">
        <v>5</v>
      </c>
      <c r="C1525" t="s">
        <v>4</v>
      </c>
    </row>
    <row r="1526" spans="1:3" x14ac:dyDescent="0.3">
      <c r="A1526" s="1">
        <v>43529</v>
      </c>
      <c r="B1526" t="s">
        <v>5</v>
      </c>
      <c r="C1526" t="s">
        <v>4</v>
      </c>
    </row>
    <row r="1527" spans="1:3" x14ac:dyDescent="0.3">
      <c r="A1527" s="1">
        <v>43530</v>
      </c>
      <c r="B1527" t="s">
        <v>5</v>
      </c>
      <c r="C1527" t="s">
        <v>4</v>
      </c>
    </row>
    <row r="1528" spans="1:3" x14ac:dyDescent="0.3">
      <c r="A1528" s="1">
        <v>43531</v>
      </c>
      <c r="B1528" t="s">
        <v>5</v>
      </c>
      <c r="C1528" t="s">
        <v>4</v>
      </c>
    </row>
    <row r="1529" spans="1:3" x14ac:dyDescent="0.3">
      <c r="A1529" s="1">
        <v>43532</v>
      </c>
      <c r="B1529" t="s">
        <v>5</v>
      </c>
      <c r="C1529" t="s">
        <v>4</v>
      </c>
    </row>
    <row r="1530" spans="1:3" x14ac:dyDescent="0.3">
      <c r="A1530" s="1">
        <v>43533</v>
      </c>
      <c r="B1530" t="s">
        <v>5</v>
      </c>
      <c r="C1530" t="s">
        <v>4</v>
      </c>
    </row>
    <row r="1531" spans="1:3" x14ac:dyDescent="0.3">
      <c r="A1531" s="1">
        <v>43534</v>
      </c>
      <c r="B1531" t="s">
        <v>5</v>
      </c>
      <c r="C1531" t="s">
        <v>4</v>
      </c>
    </row>
    <row r="1532" spans="1:3" x14ac:dyDescent="0.3">
      <c r="A1532" s="1">
        <v>43535</v>
      </c>
      <c r="B1532" t="s">
        <v>5</v>
      </c>
      <c r="C1532" t="s">
        <v>5</v>
      </c>
    </row>
    <row r="1533" spans="1:3" x14ac:dyDescent="0.3">
      <c r="A1533" s="1">
        <v>43536</v>
      </c>
      <c r="B1533" t="s">
        <v>5</v>
      </c>
      <c r="C1533" t="s">
        <v>4</v>
      </c>
    </row>
    <row r="1534" spans="1:3" x14ac:dyDescent="0.3">
      <c r="A1534" s="1">
        <v>43537</v>
      </c>
      <c r="B1534" t="s">
        <v>5</v>
      </c>
      <c r="C1534" t="s">
        <v>4</v>
      </c>
    </row>
    <row r="1535" spans="1:3" x14ac:dyDescent="0.3">
      <c r="A1535" s="1">
        <v>43538</v>
      </c>
      <c r="B1535" t="s">
        <v>5</v>
      </c>
      <c r="C1535" t="s">
        <v>4</v>
      </c>
    </row>
    <row r="1536" spans="1:3" x14ac:dyDescent="0.3">
      <c r="A1536" s="1">
        <v>43539</v>
      </c>
      <c r="B1536" t="s">
        <v>5</v>
      </c>
      <c r="C1536" t="s">
        <v>4</v>
      </c>
    </row>
    <row r="1537" spans="1:3" x14ac:dyDescent="0.3">
      <c r="A1537" s="1">
        <v>43540</v>
      </c>
      <c r="B1537" t="s">
        <v>5</v>
      </c>
      <c r="C1537" t="s">
        <v>4</v>
      </c>
    </row>
    <row r="1538" spans="1:3" x14ac:dyDescent="0.3">
      <c r="A1538" s="1">
        <v>43541</v>
      </c>
      <c r="B1538" t="s">
        <v>5</v>
      </c>
      <c r="C1538" t="s">
        <v>4</v>
      </c>
    </row>
    <row r="1539" spans="1:3" x14ac:dyDescent="0.3">
      <c r="A1539" s="1">
        <v>43542</v>
      </c>
      <c r="B1539" t="s">
        <v>5</v>
      </c>
      <c r="C1539" t="s">
        <v>4</v>
      </c>
    </row>
    <row r="1540" spans="1:3" x14ac:dyDescent="0.3">
      <c r="A1540" s="1">
        <v>43543</v>
      </c>
      <c r="B1540" t="s">
        <v>5</v>
      </c>
      <c r="C1540" t="s">
        <v>4</v>
      </c>
    </row>
    <row r="1541" spans="1:3" x14ac:dyDescent="0.3">
      <c r="A1541" s="1">
        <v>43544</v>
      </c>
      <c r="B1541" t="s">
        <v>5</v>
      </c>
      <c r="C1541" t="s">
        <v>4</v>
      </c>
    </row>
    <row r="1542" spans="1:3" x14ac:dyDescent="0.3">
      <c r="A1542" s="1">
        <v>43545</v>
      </c>
      <c r="B1542" t="s">
        <v>5</v>
      </c>
      <c r="C1542" t="s">
        <v>4</v>
      </c>
    </row>
    <row r="1543" spans="1:3" x14ac:dyDescent="0.3">
      <c r="A1543" s="1">
        <v>43546</v>
      </c>
      <c r="B1543" t="s">
        <v>5</v>
      </c>
      <c r="C1543" t="s">
        <v>4</v>
      </c>
    </row>
    <row r="1544" spans="1:3" x14ac:dyDescent="0.3">
      <c r="A1544" s="1">
        <v>43547</v>
      </c>
      <c r="B1544" t="s">
        <v>5</v>
      </c>
      <c r="C1544" t="s">
        <v>4</v>
      </c>
    </row>
    <row r="1545" spans="1:3" x14ac:dyDescent="0.3">
      <c r="A1545" s="1">
        <v>43548</v>
      </c>
      <c r="B1545" t="s">
        <v>5</v>
      </c>
      <c r="C1545" t="s">
        <v>4</v>
      </c>
    </row>
    <row r="1546" spans="1:3" x14ac:dyDescent="0.3">
      <c r="A1546" s="1">
        <v>43549</v>
      </c>
      <c r="B1546" t="s">
        <v>5</v>
      </c>
      <c r="C1546" t="s">
        <v>4</v>
      </c>
    </row>
    <row r="1547" spans="1:3" x14ac:dyDescent="0.3">
      <c r="A1547" s="1">
        <v>43550</v>
      </c>
      <c r="B1547" t="s">
        <v>5</v>
      </c>
      <c r="C1547" t="s">
        <v>4</v>
      </c>
    </row>
    <row r="1548" spans="1:3" x14ac:dyDescent="0.3">
      <c r="A1548" s="1">
        <v>43551</v>
      </c>
      <c r="B1548" t="s">
        <v>5</v>
      </c>
      <c r="C1548" t="s">
        <v>4</v>
      </c>
    </row>
    <row r="1549" spans="1:3" x14ac:dyDescent="0.3">
      <c r="A1549" s="1">
        <v>43552</v>
      </c>
      <c r="B1549" t="s">
        <v>5</v>
      </c>
      <c r="C1549" t="s">
        <v>4</v>
      </c>
    </row>
    <row r="1550" spans="1:3" x14ac:dyDescent="0.3">
      <c r="A1550" s="1">
        <v>43553</v>
      </c>
      <c r="B1550" t="s">
        <v>5</v>
      </c>
      <c r="C1550" t="s">
        <v>4</v>
      </c>
    </row>
    <row r="1551" spans="1:3" x14ac:dyDescent="0.3">
      <c r="A1551" s="1">
        <v>43554</v>
      </c>
      <c r="B1551" t="s">
        <v>5</v>
      </c>
      <c r="C1551" t="s">
        <v>4</v>
      </c>
    </row>
    <row r="1552" spans="1:3" x14ac:dyDescent="0.3">
      <c r="A1552" s="1">
        <v>43555</v>
      </c>
      <c r="B1552" t="s">
        <v>5</v>
      </c>
      <c r="C1552" t="s">
        <v>4</v>
      </c>
    </row>
    <row r="1553" spans="1:3" x14ac:dyDescent="0.3">
      <c r="A1553" s="1">
        <v>43556</v>
      </c>
      <c r="B1553" t="s">
        <v>5</v>
      </c>
      <c r="C1553" t="s">
        <v>4</v>
      </c>
    </row>
    <row r="1554" spans="1:3" x14ac:dyDescent="0.3">
      <c r="A1554" s="1">
        <v>43557</v>
      </c>
      <c r="B1554" t="s">
        <v>5</v>
      </c>
      <c r="C1554" t="s">
        <v>4</v>
      </c>
    </row>
    <row r="1555" spans="1:3" x14ac:dyDescent="0.3">
      <c r="A1555" s="1">
        <v>43558</v>
      </c>
      <c r="B1555" t="s">
        <v>5</v>
      </c>
      <c r="C1555" t="s">
        <v>4</v>
      </c>
    </row>
    <row r="1556" spans="1:3" x14ac:dyDescent="0.3">
      <c r="A1556" s="1">
        <v>43559</v>
      </c>
      <c r="B1556" t="s">
        <v>5</v>
      </c>
      <c r="C1556" t="s">
        <v>4</v>
      </c>
    </row>
    <row r="1557" spans="1:3" x14ac:dyDescent="0.3">
      <c r="A1557" s="1">
        <v>43560</v>
      </c>
      <c r="B1557" t="s">
        <v>4</v>
      </c>
      <c r="C1557" t="s">
        <v>4</v>
      </c>
    </row>
    <row r="1558" spans="1:3" x14ac:dyDescent="0.3">
      <c r="A1558" s="1">
        <v>43561</v>
      </c>
      <c r="B1558" t="s">
        <v>4</v>
      </c>
      <c r="C1558" t="s">
        <v>4</v>
      </c>
    </row>
    <row r="1559" spans="1:3" x14ac:dyDescent="0.3">
      <c r="A1559" s="1">
        <v>43562</v>
      </c>
      <c r="B1559" t="s">
        <v>4</v>
      </c>
      <c r="C1559" t="s">
        <v>4</v>
      </c>
    </row>
    <row r="1560" spans="1:3" x14ac:dyDescent="0.3">
      <c r="A1560" s="1">
        <v>43563</v>
      </c>
      <c r="B1560" t="s">
        <v>4</v>
      </c>
      <c r="C1560" t="s">
        <v>4</v>
      </c>
    </row>
    <row r="1561" spans="1:3" x14ac:dyDescent="0.3">
      <c r="A1561" s="1">
        <v>43564</v>
      </c>
      <c r="B1561" t="s">
        <v>4</v>
      </c>
      <c r="C1561" t="s">
        <v>4</v>
      </c>
    </row>
    <row r="1562" spans="1:3" x14ac:dyDescent="0.3">
      <c r="A1562" s="1">
        <v>43565</v>
      </c>
      <c r="B1562" t="s">
        <v>4</v>
      </c>
      <c r="C1562" t="s">
        <v>4</v>
      </c>
    </row>
    <row r="1563" spans="1:3" x14ac:dyDescent="0.3">
      <c r="A1563" s="1">
        <v>43566</v>
      </c>
      <c r="B1563" t="s">
        <v>4</v>
      </c>
      <c r="C1563" t="s">
        <v>4</v>
      </c>
    </row>
    <row r="1564" spans="1:3" x14ac:dyDescent="0.3">
      <c r="A1564" s="1">
        <v>43567</v>
      </c>
      <c r="B1564" t="s">
        <v>4</v>
      </c>
      <c r="C1564" t="s">
        <v>4</v>
      </c>
    </row>
    <row r="1565" spans="1:3" x14ac:dyDescent="0.3">
      <c r="A1565" s="1">
        <v>43568</v>
      </c>
      <c r="B1565" t="s">
        <v>4</v>
      </c>
      <c r="C1565" t="s">
        <v>4</v>
      </c>
    </row>
    <row r="1566" spans="1:3" x14ac:dyDescent="0.3">
      <c r="A1566" s="1">
        <v>43569</v>
      </c>
      <c r="B1566" t="s">
        <v>4</v>
      </c>
      <c r="C1566" t="s">
        <v>4</v>
      </c>
    </row>
    <row r="1567" spans="1:3" x14ac:dyDescent="0.3">
      <c r="A1567" s="1">
        <v>43570</v>
      </c>
      <c r="B1567" t="s">
        <v>4</v>
      </c>
      <c r="C1567" t="s">
        <v>4</v>
      </c>
    </row>
    <row r="1568" spans="1:3" x14ac:dyDescent="0.3">
      <c r="A1568" s="1">
        <v>43571</v>
      </c>
      <c r="B1568" t="s">
        <v>4</v>
      </c>
      <c r="C1568" t="s">
        <v>4</v>
      </c>
    </row>
    <row r="1569" spans="1:3" x14ac:dyDescent="0.3">
      <c r="A1569" s="1">
        <v>43572</v>
      </c>
      <c r="B1569" t="s">
        <v>4</v>
      </c>
      <c r="C1569" t="s">
        <v>4</v>
      </c>
    </row>
    <row r="1570" spans="1:3" x14ac:dyDescent="0.3">
      <c r="A1570" s="1">
        <v>43573</v>
      </c>
      <c r="B1570" t="s">
        <v>4</v>
      </c>
      <c r="C1570" t="s">
        <v>4</v>
      </c>
    </row>
    <row r="1571" spans="1:3" x14ac:dyDescent="0.3">
      <c r="A1571" s="1">
        <v>43574</v>
      </c>
      <c r="B1571" t="s">
        <v>4</v>
      </c>
      <c r="C1571" t="s">
        <v>5</v>
      </c>
    </row>
    <row r="1572" spans="1:3" x14ac:dyDescent="0.3">
      <c r="A1572" s="1">
        <v>43575</v>
      </c>
      <c r="B1572" t="s">
        <v>4</v>
      </c>
      <c r="C1572" t="s">
        <v>5</v>
      </c>
    </row>
    <row r="1573" spans="1:3" x14ac:dyDescent="0.3">
      <c r="A1573" s="1">
        <v>43576</v>
      </c>
      <c r="B1573" t="s">
        <v>4</v>
      </c>
      <c r="C1573" t="s">
        <v>5</v>
      </c>
    </row>
    <row r="1574" spans="1:3" x14ac:dyDescent="0.3">
      <c r="A1574" s="1">
        <v>43577</v>
      </c>
      <c r="B1574" t="s">
        <v>4</v>
      </c>
      <c r="C1574" t="s">
        <v>5</v>
      </c>
    </row>
    <row r="1575" spans="1:3" x14ac:dyDescent="0.3">
      <c r="A1575" s="1">
        <v>43578</v>
      </c>
      <c r="B1575" t="s">
        <v>4</v>
      </c>
      <c r="C1575" t="s">
        <v>4</v>
      </c>
    </row>
    <row r="1576" spans="1:3" x14ac:dyDescent="0.3">
      <c r="A1576" s="1">
        <v>43579</v>
      </c>
      <c r="B1576" t="s">
        <v>5</v>
      </c>
      <c r="C1576" t="s">
        <v>4</v>
      </c>
    </row>
    <row r="1577" spans="1:3" x14ac:dyDescent="0.3">
      <c r="A1577" s="1">
        <v>43580</v>
      </c>
      <c r="B1577" t="s">
        <v>5</v>
      </c>
      <c r="C1577" t="s">
        <v>5</v>
      </c>
    </row>
    <row r="1578" spans="1:3" x14ac:dyDescent="0.3">
      <c r="A1578" s="1">
        <v>43581</v>
      </c>
      <c r="B1578" t="s">
        <v>5</v>
      </c>
      <c r="C1578" t="s">
        <v>4</v>
      </c>
    </row>
    <row r="1579" spans="1:3" x14ac:dyDescent="0.3">
      <c r="A1579" s="1">
        <v>43582</v>
      </c>
      <c r="B1579" t="s">
        <v>5</v>
      </c>
      <c r="C1579" t="s">
        <v>4</v>
      </c>
    </row>
    <row r="1580" spans="1:3" x14ac:dyDescent="0.3">
      <c r="A1580" s="1">
        <v>43583</v>
      </c>
      <c r="B1580" t="s">
        <v>5</v>
      </c>
      <c r="C1580" t="s">
        <v>4</v>
      </c>
    </row>
    <row r="1581" spans="1:3" x14ac:dyDescent="0.3">
      <c r="A1581" s="1">
        <v>43584</v>
      </c>
      <c r="B1581" t="s">
        <v>5</v>
      </c>
      <c r="C1581" t="s">
        <v>4</v>
      </c>
    </row>
    <row r="1582" spans="1:3" x14ac:dyDescent="0.3">
      <c r="A1582" s="1">
        <v>43585</v>
      </c>
      <c r="B1582" t="s">
        <v>5</v>
      </c>
      <c r="C1582" t="s">
        <v>4</v>
      </c>
    </row>
    <row r="1583" spans="1:3" x14ac:dyDescent="0.3">
      <c r="A1583" s="1">
        <v>43586</v>
      </c>
      <c r="B1583" t="s">
        <v>5</v>
      </c>
      <c r="C1583" t="s">
        <v>4</v>
      </c>
    </row>
    <row r="1584" spans="1:3" x14ac:dyDescent="0.3">
      <c r="A1584" s="1">
        <v>43587</v>
      </c>
      <c r="B1584" t="s">
        <v>5</v>
      </c>
      <c r="C1584" t="s">
        <v>4</v>
      </c>
    </row>
    <row r="1585" spans="1:3" x14ac:dyDescent="0.3">
      <c r="A1585" s="1">
        <v>43588</v>
      </c>
      <c r="B1585" t="s">
        <v>5</v>
      </c>
      <c r="C1585" t="s">
        <v>4</v>
      </c>
    </row>
    <row r="1586" spans="1:3" x14ac:dyDescent="0.3">
      <c r="A1586" s="1">
        <v>43589</v>
      </c>
      <c r="B1586" t="s">
        <v>5</v>
      </c>
      <c r="C1586" t="s">
        <v>4</v>
      </c>
    </row>
    <row r="1587" spans="1:3" x14ac:dyDescent="0.3">
      <c r="A1587" s="1">
        <v>43590</v>
      </c>
      <c r="B1587" t="s">
        <v>5</v>
      </c>
      <c r="C1587" t="s">
        <v>4</v>
      </c>
    </row>
    <row r="1588" spans="1:3" x14ac:dyDescent="0.3">
      <c r="A1588" s="1">
        <v>43591</v>
      </c>
      <c r="B1588" t="s">
        <v>5</v>
      </c>
      <c r="C1588" t="s">
        <v>4</v>
      </c>
    </row>
    <row r="1589" spans="1:3" x14ac:dyDescent="0.3">
      <c r="A1589" s="1">
        <v>43592</v>
      </c>
      <c r="B1589" t="s">
        <v>5</v>
      </c>
      <c r="C1589" t="s">
        <v>4</v>
      </c>
    </row>
    <row r="1590" spans="1:3" x14ac:dyDescent="0.3">
      <c r="A1590" s="1">
        <v>43593</v>
      </c>
      <c r="B1590" t="s">
        <v>5</v>
      </c>
      <c r="C1590" t="s">
        <v>4</v>
      </c>
    </row>
    <row r="1591" spans="1:3" x14ac:dyDescent="0.3">
      <c r="A1591" s="1">
        <v>43594</v>
      </c>
      <c r="B1591" t="s">
        <v>5</v>
      </c>
      <c r="C1591" t="s">
        <v>4</v>
      </c>
    </row>
    <row r="1592" spans="1:3" x14ac:dyDescent="0.3">
      <c r="A1592" s="1">
        <v>43595</v>
      </c>
      <c r="B1592" t="s">
        <v>5</v>
      </c>
      <c r="C1592" t="s">
        <v>4</v>
      </c>
    </row>
    <row r="1593" spans="1:3" x14ac:dyDescent="0.3">
      <c r="A1593" s="1">
        <v>43596</v>
      </c>
      <c r="B1593" t="s">
        <v>5</v>
      </c>
      <c r="C1593" t="s">
        <v>4</v>
      </c>
    </row>
    <row r="1594" spans="1:3" x14ac:dyDescent="0.3">
      <c r="A1594" s="1">
        <v>43597</v>
      </c>
      <c r="B1594" t="s">
        <v>5</v>
      </c>
      <c r="C1594" t="s">
        <v>4</v>
      </c>
    </row>
    <row r="1595" spans="1:3" x14ac:dyDescent="0.3">
      <c r="A1595" s="1">
        <v>43598</v>
      </c>
      <c r="B1595" t="s">
        <v>5</v>
      </c>
      <c r="C1595" t="s">
        <v>4</v>
      </c>
    </row>
    <row r="1596" spans="1:3" x14ac:dyDescent="0.3">
      <c r="A1596" s="1">
        <v>43599</v>
      </c>
      <c r="B1596" t="s">
        <v>5</v>
      </c>
      <c r="C1596" t="s">
        <v>4</v>
      </c>
    </row>
    <row r="1597" spans="1:3" x14ac:dyDescent="0.3">
      <c r="A1597" s="1">
        <v>43600</v>
      </c>
      <c r="B1597" t="s">
        <v>5</v>
      </c>
      <c r="C1597" t="s">
        <v>4</v>
      </c>
    </row>
    <row r="1598" spans="1:3" x14ac:dyDescent="0.3">
      <c r="A1598" s="1">
        <v>43601</v>
      </c>
      <c r="B1598" t="s">
        <v>5</v>
      </c>
      <c r="C1598" t="s">
        <v>4</v>
      </c>
    </row>
    <row r="1599" spans="1:3" x14ac:dyDescent="0.3">
      <c r="A1599" s="1">
        <v>43602</v>
      </c>
      <c r="B1599" t="s">
        <v>5</v>
      </c>
      <c r="C1599" t="s">
        <v>4</v>
      </c>
    </row>
    <row r="1600" spans="1:3" x14ac:dyDescent="0.3">
      <c r="A1600" s="1">
        <v>43603</v>
      </c>
      <c r="B1600" t="s">
        <v>5</v>
      </c>
      <c r="C1600" t="s">
        <v>4</v>
      </c>
    </row>
    <row r="1601" spans="1:3" x14ac:dyDescent="0.3">
      <c r="A1601" s="1">
        <v>43604</v>
      </c>
      <c r="B1601" t="s">
        <v>5</v>
      </c>
      <c r="C1601" t="s">
        <v>4</v>
      </c>
    </row>
    <row r="1602" spans="1:3" x14ac:dyDescent="0.3">
      <c r="A1602" s="1">
        <v>43605</v>
      </c>
      <c r="B1602" t="s">
        <v>5</v>
      </c>
      <c r="C1602" t="s">
        <v>4</v>
      </c>
    </row>
    <row r="1603" spans="1:3" x14ac:dyDescent="0.3">
      <c r="A1603" s="1">
        <v>43606</v>
      </c>
      <c r="B1603" t="s">
        <v>5</v>
      </c>
      <c r="C1603" t="s">
        <v>4</v>
      </c>
    </row>
    <row r="1604" spans="1:3" x14ac:dyDescent="0.3">
      <c r="A1604" s="1">
        <v>43607</v>
      </c>
      <c r="B1604" t="s">
        <v>5</v>
      </c>
      <c r="C1604" t="s">
        <v>4</v>
      </c>
    </row>
    <row r="1605" spans="1:3" x14ac:dyDescent="0.3">
      <c r="A1605" s="1">
        <v>43608</v>
      </c>
      <c r="B1605" t="s">
        <v>5</v>
      </c>
      <c r="C1605" t="s">
        <v>4</v>
      </c>
    </row>
    <row r="1606" spans="1:3" x14ac:dyDescent="0.3">
      <c r="A1606" s="1">
        <v>43609</v>
      </c>
      <c r="B1606" t="s">
        <v>5</v>
      </c>
      <c r="C1606" t="s">
        <v>4</v>
      </c>
    </row>
    <row r="1607" spans="1:3" x14ac:dyDescent="0.3">
      <c r="A1607" s="1">
        <v>43610</v>
      </c>
      <c r="B1607" t="s">
        <v>5</v>
      </c>
      <c r="C1607" t="s">
        <v>4</v>
      </c>
    </row>
    <row r="1608" spans="1:3" x14ac:dyDescent="0.3">
      <c r="A1608" s="1">
        <v>43611</v>
      </c>
      <c r="B1608" t="s">
        <v>5</v>
      </c>
      <c r="C1608" t="s">
        <v>4</v>
      </c>
    </row>
    <row r="1609" spans="1:3" x14ac:dyDescent="0.3">
      <c r="A1609" s="1">
        <v>43612</v>
      </c>
      <c r="B1609" t="s">
        <v>5</v>
      </c>
      <c r="C1609" t="s">
        <v>4</v>
      </c>
    </row>
    <row r="1610" spans="1:3" x14ac:dyDescent="0.3">
      <c r="A1610" s="1">
        <v>43613</v>
      </c>
      <c r="B1610" t="s">
        <v>5</v>
      </c>
      <c r="C1610" t="s">
        <v>4</v>
      </c>
    </row>
    <row r="1611" spans="1:3" x14ac:dyDescent="0.3">
      <c r="A1611" s="1">
        <v>43614</v>
      </c>
      <c r="B1611" t="s">
        <v>5</v>
      </c>
      <c r="C1611" t="s">
        <v>4</v>
      </c>
    </row>
    <row r="1612" spans="1:3" x14ac:dyDescent="0.3">
      <c r="A1612" s="1">
        <v>43615</v>
      </c>
      <c r="B1612" t="s">
        <v>5</v>
      </c>
      <c r="C1612" t="s">
        <v>4</v>
      </c>
    </row>
    <row r="1613" spans="1:3" x14ac:dyDescent="0.3">
      <c r="A1613" s="1">
        <v>43616</v>
      </c>
      <c r="B1613" t="s">
        <v>5</v>
      </c>
      <c r="C1613" t="s">
        <v>4</v>
      </c>
    </row>
    <row r="1614" spans="1:3" x14ac:dyDescent="0.3">
      <c r="A1614" s="1">
        <v>43617</v>
      </c>
      <c r="B1614" t="s">
        <v>5</v>
      </c>
      <c r="C1614" t="s">
        <v>4</v>
      </c>
    </row>
    <row r="1615" spans="1:3" x14ac:dyDescent="0.3">
      <c r="A1615" s="1">
        <v>43618</v>
      </c>
      <c r="B1615" t="s">
        <v>5</v>
      </c>
      <c r="C1615" t="s">
        <v>4</v>
      </c>
    </row>
    <row r="1616" spans="1:3" x14ac:dyDescent="0.3">
      <c r="A1616" s="1">
        <v>43619</v>
      </c>
      <c r="B1616" t="s">
        <v>5</v>
      </c>
      <c r="C1616" t="s">
        <v>4</v>
      </c>
    </row>
    <row r="1617" spans="1:3" x14ac:dyDescent="0.3">
      <c r="A1617" s="1">
        <v>43620</v>
      </c>
      <c r="B1617" t="s">
        <v>5</v>
      </c>
      <c r="C1617" t="s">
        <v>4</v>
      </c>
    </row>
    <row r="1618" spans="1:3" x14ac:dyDescent="0.3">
      <c r="A1618" s="1">
        <v>43621</v>
      </c>
      <c r="B1618" t="s">
        <v>5</v>
      </c>
      <c r="C1618" t="s">
        <v>4</v>
      </c>
    </row>
    <row r="1619" spans="1:3" x14ac:dyDescent="0.3">
      <c r="A1619" s="1">
        <v>43622</v>
      </c>
      <c r="B1619" t="s">
        <v>5</v>
      </c>
      <c r="C1619" t="s">
        <v>4</v>
      </c>
    </row>
    <row r="1620" spans="1:3" x14ac:dyDescent="0.3">
      <c r="A1620" s="1">
        <v>43623</v>
      </c>
      <c r="B1620" t="s">
        <v>5</v>
      </c>
      <c r="C1620" t="s">
        <v>4</v>
      </c>
    </row>
    <row r="1621" spans="1:3" x14ac:dyDescent="0.3">
      <c r="A1621" s="1">
        <v>43624</v>
      </c>
      <c r="B1621" t="s">
        <v>5</v>
      </c>
      <c r="C1621" t="s">
        <v>4</v>
      </c>
    </row>
    <row r="1622" spans="1:3" x14ac:dyDescent="0.3">
      <c r="A1622" s="1">
        <v>43625</v>
      </c>
      <c r="B1622" t="s">
        <v>5</v>
      </c>
      <c r="C1622" t="s">
        <v>4</v>
      </c>
    </row>
    <row r="1623" spans="1:3" x14ac:dyDescent="0.3">
      <c r="A1623" s="1">
        <v>43626</v>
      </c>
      <c r="B1623" t="s">
        <v>5</v>
      </c>
      <c r="C1623" t="s">
        <v>5</v>
      </c>
    </row>
    <row r="1624" spans="1:3" x14ac:dyDescent="0.3">
      <c r="A1624" s="1">
        <v>43627</v>
      </c>
      <c r="B1624" t="s">
        <v>5</v>
      </c>
      <c r="C1624" t="s">
        <v>4</v>
      </c>
    </row>
    <row r="1625" spans="1:3" x14ac:dyDescent="0.3">
      <c r="A1625" s="1">
        <v>43628</v>
      </c>
      <c r="B1625" t="s">
        <v>5</v>
      </c>
      <c r="C1625" t="s">
        <v>4</v>
      </c>
    </row>
    <row r="1626" spans="1:3" x14ac:dyDescent="0.3">
      <c r="A1626" s="1">
        <v>43629</v>
      </c>
      <c r="B1626" t="s">
        <v>5</v>
      </c>
      <c r="C1626" t="s">
        <v>4</v>
      </c>
    </row>
    <row r="1627" spans="1:3" x14ac:dyDescent="0.3">
      <c r="A1627" s="1">
        <v>43630</v>
      </c>
      <c r="B1627" t="s">
        <v>5</v>
      </c>
      <c r="C1627" t="s">
        <v>4</v>
      </c>
    </row>
    <row r="1628" spans="1:3" x14ac:dyDescent="0.3">
      <c r="A1628" s="1">
        <v>43631</v>
      </c>
      <c r="B1628" t="s">
        <v>5</v>
      </c>
      <c r="C1628" t="s">
        <v>4</v>
      </c>
    </row>
    <row r="1629" spans="1:3" x14ac:dyDescent="0.3">
      <c r="A1629" s="1">
        <v>43632</v>
      </c>
      <c r="B1629" t="s">
        <v>5</v>
      </c>
      <c r="C1629" t="s">
        <v>4</v>
      </c>
    </row>
    <row r="1630" spans="1:3" x14ac:dyDescent="0.3">
      <c r="A1630" s="1">
        <v>43633</v>
      </c>
      <c r="B1630" t="s">
        <v>5</v>
      </c>
      <c r="C1630" t="s">
        <v>4</v>
      </c>
    </row>
    <row r="1631" spans="1:3" x14ac:dyDescent="0.3">
      <c r="A1631" s="1">
        <v>43634</v>
      </c>
      <c r="B1631" t="s">
        <v>5</v>
      </c>
      <c r="C1631" t="s">
        <v>4</v>
      </c>
    </row>
    <row r="1632" spans="1:3" x14ac:dyDescent="0.3">
      <c r="A1632" s="1">
        <v>43635</v>
      </c>
      <c r="B1632" t="s">
        <v>5</v>
      </c>
      <c r="C1632" t="s">
        <v>4</v>
      </c>
    </row>
    <row r="1633" spans="1:3" x14ac:dyDescent="0.3">
      <c r="A1633" s="1">
        <v>43636</v>
      </c>
      <c r="B1633" t="s">
        <v>5</v>
      </c>
      <c r="C1633" t="s">
        <v>4</v>
      </c>
    </row>
    <row r="1634" spans="1:3" x14ac:dyDescent="0.3">
      <c r="A1634" s="1">
        <v>43637</v>
      </c>
      <c r="B1634" t="s">
        <v>5</v>
      </c>
      <c r="C1634" t="s">
        <v>4</v>
      </c>
    </row>
    <row r="1635" spans="1:3" x14ac:dyDescent="0.3">
      <c r="A1635" s="1">
        <v>43638</v>
      </c>
      <c r="B1635" t="s">
        <v>5</v>
      </c>
      <c r="C1635" t="s">
        <v>4</v>
      </c>
    </row>
    <row r="1636" spans="1:3" x14ac:dyDescent="0.3">
      <c r="A1636" s="1">
        <v>43639</v>
      </c>
      <c r="B1636" t="s">
        <v>5</v>
      </c>
      <c r="C1636" t="s">
        <v>4</v>
      </c>
    </row>
    <row r="1637" spans="1:3" x14ac:dyDescent="0.3">
      <c r="A1637" s="1">
        <v>43640</v>
      </c>
      <c r="B1637" t="s">
        <v>5</v>
      </c>
      <c r="C1637" t="s">
        <v>4</v>
      </c>
    </row>
    <row r="1638" spans="1:3" x14ac:dyDescent="0.3">
      <c r="A1638" s="1">
        <v>43641</v>
      </c>
      <c r="B1638" t="s">
        <v>5</v>
      </c>
      <c r="C1638" t="s">
        <v>4</v>
      </c>
    </row>
    <row r="1639" spans="1:3" x14ac:dyDescent="0.3">
      <c r="A1639" s="1">
        <v>43642</v>
      </c>
      <c r="B1639" t="s">
        <v>5</v>
      </c>
      <c r="C1639" t="s">
        <v>4</v>
      </c>
    </row>
    <row r="1640" spans="1:3" x14ac:dyDescent="0.3">
      <c r="A1640" s="1">
        <v>43643</v>
      </c>
      <c r="B1640" t="s">
        <v>5</v>
      </c>
      <c r="C1640" t="s">
        <v>4</v>
      </c>
    </row>
    <row r="1641" spans="1:3" x14ac:dyDescent="0.3">
      <c r="A1641" s="1">
        <v>43644</v>
      </c>
      <c r="B1641" t="s">
        <v>4</v>
      </c>
      <c r="C1641" t="s">
        <v>4</v>
      </c>
    </row>
    <row r="1642" spans="1:3" x14ac:dyDescent="0.3">
      <c r="A1642" s="1">
        <v>43645</v>
      </c>
      <c r="B1642" t="s">
        <v>4</v>
      </c>
      <c r="C1642" t="s">
        <v>4</v>
      </c>
    </row>
    <row r="1643" spans="1:3" x14ac:dyDescent="0.3">
      <c r="A1643" s="1">
        <v>43646</v>
      </c>
      <c r="B1643" t="s">
        <v>4</v>
      </c>
      <c r="C1643" t="s">
        <v>4</v>
      </c>
    </row>
    <row r="1644" spans="1:3" x14ac:dyDescent="0.3">
      <c r="A1644" s="1">
        <v>43647</v>
      </c>
      <c r="B1644" t="s">
        <v>4</v>
      </c>
      <c r="C1644" t="s">
        <v>4</v>
      </c>
    </row>
    <row r="1645" spans="1:3" x14ac:dyDescent="0.3">
      <c r="A1645" s="1">
        <v>43648</v>
      </c>
      <c r="B1645" t="s">
        <v>4</v>
      </c>
      <c r="C1645" t="s">
        <v>4</v>
      </c>
    </row>
    <row r="1646" spans="1:3" x14ac:dyDescent="0.3">
      <c r="A1646" s="1">
        <v>43649</v>
      </c>
      <c r="B1646" t="s">
        <v>4</v>
      </c>
      <c r="C1646" t="s">
        <v>4</v>
      </c>
    </row>
    <row r="1647" spans="1:3" x14ac:dyDescent="0.3">
      <c r="A1647" s="1">
        <v>43650</v>
      </c>
      <c r="B1647" t="s">
        <v>4</v>
      </c>
      <c r="C1647" t="s">
        <v>4</v>
      </c>
    </row>
    <row r="1648" spans="1:3" x14ac:dyDescent="0.3">
      <c r="A1648" s="1">
        <v>43651</v>
      </c>
      <c r="B1648" t="s">
        <v>4</v>
      </c>
      <c r="C1648" t="s">
        <v>4</v>
      </c>
    </row>
    <row r="1649" spans="1:3" x14ac:dyDescent="0.3">
      <c r="A1649" s="1">
        <v>43652</v>
      </c>
      <c r="B1649" t="s">
        <v>4</v>
      </c>
      <c r="C1649" t="s">
        <v>4</v>
      </c>
    </row>
    <row r="1650" spans="1:3" x14ac:dyDescent="0.3">
      <c r="A1650" s="1">
        <v>43653</v>
      </c>
      <c r="B1650" t="s">
        <v>4</v>
      </c>
      <c r="C1650" t="s">
        <v>4</v>
      </c>
    </row>
    <row r="1651" spans="1:3" x14ac:dyDescent="0.3">
      <c r="A1651" s="1">
        <v>43654</v>
      </c>
      <c r="B1651" t="s">
        <v>4</v>
      </c>
      <c r="C1651" t="s">
        <v>4</v>
      </c>
    </row>
    <row r="1652" spans="1:3" x14ac:dyDescent="0.3">
      <c r="A1652" s="1">
        <v>43655</v>
      </c>
      <c r="B1652" t="s">
        <v>4</v>
      </c>
      <c r="C1652" t="s">
        <v>4</v>
      </c>
    </row>
    <row r="1653" spans="1:3" x14ac:dyDescent="0.3">
      <c r="A1653" s="1">
        <v>43656</v>
      </c>
      <c r="B1653" t="s">
        <v>4</v>
      </c>
      <c r="C1653" t="s">
        <v>4</v>
      </c>
    </row>
    <row r="1654" spans="1:3" x14ac:dyDescent="0.3">
      <c r="A1654" s="1">
        <v>43657</v>
      </c>
      <c r="B1654" t="s">
        <v>4</v>
      </c>
      <c r="C1654" t="s">
        <v>4</v>
      </c>
    </row>
    <row r="1655" spans="1:3" x14ac:dyDescent="0.3">
      <c r="A1655" s="1">
        <v>43658</v>
      </c>
      <c r="B1655" t="s">
        <v>4</v>
      </c>
      <c r="C1655" t="s">
        <v>4</v>
      </c>
    </row>
    <row r="1656" spans="1:3" x14ac:dyDescent="0.3">
      <c r="A1656" s="1">
        <v>43659</v>
      </c>
      <c r="B1656" t="s">
        <v>4</v>
      </c>
      <c r="C1656" t="s">
        <v>4</v>
      </c>
    </row>
    <row r="1657" spans="1:3" x14ac:dyDescent="0.3">
      <c r="A1657" s="1">
        <v>43660</v>
      </c>
      <c r="B1657" t="s">
        <v>4</v>
      </c>
      <c r="C1657" t="s">
        <v>4</v>
      </c>
    </row>
    <row r="1658" spans="1:3" x14ac:dyDescent="0.3">
      <c r="A1658" s="1">
        <v>43661</v>
      </c>
      <c r="B1658" t="s">
        <v>4</v>
      </c>
      <c r="C1658" t="s">
        <v>4</v>
      </c>
    </row>
    <row r="1659" spans="1:3" x14ac:dyDescent="0.3">
      <c r="A1659" s="1">
        <v>43662</v>
      </c>
      <c r="B1659" t="s">
        <v>5</v>
      </c>
      <c r="C1659" t="s">
        <v>4</v>
      </c>
    </row>
    <row r="1660" spans="1:3" x14ac:dyDescent="0.3">
      <c r="A1660" s="1">
        <v>43663</v>
      </c>
      <c r="B1660" t="s">
        <v>5</v>
      </c>
      <c r="C1660" t="s">
        <v>4</v>
      </c>
    </row>
    <row r="1661" spans="1:3" x14ac:dyDescent="0.3">
      <c r="A1661" s="1">
        <v>43664</v>
      </c>
      <c r="B1661" t="s">
        <v>5</v>
      </c>
      <c r="C1661" t="s">
        <v>4</v>
      </c>
    </row>
    <row r="1662" spans="1:3" x14ac:dyDescent="0.3">
      <c r="A1662" s="1">
        <v>43665</v>
      </c>
      <c r="B1662" t="s">
        <v>5</v>
      </c>
      <c r="C1662" t="s">
        <v>4</v>
      </c>
    </row>
    <row r="1663" spans="1:3" x14ac:dyDescent="0.3">
      <c r="A1663" s="1">
        <v>43666</v>
      </c>
      <c r="B1663" t="s">
        <v>5</v>
      </c>
      <c r="C1663" t="s">
        <v>4</v>
      </c>
    </row>
    <row r="1664" spans="1:3" x14ac:dyDescent="0.3">
      <c r="A1664" s="1">
        <v>43667</v>
      </c>
      <c r="B1664" t="s">
        <v>5</v>
      </c>
      <c r="C1664" t="s">
        <v>4</v>
      </c>
    </row>
    <row r="1665" spans="1:3" x14ac:dyDescent="0.3">
      <c r="A1665" s="1">
        <v>43668</v>
      </c>
      <c r="B1665" t="s">
        <v>5</v>
      </c>
      <c r="C1665" t="s">
        <v>4</v>
      </c>
    </row>
    <row r="1666" spans="1:3" x14ac:dyDescent="0.3">
      <c r="A1666" s="1">
        <v>43669</v>
      </c>
      <c r="B1666" t="s">
        <v>5</v>
      </c>
      <c r="C1666" t="s">
        <v>4</v>
      </c>
    </row>
    <row r="1667" spans="1:3" x14ac:dyDescent="0.3">
      <c r="A1667" s="1">
        <v>43670</v>
      </c>
      <c r="B1667" t="s">
        <v>5</v>
      </c>
      <c r="C1667" t="s">
        <v>4</v>
      </c>
    </row>
    <row r="1668" spans="1:3" x14ac:dyDescent="0.3">
      <c r="A1668" s="1">
        <v>43671</v>
      </c>
      <c r="B1668" t="s">
        <v>5</v>
      </c>
      <c r="C1668" t="s">
        <v>4</v>
      </c>
    </row>
    <row r="1669" spans="1:3" x14ac:dyDescent="0.3">
      <c r="A1669" s="1">
        <v>43672</v>
      </c>
      <c r="B1669" t="s">
        <v>5</v>
      </c>
      <c r="C1669" t="s">
        <v>4</v>
      </c>
    </row>
    <row r="1670" spans="1:3" x14ac:dyDescent="0.3">
      <c r="A1670" s="1">
        <v>43673</v>
      </c>
      <c r="B1670" t="s">
        <v>5</v>
      </c>
      <c r="C1670" t="s">
        <v>4</v>
      </c>
    </row>
    <row r="1671" spans="1:3" x14ac:dyDescent="0.3">
      <c r="A1671" s="1">
        <v>43674</v>
      </c>
      <c r="B1671" t="s">
        <v>5</v>
      </c>
      <c r="C1671" t="s">
        <v>4</v>
      </c>
    </row>
    <row r="1672" spans="1:3" x14ac:dyDescent="0.3">
      <c r="A1672" s="1">
        <v>43675</v>
      </c>
      <c r="B1672" t="s">
        <v>5</v>
      </c>
      <c r="C1672" t="s">
        <v>4</v>
      </c>
    </row>
    <row r="1673" spans="1:3" x14ac:dyDescent="0.3">
      <c r="A1673" s="1">
        <v>43676</v>
      </c>
      <c r="B1673" t="s">
        <v>5</v>
      </c>
      <c r="C1673" t="s">
        <v>4</v>
      </c>
    </row>
    <row r="1674" spans="1:3" x14ac:dyDescent="0.3">
      <c r="A1674" s="1">
        <v>43677</v>
      </c>
      <c r="B1674" t="s">
        <v>5</v>
      </c>
      <c r="C1674" t="s">
        <v>4</v>
      </c>
    </row>
    <row r="1675" spans="1:3" x14ac:dyDescent="0.3">
      <c r="A1675" s="1">
        <v>43678</v>
      </c>
      <c r="B1675" t="s">
        <v>5</v>
      </c>
      <c r="C1675" t="s">
        <v>4</v>
      </c>
    </row>
    <row r="1676" spans="1:3" x14ac:dyDescent="0.3">
      <c r="A1676" s="1">
        <v>43679</v>
      </c>
      <c r="B1676" t="s">
        <v>5</v>
      </c>
      <c r="C1676" t="s">
        <v>4</v>
      </c>
    </row>
    <row r="1677" spans="1:3" x14ac:dyDescent="0.3">
      <c r="A1677" s="1">
        <v>43680</v>
      </c>
      <c r="B1677" t="s">
        <v>5</v>
      </c>
      <c r="C1677" t="s">
        <v>4</v>
      </c>
    </row>
    <row r="1678" spans="1:3" x14ac:dyDescent="0.3">
      <c r="A1678" s="1">
        <v>43681</v>
      </c>
      <c r="B1678" t="s">
        <v>5</v>
      </c>
      <c r="C1678" t="s">
        <v>4</v>
      </c>
    </row>
    <row r="1679" spans="1:3" x14ac:dyDescent="0.3">
      <c r="A1679" s="1">
        <v>43682</v>
      </c>
      <c r="B1679" t="s">
        <v>5</v>
      </c>
      <c r="C1679" t="s">
        <v>4</v>
      </c>
    </row>
    <row r="1680" spans="1:3" x14ac:dyDescent="0.3">
      <c r="A1680" s="1">
        <v>43683</v>
      </c>
      <c r="B1680" t="s">
        <v>5</v>
      </c>
      <c r="C1680" t="s">
        <v>4</v>
      </c>
    </row>
    <row r="1681" spans="1:3" x14ac:dyDescent="0.3">
      <c r="A1681" s="1">
        <v>43684</v>
      </c>
      <c r="B1681" t="s">
        <v>5</v>
      </c>
      <c r="C1681" t="s">
        <v>4</v>
      </c>
    </row>
    <row r="1682" spans="1:3" x14ac:dyDescent="0.3">
      <c r="A1682" s="1">
        <v>43685</v>
      </c>
      <c r="B1682" t="s">
        <v>5</v>
      </c>
      <c r="C1682" t="s">
        <v>4</v>
      </c>
    </row>
    <row r="1683" spans="1:3" x14ac:dyDescent="0.3">
      <c r="A1683" s="1">
        <v>43686</v>
      </c>
      <c r="B1683" t="s">
        <v>5</v>
      </c>
      <c r="C1683" t="s">
        <v>4</v>
      </c>
    </row>
    <row r="1684" spans="1:3" x14ac:dyDescent="0.3">
      <c r="A1684" s="1">
        <v>43687</v>
      </c>
      <c r="B1684" t="s">
        <v>5</v>
      </c>
      <c r="C1684" t="s">
        <v>4</v>
      </c>
    </row>
    <row r="1685" spans="1:3" x14ac:dyDescent="0.3">
      <c r="A1685" s="1">
        <v>43688</v>
      </c>
      <c r="B1685" t="s">
        <v>5</v>
      </c>
      <c r="C1685" t="s">
        <v>4</v>
      </c>
    </row>
    <row r="1686" spans="1:3" x14ac:dyDescent="0.3">
      <c r="A1686" s="1">
        <v>43689</v>
      </c>
      <c r="B1686" t="s">
        <v>5</v>
      </c>
      <c r="C1686" t="s">
        <v>4</v>
      </c>
    </row>
    <row r="1687" spans="1:3" x14ac:dyDescent="0.3">
      <c r="A1687" s="1">
        <v>43690</v>
      </c>
      <c r="B1687" t="s">
        <v>5</v>
      </c>
      <c r="C1687" t="s">
        <v>4</v>
      </c>
    </row>
    <row r="1688" spans="1:3" x14ac:dyDescent="0.3">
      <c r="A1688" s="1">
        <v>43691</v>
      </c>
      <c r="B1688" t="s">
        <v>5</v>
      </c>
      <c r="C1688" t="s">
        <v>4</v>
      </c>
    </row>
    <row r="1689" spans="1:3" x14ac:dyDescent="0.3">
      <c r="A1689" s="1">
        <v>43692</v>
      </c>
      <c r="B1689" t="s">
        <v>5</v>
      </c>
      <c r="C1689" t="s">
        <v>4</v>
      </c>
    </row>
    <row r="1690" spans="1:3" x14ac:dyDescent="0.3">
      <c r="A1690" s="1">
        <v>43693</v>
      </c>
      <c r="B1690" t="s">
        <v>5</v>
      </c>
      <c r="C1690" t="s">
        <v>4</v>
      </c>
    </row>
    <row r="1691" spans="1:3" x14ac:dyDescent="0.3">
      <c r="A1691" s="1">
        <v>43694</v>
      </c>
      <c r="B1691" t="s">
        <v>5</v>
      </c>
      <c r="C1691" t="s">
        <v>4</v>
      </c>
    </row>
    <row r="1692" spans="1:3" x14ac:dyDescent="0.3">
      <c r="A1692" s="1">
        <v>43695</v>
      </c>
      <c r="B1692" t="s">
        <v>5</v>
      </c>
      <c r="C1692" t="s">
        <v>4</v>
      </c>
    </row>
    <row r="1693" spans="1:3" x14ac:dyDescent="0.3">
      <c r="A1693" s="1">
        <v>43696</v>
      </c>
      <c r="B1693" t="s">
        <v>5</v>
      </c>
      <c r="C1693" t="s">
        <v>4</v>
      </c>
    </row>
    <row r="1694" spans="1:3" x14ac:dyDescent="0.3">
      <c r="A1694" s="1">
        <v>43697</v>
      </c>
      <c r="B1694" t="s">
        <v>5</v>
      </c>
      <c r="C1694" t="s">
        <v>4</v>
      </c>
    </row>
    <row r="1695" spans="1:3" x14ac:dyDescent="0.3">
      <c r="A1695" s="1">
        <v>43698</v>
      </c>
      <c r="B1695" t="s">
        <v>5</v>
      </c>
      <c r="C1695" t="s">
        <v>4</v>
      </c>
    </row>
    <row r="1696" spans="1:3" x14ac:dyDescent="0.3">
      <c r="A1696" s="1">
        <v>43699</v>
      </c>
      <c r="B1696" t="s">
        <v>5</v>
      </c>
      <c r="C1696" t="s">
        <v>4</v>
      </c>
    </row>
    <row r="1697" spans="1:3" x14ac:dyDescent="0.3">
      <c r="A1697" s="1">
        <v>43700</v>
      </c>
      <c r="B1697" t="s">
        <v>5</v>
      </c>
      <c r="C1697" t="s">
        <v>4</v>
      </c>
    </row>
    <row r="1698" spans="1:3" x14ac:dyDescent="0.3">
      <c r="A1698" s="1">
        <v>43701</v>
      </c>
      <c r="B1698" t="s">
        <v>5</v>
      </c>
      <c r="C1698" t="s">
        <v>4</v>
      </c>
    </row>
    <row r="1699" spans="1:3" x14ac:dyDescent="0.3">
      <c r="A1699" s="1">
        <v>43702</v>
      </c>
      <c r="B1699" t="s">
        <v>5</v>
      </c>
      <c r="C1699" t="s">
        <v>4</v>
      </c>
    </row>
    <row r="1700" spans="1:3" x14ac:dyDescent="0.3">
      <c r="A1700" s="1">
        <v>43703</v>
      </c>
      <c r="B1700" t="s">
        <v>5</v>
      </c>
      <c r="C1700" t="s">
        <v>4</v>
      </c>
    </row>
    <row r="1701" spans="1:3" x14ac:dyDescent="0.3">
      <c r="A1701" s="1">
        <v>43704</v>
      </c>
      <c r="B1701" t="s">
        <v>5</v>
      </c>
      <c r="C1701" t="s">
        <v>4</v>
      </c>
    </row>
    <row r="1702" spans="1:3" x14ac:dyDescent="0.3">
      <c r="A1702" s="1">
        <v>43705</v>
      </c>
      <c r="B1702" t="s">
        <v>5</v>
      </c>
      <c r="C1702" t="s">
        <v>4</v>
      </c>
    </row>
    <row r="1703" spans="1:3" x14ac:dyDescent="0.3">
      <c r="A1703" s="1">
        <v>43706</v>
      </c>
      <c r="B1703" t="s">
        <v>5</v>
      </c>
      <c r="C1703" t="s">
        <v>4</v>
      </c>
    </row>
    <row r="1704" spans="1:3" x14ac:dyDescent="0.3">
      <c r="A1704" s="1">
        <v>43707</v>
      </c>
      <c r="B1704" t="s">
        <v>5</v>
      </c>
      <c r="C1704" t="s">
        <v>4</v>
      </c>
    </row>
    <row r="1705" spans="1:3" x14ac:dyDescent="0.3">
      <c r="A1705" s="1">
        <v>43708</v>
      </c>
      <c r="B1705" t="s">
        <v>5</v>
      </c>
      <c r="C1705" t="s">
        <v>4</v>
      </c>
    </row>
    <row r="1706" spans="1:3" x14ac:dyDescent="0.3">
      <c r="A1706" s="1">
        <v>43709</v>
      </c>
      <c r="B1706" t="s">
        <v>5</v>
      </c>
      <c r="C1706" t="s">
        <v>4</v>
      </c>
    </row>
    <row r="1707" spans="1:3" x14ac:dyDescent="0.3">
      <c r="A1707" s="1">
        <v>43710</v>
      </c>
      <c r="B1707" t="s">
        <v>5</v>
      </c>
      <c r="C1707" t="s">
        <v>4</v>
      </c>
    </row>
    <row r="1708" spans="1:3" x14ac:dyDescent="0.3">
      <c r="A1708" s="1">
        <v>43711</v>
      </c>
      <c r="B1708" t="s">
        <v>5</v>
      </c>
      <c r="C1708" t="s">
        <v>4</v>
      </c>
    </row>
    <row r="1709" spans="1:3" x14ac:dyDescent="0.3">
      <c r="A1709" s="1">
        <v>43712</v>
      </c>
      <c r="B1709" t="s">
        <v>5</v>
      </c>
      <c r="C1709" t="s">
        <v>4</v>
      </c>
    </row>
    <row r="1710" spans="1:3" x14ac:dyDescent="0.3">
      <c r="A1710" s="1">
        <v>43713</v>
      </c>
      <c r="B1710" t="s">
        <v>5</v>
      </c>
      <c r="C1710" t="s">
        <v>4</v>
      </c>
    </row>
    <row r="1711" spans="1:3" x14ac:dyDescent="0.3">
      <c r="A1711" s="1">
        <v>43714</v>
      </c>
      <c r="B1711" t="s">
        <v>5</v>
      </c>
      <c r="C1711" t="s">
        <v>4</v>
      </c>
    </row>
    <row r="1712" spans="1:3" x14ac:dyDescent="0.3">
      <c r="A1712" s="1">
        <v>43715</v>
      </c>
      <c r="B1712" t="s">
        <v>5</v>
      </c>
      <c r="C1712" t="s">
        <v>4</v>
      </c>
    </row>
    <row r="1713" spans="1:3" x14ac:dyDescent="0.3">
      <c r="A1713" s="1">
        <v>43716</v>
      </c>
      <c r="B1713" t="s">
        <v>5</v>
      </c>
      <c r="C1713" t="s">
        <v>4</v>
      </c>
    </row>
    <row r="1714" spans="1:3" x14ac:dyDescent="0.3">
      <c r="A1714" s="1">
        <v>43717</v>
      </c>
      <c r="B1714" t="s">
        <v>5</v>
      </c>
      <c r="C1714" t="s">
        <v>4</v>
      </c>
    </row>
    <row r="1715" spans="1:3" x14ac:dyDescent="0.3">
      <c r="A1715" s="1">
        <v>43718</v>
      </c>
      <c r="B1715" t="s">
        <v>5</v>
      </c>
      <c r="C1715" t="s">
        <v>4</v>
      </c>
    </row>
    <row r="1716" spans="1:3" x14ac:dyDescent="0.3">
      <c r="A1716" s="1">
        <v>43719</v>
      </c>
      <c r="B1716" t="s">
        <v>5</v>
      </c>
      <c r="C1716" t="s">
        <v>4</v>
      </c>
    </row>
    <row r="1717" spans="1:3" x14ac:dyDescent="0.3">
      <c r="A1717" s="1">
        <v>43720</v>
      </c>
      <c r="B1717" t="s">
        <v>5</v>
      </c>
      <c r="C1717" t="s">
        <v>4</v>
      </c>
    </row>
    <row r="1718" spans="1:3" x14ac:dyDescent="0.3">
      <c r="A1718" s="1">
        <v>43721</v>
      </c>
      <c r="B1718" t="s">
        <v>5</v>
      </c>
      <c r="C1718" t="s">
        <v>4</v>
      </c>
    </row>
    <row r="1719" spans="1:3" x14ac:dyDescent="0.3">
      <c r="A1719" s="1">
        <v>43722</v>
      </c>
      <c r="B1719" t="s">
        <v>5</v>
      </c>
      <c r="C1719" t="s">
        <v>4</v>
      </c>
    </row>
    <row r="1720" spans="1:3" x14ac:dyDescent="0.3">
      <c r="A1720" s="1">
        <v>43723</v>
      </c>
      <c r="B1720" t="s">
        <v>5</v>
      </c>
      <c r="C1720" t="s">
        <v>4</v>
      </c>
    </row>
    <row r="1721" spans="1:3" x14ac:dyDescent="0.3">
      <c r="A1721" s="1">
        <v>43724</v>
      </c>
      <c r="B1721" t="s">
        <v>5</v>
      </c>
      <c r="C1721" t="s">
        <v>4</v>
      </c>
    </row>
    <row r="1722" spans="1:3" x14ac:dyDescent="0.3">
      <c r="A1722" s="1">
        <v>43725</v>
      </c>
      <c r="B1722" t="s">
        <v>5</v>
      </c>
      <c r="C1722" t="s">
        <v>4</v>
      </c>
    </row>
    <row r="1723" spans="1:3" x14ac:dyDescent="0.3">
      <c r="A1723" s="1">
        <v>43726</v>
      </c>
      <c r="B1723" t="s">
        <v>5</v>
      </c>
      <c r="C1723" t="s">
        <v>4</v>
      </c>
    </row>
    <row r="1724" spans="1:3" x14ac:dyDescent="0.3">
      <c r="A1724" s="1">
        <v>43727</v>
      </c>
      <c r="B1724" t="s">
        <v>5</v>
      </c>
      <c r="C1724" t="s">
        <v>4</v>
      </c>
    </row>
    <row r="1725" spans="1:3" x14ac:dyDescent="0.3">
      <c r="A1725" s="1">
        <v>43728</v>
      </c>
      <c r="B1725" t="s">
        <v>4</v>
      </c>
      <c r="C1725" t="s">
        <v>4</v>
      </c>
    </row>
    <row r="1726" spans="1:3" x14ac:dyDescent="0.3">
      <c r="A1726" s="1">
        <v>43729</v>
      </c>
      <c r="B1726" t="s">
        <v>4</v>
      </c>
      <c r="C1726" t="s">
        <v>4</v>
      </c>
    </row>
    <row r="1727" spans="1:3" x14ac:dyDescent="0.3">
      <c r="A1727" s="1">
        <v>43730</v>
      </c>
      <c r="B1727" t="s">
        <v>4</v>
      </c>
      <c r="C1727" t="s">
        <v>4</v>
      </c>
    </row>
    <row r="1728" spans="1:3" x14ac:dyDescent="0.3">
      <c r="A1728" s="1">
        <v>43731</v>
      </c>
      <c r="B1728" t="s">
        <v>4</v>
      </c>
      <c r="C1728" t="s">
        <v>4</v>
      </c>
    </row>
    <row r="1729" spans="1:3" x14ac:dyDescent="0.3">
      <c r="A1729" s="1">
        <v>43732</v>
      </c>
      <c r="B1729" t="s">
        <v>4</v>
      </c>
      <c r="C1729" t="s">
        <v>4</v>
      </c>
    </row>
    <row r="1730" spans="1:3" x14ac:dyDescent="0.3">
      <c r="A1730" s="1">
        <v>43733</v>
      </c>
      <c r="B1730" t="s">
        <v>4</v>
      </c>
      <c r="C1730" t="s">
        <v>4</v>
      </c>
    </row>
    <row r="1731" spans="1:3" x14ac:dyDescent="0.3">
      <c r="A1731" s="1">
        <v>43734</v>
      </c>
      <c r="B1731" t="s">
        <v>4</v>
      </c>
      <c r="C1731" t="s">
        <v>4</v>
      </c>
    </row>
    <row r="1732" spans="1:3" x14ac:dyDescent="0.3">
      <c r="A1732" s="1">
        <v>43735</v>
      </c>
      <c r="B1732" t="s">
        <v>4</v>
      </c>
      <c r="C1732" t="s">
        <v>5</v>
      </c>
    </row>
    <row r="1733" spans="1:3" x14ac:dyDescent="0.3">
      <c r="A1733" s="1">
        <v>43736</v>
      </c>
      <c r="B1733" t="s">
        <v>4</v>
      </c>
      <c r="C1733" t="s">
        <v>4</v>
      </c>
    </row>
    <row r="1734" spans="1:3" x14ac:dyDescent="0.3">
      <c r="A1734" s="1">
        <v>43737</v>
      </c>
      <c r="B1734" t="s">
        <v>4</v>
      </c>
      <c r="C1734" t="s">
        <v>4</v>
      </c>
    </row>
    <row r="1735" spans="1:3" x14ac:dyDescent="0.3">
      <c r="A1735" s="1">
        <v>43738</v>
      </c>
      <c r="B1735" t="s">
        <v>4</v>
      </c>
      <c r="C1735" t="s">
        <v>4</v>
      </c>
    </row>
    <row r="1736" spans="1:3" x14ac:dyDescent="0.3">
      <c r="A1736" s="1">
        <v>43739</v>
      </c>
      <c r="B1736" t="s">
        <v>4</v>
      </c>
      <c r="C1736" t="s">
        <v>4</v>
      </c>
    </row>
    <row r="1737" spans="1:3" x14ac:dyDescent="0.3">
      <c r="A1737" s="1">
        <v>43740</v>
      </c>
      <c r="B1737" t="s">
        <v>4</v>
      </c>
      <c r="C1737" t="s">
        <v>4</v>
      </c>
    </row>
    <row r="1738" spans="1:3" x14ac:dyDescent="0.3">
      <c r="A1738" s="1">
        <v>43741</v>
      </c>
      <c r="B1738" t="s">
        <v>4</v>
      </c>
      <c r="C1738" t="s">
        <v>4</v>
      </c>
    </row>
    <row r="1739" spans="1:3" x14ac:dyDescent="0.3">
      <c r="A1739" s="1">
        <v>43742</v>
      </c>
      <c r="B1739" t="s">
        <v>4</v>
      </c>
      <c r="C1739" t="s">
        <v>4</v>
      </c>
    </row>
    <row r="1740" spans="1:3" x14ac:dyDescent="0.3">
      <c r="A1740" s="1">
        <v>43743</v>
      </c>
      <c r="B1740" t="s">
        <v>4</v>
      </c>
      <c r="C1740" t="s">
        <v>4</v>
      </c>
    </row>
    <row r="1741" spans="1:3" x14ac:dyDescent="0.3">
      <c r="A1741" s="1">
        <v>43744</v>
      </c>
      <c r="B1741" t="s">
        <v>4</v>
      </c>
      <c r="C1741" t="s">
        <v>4</v>
      </c>
    </row>
    <row r="1742" spans="1:3" x14ac:dyDescent="0.3">
      <c r="A1742" s="1">
        <v>43745</v>
      </c>
      <c r="B1742" t="s">
        <v>4</v>
      </c>
      <c r="C1742" t="s">
        <v>4</v>
      </c>
    </row>
    <row r="1743" spans="1:3" x14ac:dyDescent="0.3">
      <c r="A1743" s="1">
        <v>43746</v>
      </c>
      <c r="B1743" t="s">
        <v>5</v>
      </c>
      <c r="C1743" t="s">
        <v>4</v>
      </c>
    </row>
    <row r="1744" spans="1:3" x14ac:dyDescent="0.3">
      <c r="A1744" s="1">
        <v>43747</v>
      </c>
      <c r="B1744" t="s">
        <v>5</v>
      </c>
      <c r="C1744" t="s">
        <v>4</v>
      </c>
    </row>
    <row r="1745" spans="1:3" x14ac:dyDescent="0.3">
      <c r="A1745" s="1">
        <v>43748</v>
      </c>
      <c r="B1745" t="s">
        <v>5</v>
      </c>
      <c r="C1745" t="s">
        <v>4</v>
      </c>
    </row>
    <row r="1746" spans="1:3" x14ac:dyDescent="0.3">
      <c r="A1746" s="1">
        <v>43749</v>
      </c>
      <c r="B1746" t="s">
        <v>5</v>
      </c>
      <c r="C1746" t="s">
        <v>4</v>
      </c>
    </row>
    <row r="1747" spans="1:3" x14ac:dyDescent="0.3">
      <c r="A1747" s="1">
        <v>43750</v>
      </c>
      <c r="B1747" t="s">
        <v>5</v>
      </c>
      <c r="C1747" t="s">
        <v>4</v>
      </c>
    </row>
    <row r="1748" spans="1:3" x14ac:dyDescent="0.3">
      <c r="A1748" s="1">
        <v>43751</v>
      </c>
      <c r="B1748" t="s">
        <v>5</v>
      </c>
      <c r="C1748" t="s">
        <v>4</v>
      </c>
    </row>
    <row r="1749" spans="1:3" x14ac:dyDescent="0.3">
      <c r="A1749" s="1">
        <v>43752</v>
      </c>
      <c r="B1749" t="s">
        <v>5</v>
      </c>
      <c r="C1749" t="s">
        <v>4</v>
      </c>
    </row>
    <row r="1750" spans="1:3" x14ac:dyDescent="0.3">
      <c r="A1750" s="1">
        <v>43753</v>
      </c>
      <c r="B1750" t="s">
        <v>5</v>
      </c>
      <c r="C1750" t="s">
        <v>4</v>
      </c>
    </row>
    <row r="1751" spans="1:3" x14ac:dyDescent="0.3">
      <c r="A1751" s="1">
        <v>43754</v>
      </c>
      <c r="B1751" t="s">
        <v>5</v>
      </c>
      <c r="C1751" t="s">
        <v>4</v>
      </c>
    </row>
    <row r="1752" spans="1:3" x14ac:dyDescent="0.3">
      <c r="A1752" s="1">
        <v>43755</v>
      </c>
      <c r="B1752" t="s">
        <v>5</v>
      </c>
      <c r="C1752" t="s">
        <v>4</v>
      </c>
    </row>
    <row r="1753" spans="1:3" x14ac:dyDescent="0.3">
      <c r="A1753" s="1">
        <v>43756</v>
      </c>
      <c r="B1753" t="s">
        <v>5</v>
      </c>
      <c r="C1753" t="s">
        <v>4</v>
      </c>
    </row>
    <row r="1754" spans="1:3" x14ac:dyDescent="0.3">
      <c r="A1754" s="1">
        <v>43757</v>
      </c>
      <c r="B1754" t="s">
        <v>5</v>
      </c>
      <c r="C1754" t="s">
        <v>4</v>
      </c>
    </row>
    <row r="1755" spans="1:3" x14ac:dyDescent="0.3">
      <c r="A1755" s="1">
        <v>43758</v>
      </c>
      <c r="B1755" t="s">
        <v>5</v>
      </c>
      <c r="C1755" t="s">
        <v>4</v>
      </c>
    </row>
    <row r="1756" spans="1:3" x14ac:dyDescent="0.3">
      <c r="A1756" s="1">
        <v>43759</v>
      </c>
      <c r="B1756" t="s">
        <v>5</v>
      </c>
      <c r="C1756" t="s">
        <v>4</v>
      </c>
    </row>
    <row r="1757" spans="1:3" x14ac:dyDescent="0.3">
      <c r="A1757" s="1">
        <v>43760</v>
      </c>
      <c r="B1757" t="s">
        <v>5</v>
      </c>
      <c r="C1757" t="s">
        <v>4</v>
      </c>
    </row>
    <row r="1758" spans="1:3" x14ac:dyDescent="0.3">
      <c r="A1758" s="1">
        <v>43761</v>
      </c>
      <c r="B1758" t="s">
        <v>5</v>
      </c>
      <c r="C1758" t="s">
        <v>4</v>
      </c>
    </row>
    <row r="1759" spans="1:3" x14ac:dyDescent="0.3">
      <c r="A1759" s="1">
        <v>43762</v>
      </c>
      <c r="B1759" t="s">
        <v>5</v>
      </c>
      <c r="C1759" t="s">
        <v>4</v>
      </c>
    </row>
    <row r="1760" spans="1:3" x14ac:dyDescent="0.3">
      <c r="A1760" s="1">
        <v>43763</v>
      </c>
      <c r="B1760" t="s">
        <v>5</v>
      </c>
      <c r="C1760" t="s">
        <v>4</v>
      </c>
    </row>
    <row r="1761" spans="1:3" x14ac:dyDescent="0.3">
      <c r="A1761" s="1">
        <v>43764</v>
      </c>
      <c r="B1761" t="s">
        <v>5</v>
      </c>
      <c r="C1761" t="s">
        <v>4</v>
      </c>
    </row>
    <row r="1762" spans="1:3" x14ac:dyDescent="0.3">
      <c r="A1762" s="1">
        <v>43765</v>
      </c>
      <c r="B1762" t="s">
        <v>5</v>
      </c>
      <c r="C1762" t="s">
        <v>4</v>
      </c>
    </row>
    <row r="1763" spans="1:3" x14ac:dyDescent="0.3">
      <c r="A1763" s="1">
        <v>43766</v>
      </c>
      <c r="B1763" t="s">
        <v>5</v>
      </c>
      <c r="C1763" t="s">
        <v>4</v>
      </c>
    </row>
    <row r="1764" spans="1:3" x14ac:dyDescent="0.3">
      <c r="A1764" s="1">
        <v>43767</v>
      </c>
      <c r="B1764" t="s">
        <v>5</v>
      </c>
      <c r="C1764" t="s">
        <v>4</v>
      </c>
    </row>
    <row r="1765" spans="1:3" x14ac:dyDescent="0.3">
      <c r="A1765" s="1">
        <v>43768</v>
      </c>
      <c r="B1765" t="s">
        <v>5</v>
      </c>
      <c r="C1765" t="s">
        <v>4</v>
      </c>
    </row>
    <row r="1766" spans="1:3" x14ac:dyDescent="0.3">
      <c r="A1766" s="1">
        <v>43769</v>
      </c>
      <c r="B1766" t="s">
        <v>5</v>
      </c>
      <c r="C1766" t="s">
        <v>4</v>
      </c>
    </row>
    <row r="1767" spans="1:3" x14ac:dyDescent="0.3">
      <c r="A1767" s="1">
        <v>43770</v>
      </c>
      <c r="B1767" t="s">
        <v>5</v>
      </c>
      <c r="C1767" t="s">
        <v>4</v>
      </c>
    </row>
    <row r="1768" spans="1:3" x14ac:dyDescent="0.3">
      <c r="A1768" s="1">
        <v>43771</v>
      </c>
      <c r="B1768" t="s">
        <v>5</v>
      </c>
      <c r="C1768" t="s">
        <v>4</v>
      </c>
    </row>
    <row r="1769" spans="1:3" x14ac:dyDescent="0.3">
      <c r="A1769" s="1">
        <v>43772</v>
      </c>
      <c r="B1769" t="s">
        <v>5</v>
      </c>
      <c r="C1769" t="s">
        <v>4</v>
      </c>
    </row>
    <row r="1770" spans="1:3" x14ac:dyDescent="0.3">
      <c r="A1770" s="1">
        <v>43773</v>
      </c>
      <c r="B1770" t="s">
        <v>5</v>
      </c>
      <c r="C1770" t="s">
        <v>4</v>
      </c>
    </row>
    <row r="1771" spans="1:3" x14ac:dyDescent="0.3">
      <c r="A1771" s="1">
        <v>43774</v>
      </c>
      <c r="B1771" t="s">
        <v>5</v>
      </c>
      <c r="C1771" t="s">
        <v>5</v>
      </c>
    </row>
    <row r="1772" spans="1:3" x14ac:dyDescent="0.3">
      <c r="A1772" s="1">
        <v>43775</v>
      </c>
      <c r="B1772" t="s">
        <v>5</v>
      </c>
      <c r="C1772" t="s">
        <v>4</v>
      </c>
    </row>
    <row r="1773" spans="1:3" x14ac:dyDescent="0.3">
      <c r="A1773" s="1">
        <v>43776</v>
      </c>
      <c r="B1773" t="s">
        <v>5</v>
      </c>
      <c r="C1773" t="s">
        <v>4</v>
      </c>
    </row>
    <row r="1774" spans="1:3" x14ac:dyDescent="0.3">
      <c r="A1774" s="1">
        <v>43777</v>
      </c>
      <c r="B1774" t="s">
        <v>5</v>
      </c>
      <c r="C1774" t="s">
        <v>4</v>
      </c>
    </row>
    <row r="1775" spans="1:3" x14ac:dyDescent="0.3">
      <c r="A1775" s="1">
        <v>43778</v>
      </c>
      <c r="B1775" t="s">
        <v>5</v>
      </c>
      <c r="C1775" t="s">
        <v>4</v>
      </c>
    </row>
    <row r="1776" spans="1:3" x14ac:dyDescent="0.3">
      <c r="A1776" s="1">
        <v>43779</v>
      </c>
      <c r="B1776" t="s">
        <v>5</v>
      </c>
      <c r="C1776" t="s">
        <v>4</v>
      </c>
    </row>
    <row r="1777" spans="1:3" x14ac:dyDescent="0.3">
      <c r="A1777" s="1">
        <v>43780</v>
      </c>
      <c r="B1777" t="s">
        <v>5</v>
      </c>
      <c r="C1777" t="s">
        <v>4</v>
      </c>
    </row>
    <row r="1778" spans="1:3" x14ac:dyDescent="0.3">
      <c r="A1778" s="1">
        <v>43781</v>
      </c>
      <c r="B1778" t="s">
        <v>5</v>
      </c>
      <c r="C1778" t="s">
        <v>4</v>
      </c>
    </row>
    <row r="1779" spans="1:3" x14ac:dyDescent="0.3">
      <c r="A1779" s="1">
        <v>43782</v>
      </c>
      <c r="B1779" t="s">
        <v>5</v>
      </c>
      <c r="C1779" t="s">
        <v>4</v>
      </c>
    </row>
    <row r="1780" spans="1:3" x14ac:dyDescent="0.3">
      <c r="A1780" s="1">
        <v>43783</v>
      </c>
      <c r="B1780" t="s">
        <v>5</v>
      </c>
      <c r="C1780" t="s">
        <v>4</v>
      </c>
    </row>
    <row r="1781" spans="1:3" x14ac:dyDescent="0.3">
      <c r="A1781" s="1">
        <v>43784</v>
      </c>
      <c r="B1781" t="s">
        <v>5</v>
      </c>
      <c r="C1781" t="s">
        <v>4</v>
      </c>
    </row>
    <row r="1782" spans="1:3" x14ac:dyDescent="0.3">
      <c r="A1782" s="1">
        <v>43785</v>
      </c>
      <c r="B1782" t="s">
        <v>5</v>
      </c>
      <c r="C1782" t="s">
        <v>4</v>
      </c>
    </row>
    <row r="1783" spans="1:3" x14ac:dyDescent="0.3">
      <c r="A1783" s="1">
        <v>43786</v>
      </c>
      <c r="B1783" t="s">
        <v>5</v>
      </c>
      <c r="C1783" t="s">
        <v>4</v>
      </c>
    </row>
    <row r="1784" spans="1:3" x14ac:dyDescent="0.3">
      <c r="A1784" s="1">
        <v>43787</v>
      </c>
      <c r="B1784" t="s">
        <v>5</v>
      </c>
      <c r="C1784" t="s">
        <v>4</v>
      </c>
    </row>
    <row r="1785" spans="1:3" x14ac:dyDescent="0.3">
      <c r="A1785" s="1">
        <v>43788</v>
      </c>
      <c r="B1785" t="s">
        <v>5</v>
      </c>
      <c r="C1785" t="s">
        <v>4</v>
      </c>
    </row>
    <row r="1786" spans="1:3" x14ac:dyDescent="0.3">
      <c r="A1786" s="1">
        <v>43789</v>
      </c>
      <c r="B1786" t="s">
        <v>5</v>
      </c>
      <c r="C1786" t="s">
        <v>4</v>
      </c>
    </row>
    <row r="1787" spans="1:3" x14ac:dyDescent="0.3">
      <c r="A1787" s="1">
        <v>43790</v>
      </c>
      <c r="B1787" t="s">
        <v>5</v>
      </c>
      <c r="C1787" t="s">
        <v>4</v>
      </c>
    </row>
    <row r="1788" spans="1:3" x14ac:dyDescent="0.3">
      <c r="A1788" s="1">
        <v>43791</v>
      </c>
      <c r="B1788" t="s">
        <v>5</v>
      </c>
      <c r="C1788" t="s">
        <v>4</v>
      </c>
    </row>
    <row r="1789" spans="1:3" x14ac:dyDescent="0.3">
      <c r="A1789" s="1">
        <v>43792</v>
      </c>
      <c r="B1789" t="s">
        <v>5</v>
      </c>
      <c r="C1789" t="s">
        <v>4</v>
      </c>
    </row>
    <row r="1790" spans="1:3" x14ac:dyDescent="0.3">
      <c r="A1790" s="1">
        <v>43793</v>
      </c>
      <c r="B1790" t="s">
        <v>5</v>
      </c>
      <c r="C1790" t="s">
        <v>4</v>
      </c>
    </row>
    <row r="1791" spans="1:3" x14ac:dyDescent="0.3">
      <c r="A1791" s="1">
        <v>43794</v>
      </c>
      <c r="B1791" t="s">
        <v>5</v>
      </c>
      <c r="C1791" t="s">
        <v>4</v>
      </c>
    </row>
    <row r="1792" spans="1:3" x14ac:dyDescent="0.3">
      <c r="A1792" s="1">
        <v>43795</v>
      </c>
      <c r="B1792" t="s">
        <v>5</v>
      </c>
      <c r="C1792" t="s">
        <v>4</v>
      </c>
    </row>
    <row r="1793" spans="1:3" x14ac:dyDescent="0.3">
      <c r="A1793" s="1">
        <v>43796</v>
      </c>
      <c r="B1793" t="s">
        <v>5</v>
      </c>
      <c r="C1793" t="s">
        <v>4</v>
      </c>
    </row>
    <row r="1794" spans="1:3" x14ac:dyDescent="0.3">
      <c r="A1794" s="1">
        <v>43797</v>
      </c>
      <c r="B1794" t="s">
        <v>5</v>
      </c>
      <c r="C1794" t="s">
        <v>4</v>
      </c>
    </row>
    <row r="1795" spans="1:3" x14ac:dyDescent="0.3">
      <c r="A1795" s="1">
        <v>43798</v>
      </c>
      <c r="B1795" t="s">
        <v>5</v>
      </c>
      <c r="C1795" t="s">
        <v>4</v>
      </c>
    </row>
    <row r="1796" spans="1:3" x14ac:dyDescent="0.3">
      <c r="A1796" s="1">
        <v>43799</v>
      </c>
      <c r="B1796" t="s">
        <v>5</v>
      </c>
      <c r="C1796" t="s">
        <v>4</v>
      </c>
    </row>
    <row r="1797" spans="1:3" x14ac:dyDescent="0.3">
      <c r="A1797" s="1">
        <v>43800</v>
      </c>
      <c r="B1797" t="s">
        <v>5</v>
      </c>
      <c r="C1797" t="s">
        <v>4</v>
      </c>
    </row>
    <row r="1798" spans="1:3" x14ac:dyDescent="0.3">
      <c r="A1798" s="1">
        <v>43801</v>
      </c>
      <c r="B1798" t="s">
        <v>5</v>
      </c>
      <c r="C1798" t="s">
        <v>4</v>
      </c>
    </row>
    <row r="1799" spans="1:3" x14ac:dyDescent="0.3">
      <c r="A1799" s="1">
        <v>43802</v>
      </c>
      <c r="B1799" t="s">
        <v>5</v>
      </c>
      <c r="C1799" t="s">
        <v>4</v>
      </c>
    </row>
    <row r="1800" spans="1:3" x14ac:dyDescent="0.3">
      <c r="A1800" s="1">
        <v>43803</v>
      </c>
      <c r="B1800" t="s">
        <v>5</v>
      </c>
      <c r="C1800" t="s">
        <v>4</v>
      </c>
    </row>
    <row r="1801" spans="1:3" x14ac:dyDescent="0.3">
      <c r="A1801" s="1">
        <v>43804</v>
      </c>
      <c r="B1801" t="s">
        <v>5</v>
      </c>
      <c r="C1801" t="s">
        <v>4</v>
      </c>
    </row>
    <row r="1802" spans="1:3" x14ac:dyDescent="0.3">
      <c r="A1802" s="1">
        <v>43805</v>
      </c>
      <c r="B1802" t="s">
        <v>5</v>
      </c>
      <c r="C1802" t="s">
        <v>4</v>
      </c>
    </row>
    <row r="1803" spans="1:3" x14ac:dyDescent="0.3">
      <c r="A1803" s="1">
        <v>43806</v>
      </c>
      <c r="B1803" t="s">
        <v>5</v>
      </c>
      <c r="C1803" t="s">
        <v>4</v>
      </c>
    </row>
    <row r="1804" spans="1:3" x14ac:dyDescent="0.3">
      <c r="A1804" s="1">
        <v>43807</v>
      </c>
      <c r="B1804" t="s">
        <v>5</v>
      </c>
      <c r="C1804" t="s">
        <v>4</v>
      </c>
    </row>
    <row r="1805" spans="1:3" x14ac:dyDescent="0.3">
      <c r="A1805" s="1">
        <v>43808</v>
      </c>
      <c r="B1805" t="s">
        <v>5</v>
      </c>
      <c r="C1805" t="s">
        <v>4</v>
      </c>
    </row>
    <row r="1806" spans="1:3" x14ac:dyDescent="0.3">
      <c r="A1806" s="1">
        <v>43809</v>
      </c>
      <c r="B1806" t="s">
        <v>5</v>
      </c>
      <c r="C1806" t="s">
        <v>4</v>
      </c>
    </row>
    <row r="1807" spans="1:3" x14ac:dyDescent="0.3">
      <c r="A1807" s="1">
        <v>43810</v>
      </c>
      <c r="B1807" t="s">
        <v>5</v>
      </c>
      <c r="C1807" t="s">
        <v>4</v>
      </c>
    </row>
    <row r="1808" spans="1:3" x14ac:dyDescent="0.3">
      <c r="A1808" s="1">
        <v>43811</v>
      </c>
      <c r="B1808" t="s">
        <v>5</v>
      </c>
      <c r="C1808" t="s">
        <v>4</v>
      </c>
    </row>
    <row r="1809" spans="1:3" x14ac:dyDescent="0.3">
      <c r="A1809" s="1">
        <v>43812</v>
      </c>
      <c r="B1809" t="s">
        <v>5</v>
      </c>
      <c r="C1809" t="s">
        <v>4</v>
      </c>
    </row>
    <row r="1810" spans="1:3" x14ac:dyDescent="0.3">
      <c r="A1810" s="1">
        <v>43813</v>
      </c>
      <c r="B1810" t="s">
        <v>5</v>
      </c>
      <c r="C1810" t="s">
        <v>4</v>
      </c>
    </row>
    <row r="1811" spans="1:3" x14ac:dyDescent="0.3">
      <c r="A1811" s="1">
        <v>43814</v>
      </c>
      <c r="B1811" t="s">
        <v>5</v>
      </c>
      <c r="C1811" t="s">
        <v>4</v>
      </c>
    </row>
    <row r="1812" spans="1:3" x14ac:dyDescent="0.3">
      <c r="A1812" s="1">
        <v>43815</v>
      </c>
      <c r="B1812" t="s">
        <v>5</v>
      </c>
      <c r="C1812" t="s">
        <v>4</v>
      </c>
    </row>
    <row r="1813" spans="1:3" x14ac:dyDescent="0.3">
      <c r="A1813" s="1">
        <v>43816</v>
      </c>
      <c r="B1813" t="s">
        <v>5</v>
      </c>
      <c r="C1813" t="s">
        <v>4</v>
      </c>
    </row>
    <row r="1814" spans="1:3" x14ac:dyDescent="0.3">
      <c r="A1814" s="1">
        <v>43817</v>
      </c>
      <c r="B1814" t="s">
        <v>5</v>
      </c>
      <c r="C1814" t="s">
        <v>4</v>
      </c>
    </row>
    <row r="1815" spans="1:3" x14ac:dyDescent="0.3">
      <c r="A1815" s="1">
        <v>43818</v>
      </c>
      <c r="B1815" t="s">
        <v>5</v>
      </c>
      <c r="C1815" t="s">
        <v>4</v>
      </c>
    </row>
    <row r="1816" spans="1:3" x14ac:dyDescent="0.3">
      <c r="A1816" s="1">
        <v>43819</v>
      </c>
      <c r="B1816" t="s">
        <v>4</v>
      </c>
      <c r="C1816" t="s">
        <v>4</v>
      </c>
    </row>
    <row r="1817" spans="1:3" x14ac:dyDescent="0.3">
      <c r="A1817" s="1">
        <v>43820</v>
      </c>
      <c r="B1817" t="s">
        <v>4</v>
      </c>
      <c r="C1817" t="s">
        <v>4</v>
      </c>
    </row>
    <row r="1818" spans="1:3" x14ac:dyDescent="0.3">
      <c r="A1818" s="1">
        <v>43821</v>
      </c>
      <c r="B1818" t="s">
        <v>4</v>
      </c>
      <c r="C1818" t="s">
        <v>4</v>
      </c>
    </row>
    <row r="1819" spans="1:3" x14ac:dyDescent="0.3">
      <c r="A1819" s="1">
        <v>43822</v>
      </c>
      <c r="B1819" t="s">
        <v>4</v>
      </c>
      <c r="C1819" t="s">
        <v>4</v>
      </c>
    </row>
    <row r="1820" spans="1:3" x14ac:dyDescent="0.3">
      <c r="A1820" s="1">
        <v>43823</v>
      </c>
      <c r="B1820" t="s">
        <v>4</v>
      </c>
      <c r="C1820" t="s">
        <v>4</v>
      </c>
    </row>
    <row r="1821" spans="1:3" x14ac:dyDescent="0.3">
      <c r="A1821" s="1">
        <v>43824</v>
      </c>
      <c r="B1821" t="s">
        <v>4</v>
      </c>
      <c r="C1821" t="s">
        <v>5</v>
      </c>
    </row>
    <row r="1822" spans="1:3" x14ac:dyDescent="0.3">
      <c r="A1822" s="1">
        <v>43825</v>
      </c>
      <c r="B1822" t="s">
        <v>4</v>
      </c>
      <c r="C1822" t="s">
        <v>5</v>
      </c>
    </row>
    <row r="1823" spans="1:3" x14ac:dyDescent="0.3">
      <c r="A1823" s="1">
        <v>43826</v>
      </c>
      <c r="B1823" t="s">
        <v>4</v>
      </c>
      <c r="C1823" t="s">
        <v>4</v>
      </c>
    </row>
    <row r="1824" spans="1:3" x14ac:dyDescent="0.3">
      <c r="A1824" s="1">
        <v>43827</v>
      </c>
      <c r="B1824" t="s">
        <v>4</v>
      </c>
      <c r="C1824" t="s">
        <v>4</v>
      </c>
    </row>
    <row r="1825" spans="1:3" x14ac:dyDescent="0.3">
      <c r="A1825" s="1">
        <v>43828</v>
      </c>
      <c r="B1825" t="s">
        <v>4</v>
      </c>
      <c r="C1825" t="s">
        <v>4</v>
      </c>
    </row>
    <row r="1826" spans="1:3" x14ac:dyDescent="0.3">
      <c r="A1826" s="1">
        <v>43829</v>
      </c>
      <c r="B1826" t="s">
        <v>4</v>
      </c>
      <c r="C1826" t="s">
        <v>4</v>
      </c>
    </row>
    <row r="1827" spans="1:3" x14ac:dyDescent="0.3">
      <c r="A1827" s="1">
        <v>43830</v>
      </c>
      <c r="B1827" t="s">
        <v>4</v>
      </c>
      <c r="C1827" t="s">
        <v>4</v>
      </c>
    </row>
    <row r="1828" spans="1:3" x14ac:dyDescent="0.3">
      <c r="A1828" s="1">
        <v>43831</v>
      </c>
      <c r="B1828" t="s">
        <v>4</v>
      </c>
      <c r="C1828" t="s">
        <v>5</v>
      </c>
    </row>
    <row r="1829" spans="1:3" x14ac:dyDescent="0.3">
      <c r="A1829" s="1">
        <v>43832</v>
      </c>
      <c r="B1829" t="s">
        <v>4</v>
      </c>
      <c r="C1829" t="s">
        <v>4</v>
      </c>
    </row>
    <row r="1830" spans="1:3" x14ac:dyDescent="0.3">
      <c r="A1830" s="1">
        <v>43833</v>
      </c>
      <c r="B1830" t="s">
        <v>4</v>
      </c>
      <c r="C1830" t="s">
        <v>4</v>
      </c>
    </row>
    <row r="1831" spans="1:3" x14ac:dyDescent="0.3">
      <c r="A1831" s="1">
        <v>43834</v>
      </c>
      <c r="B1831" t="s">
        <v>4</v>
      </c>
      <c r="C1831" t="s">
        <v>4</v>
      </c>
    </row>
    <row r="1832" spans="1:3" x14ac:dyDescent="0.3">
      <c r="A1832" s="1">
        <v>43835</v>
      </c>
      <c r="B1832" t="s">
        <v>4</v>
      </c>
      <c r="C1832" t="s">
        <v>4</v>
      </c>
    </row>
    <row r="1833" spans="1:3" x14ac:dyDescent="0.3">
      <c r="A1833" s="1">
        <v>43836</v>
      </c>
      <c r="B1833" t="s">
        <v>4</v>
      </c>
      <c r="C1833" t="s">
        <v>4</v>
      </c>
    </row>
    <row r="1834" spans="1:3" x14ac:dyDescent="0.3">
      <c r="A1834" s="1">
        <v>43837</v>
      </c>
      <c r="B1834" t="s">
        <v>4</v>
      </c>
      <c r="C1834" t="s">
        <v>4</v>
      </c>
    </row>
    <row r="1835" spans="1:3" x14ac:dyDescent="0.3">
      <c r="A1835" s="1">
        <v>43838</v>
      </c>
      <c r="B1835" t="s">
        <v>4</v>
      </c>
      <c r="C1835" t="s">
        <v>4</v>
      </c>
    </row>
    <row r="1836" spans="1:3" x14ac:dyDescent="0.3">
      <c r="A1836" s="1">
        <v>43839</v>
      </c>
      <c r="B1836" t="s">
        <v>4</v>
      </c>
      <c r="C1836" t="s">
        <v>4</v>
      </c>
    </row>
    <row r="1837" spans="1:3" x14ac:dyDescent="0.3">
      <c r="A1837" s="1">
        <v>43840</v>
      </c>
      <c r="B1837" t="s">
        <v>4</v>
      </c>
      <c r="C1837" t="s">
        <v>4</v>
      </c>
    </row>
    <row r="1838" spans="1:3" x14ac:dyDescent="0.3">
      <c r="A1838" s="1">
        <v>43841</v>
      </c>
      <c r="B1838" t="s">
        <v>4</v>
      </c>
      <c r="C1838" t="s">
        <v>4</v>
      </c>
    </row>
    <row r="1839" spans="1:3" x14ac:dyDescent="0.3">
      <c r="A1839" s="1">
        <v>43842</v>
      </c>
      <c r="B1839" t="s">
        <v>4</v>
      </c>
      <c r="C1839" t="s">
        <v>4</v>
      </c>
    </row>
    <row r="1840" spans="1:3" x14ac:dyDescent="0.3">
      <c r="A1840" s="1">
        <v>43843</v>
      </c>
      <c r="B1840" t="s">
        <v>4</v>
      </c>
      <c r="C1840" t="s">
        <v>4</v>
      </c>
    </row>
    <row r="1841" spans="1:3" x14ac:dyDescent="0.3">
      <c r="A1841" s="1">
        <v>43844</v>
      </c>
      <c r="B1841" t="s">
        <v>4</v>
      </c>
      <c r="C1841" t="s">
        <v>4</v>
      </c>
    </row>
    <row r="1842" spans="1:3" x14ac:dyDescent="0.3">
      <c r="A1842" s="1">
        <v>43845</v>
      </c>
      <c r="B1842" t="s">
        <v>4</v>
      </c>
      <c r="C1842" t="s">
        <v>4</v>
      </c>
    </row>
    <row r="1843" spans="1:3" x14ac:dyDescent="0.3">
      <c r="A1843" s="1">
        <v>43846</v>
      </c>
      <c r="B1843" t="s">
        <v>4</v>
      </c>
      <c r="C1843" t="s">
        <v>4</v>
      </c>
    </row>
    <row r="1844" spans="1:3" x14ac:dyDescent="0.3">
      <c r="A1844" s="1">
        <v>43847</v>
      </c>
      <c r="B1844" t="s">
        <v>4</v>
      </c>
      <c r="C1844" t="s">
        <v>4</v>
      </c>
    </row>
    <row r="1845" spans="1:3" x14ac:dyDescent="0.3">
      <c r="A1845" s="1">
        <v>43848</v>
      </c>
      <c r="B1845" t="s">
        <v>4</v>
      </c>
      <c r="C1845" t="s">
        <v>4</v>
      </c>
    </row>
    <row r="1846" spans="1:3" x14ac:dyDescent="0.3">
      <c r="A1846" s="1">
        <v>43849</v>
      </c>
      <c r="B1846" t="s">
        <v>4</v>
      </c>
      <c r="C1846" t="s">
        <v>4</v>
      </c>
    </row>
    <row r="1847" spans="1:3" x14ac:dyDescent="0.3">
      <c r="A1847" s="1">
        <v>43850</v>
      </c>
      <c r="B1847" t="s">
        <v>4</v>
      </c>
      <c r="C1847" t="s">
        <v>4</v>
      </c>
    </row>
    <row r="1848" spans="1:3" x14ac:dyDescent="0.3">
      <c r="A1848" s="1">
        <v>43851</v>
      </c>
      <c r="B1848" t="s">
        <v>4</v>
      </c>
      <c r="C1848" t="s">
        <v>4</v>
      </c>
    </row>
    <row r="1849" spans="1:3" x14ac:dyDescent="0.3">
      <c r="A1849" s="1">
        <v>43852</v>
      </c>
      <c r="B1849" t="s">
        <v>4</v>
      </c>
      <c r="C1849" t="s">
        <v>4</v>
      </c>
    </row>
    <row r="1850" spans="1:3" x14ac:dyDescent="0.3">
      <c r="A1850" s="1">
        <v>43853</v>
      </c>
      <c r="B1850" t="s">
        <v>4</v>
      </c>
      <c r="C1850" t="s">
        <v>4</v>
      </c>
    </row>
    <row r="1851" spans="1:3" x14ac:dyDescent="0.3">
      <c r="A1851" s="1">
        <v>43854</v>
      </c>
      <c r="B1851" t="s">
        <v>4</v>
      </c>
      <c r="C1851" t="s">
        <v>4</v>
      </c>
    </row>
    <row r="1852" spans="1:3" x14ac:dyDescent="0.3">
      <c r="A1852" s="1">
        <v>43855</v>
      </c>
      <c r="B1852" t="s">
        <v>4</v>
      </c>
      <c r="C1852" t="s">
        <v>4</v>
      </c>
    </row>
    <row r="1853" spans="1:3" x14ac:dyDescent="0.3">
      <c r="A1853" s="1">
        <v>43856</v>
      </c>
      <c r="B1853" t="s">
        <v>4</v>
      </c>
      <c r="C1853" t="s">
        <v>5</v>
      </c>
    </row>
    <row r="1854" spans="1:3" x14ac:dyDescent="0.3">
      <c r="A1854" s="1">
        <v>43857</v>
      </c>
      <c r="B1854" t="s">
        <v>4</v>
      </c>
      <c r="C1854" t="s">
        <v>5</v>
      </c>
    </row>
    <row r="1855" spans="1:3" x14ac:dyDescent="0.3">
      <c r="A1855" s="1">
        <v>43858</v>
      </c>
      <c r="B1855" t="s">
        <v>4</v>
      </c>
      <c r="C1855" t="s">
        <v>4</v>
      </c>
    </row>
    <row r="1856" spans="1:3" x14ac:dyDescent="0.3">
      <c r="A1856" s="1">
        <v>43859</v>
      </c>
      <c r="B1856" t="s">
        <v>4</v>
      </c>
      <c r="C1856" t="s">
        <v>4</v>
      </c>
    </row>
    <row r="1857" spans="1:3" x14ac:dyDescent="0.3">
      <c r="A1857" s="1">
        <v>43860</v>
      </c>
      <c r="B1857" t="s">
        <v>5</v>
      </c>
      <c r="C1857" t="s">
        <v>4</v>
      </c>
    </row>
    <row r="1858" spans="1:3" x14ac:dyDescent="0.3">
      <c r="A1858" s="1">
        <v>43861</v>
      </c>
      <c r="B1858" t="s">
        <v>5</v>
      </c>
      <c r="C1858" t="s">
        <v>4</v>
      </c>
    </row>
    <row r="1859" spans="1:3" x14ac:dyDescent="0.3">
      <c r="A1859" s="1">
        <v>43862</v>
      </c>
      <c r="B1859" t="s">
        <v>5</v>
      </c>
      <c r="C1859" t="s">
        <v>4</v>
      </c>
    </row>
    <row r="1860" spans="1:3" x14ac:dyDescent="0.3">
      <c r="A1860" s="1">
        <v>43863</v>
      </c>
      <c r="B1860" t="s">
        <v>5</v>
      </c>
      <c r="C1860" t="s">
        <v>4</v>
      </c>
    </row>
    <row r="1861" spans="1:3" x14ac:dyDescent="0.3">
      <c r="A1861" s="1">
        <v>43864</v>
      </c>
      <c r="B1861" t="s">
        <v>5</v>
      </c>
      <c r="C1861" t="s">
        <v>4</v>
      </c>
    </row>
    <row r="1862" spans="1:3" x14ac:dyDescent="0.3">
      <c r="A1862" s="1">
        <v>43865</v>
      </c>
      <c r="B1862" t="s">
        <v>5</v>
      </c>
      <c r="C1862" t="s">
        <v>4</v>
      </c>
    </row>
    <row r="1863" spans="1:3" x14ac:dyDescent="0.3">
      <c r="A1863" s="1">
        <v>43866</v>
      </c>
      <c r="B1863" t="s">
        <v>5</v>
      </c>
      <c r="C1863" t="s">
        <v>4</v>
      </c>
    </row>
    <row r="1864" spans="1:3" x14ac:dyDescent="0.3">
      <c r="A1864" s="1">
        <v>43867</v>
      </c>
      <c r="B1864" t="s">
        <v>5</v>
      </c>
      <c r="C1864" t="s">
        <v>4</v>
      </c>
    </row>
    <row r="1865" spans="1:3" x14ac:dyDescent="0.3">
      <c r="A1865" s="1">
        <v>43868</v>
      </c>
      <c r="B1865" t="s">
        <v>5</v>
      </c>
      <c r="C1865" t="s">
        <v>4</v>
      </c>
    </row>
    <row r="1866" spans="1:3" x14ac:dyDescent="0.3">
      <c r="A1866" s="1">
        <v>43869</v>
      </c>
      <c r="B1866" t="s">
        <v>5</v>
      </c>
      <c r="C1866" t="s">
        <v>4</v>
      </c>
    </row>
    <row r="1867" spans="1:3" x14ac:dyDescent="0.3">
      <c r="A1867" s="1">
        <v>43870</v>
      </c>
      <c r="B1867" t="s">
        <v>5</v>
      </c>
      <c r="C1867" t="s">
        <v>4</v>
      </c>
    </row>
    <row r="1868" spans="1:3" x14ac:dyDescent="0.3">
      <c r="A1868" s="1">
        <v>43871</v>
      </c>
      <c r="B1868" t="s">
        <v>5</v>
      </c>
      <c r="C1868" t="s">
        <v>4</v>
      </c>
    </row>
    <row r="1869" spans="1:3" x14ac:dyDescent="0.3">
      <c r="A1869" s="1">
        <v>43872</v>
      </c>
      <c r="B1869" t="s">
        <v>5</v>
      </c>
      <c r="C1869" t="s">
        <v>4</v>
      </c>
    </row>
    <row r="1870" spans="1:3" x14ac:dyDescent="0.3">
      <c r="A1870" s="1">
        <v>43873</v>
      </c>
      <c r="B1870" t="s">
        <v>5</v>
      </c>
      <c r="C1870" t="s">
        <v>4</v>
      </c>
    </row>
    <row r="1871" spans="1:3" x14ac:dyDescent="0.3">
      <c r="A1871" s="1">
        <v>43874</v>
      </c>
      <c r="B1871" t="s">
        <v>5</v>
      </c>
      <c r="C1871" t="s">
        <v>4</v>
      </c>
    </row>
    <row r="1872" spans="1:3" x14ac:dyDescent="0.3">
      <c r="A1872" s="1">
        <v>43875</v>
      </c>
      <c r="B1872" t="s">
        <v>5</v>
      </c>
      <c r="C1872" t="s">
        <v>4</v>
      </c>
    </row>
    <row r="1873" spans="1:3" x14ac:dyDescent="0.3">
      <c r="A1873" s="1">
        <v>43876</v>
      </c>
      <c r="B1873" t="s">
        <v>5</v>
      </c>
      <c r="C1873" t="s">
        <v>4</v>
      </c>
    </row>
    <row r="1874" spans="1:3" x14ac:dyDescent="0.3">
      <c r="A1874" s="1">
        <v>43877</v>
      </c>
      <c r="B1874" t="s">
        <v>5</v>
      </c>
      <c r="C1874" t="s">
        <v>4</v>
      </c>
    </row>
    <row r="1875" spans="1:3" x14ac:dyDescent="0.3">
      <c r="A1875" s="1">
        <v>43878</v>
      </c>
      <c r="B1875" t="s">
        <v>5</v>
      </c>
      <c r="C1875" t="s">
        <v>4</v>
      </c>
    </row>
    <row r="1876" spans="1:3" x14ac:dyDescent="0.3">
      <c r="A1876" s="1">
        <v>43879</v>
      </c>
      <c r="B1876" t="s">
        <v>5</v>
      </c>
      <c r="C1876" t="s">
        <v>4</v>
      </c>
    </row>
    <row r="1877" spans="1:3" x14ac:dyDescent="0.3">
      <c r="A1877" s="1">
        <v>43880</v>
      </c>
      <c r="B1877" t="s">
        <v>5</v>
      </c>
      <c r="C1877" t="s">
        <v>4</v>
      </c>
    </row>
    <row r="1878" spans="1:3" x14ac:dyDescent="0.3">
      <c r="A1878" s="1">
        <v>43881</v>
      </c>
      <c r="B1878" t="s">
        <v>5</v>
      </c>
      <c r="C1878" t="s">
        <v>4</v>
      </c>
    </row>
    <row r="1879" spans="1:3" x14ac:dyDescent="0.3">
      <c r="A1879" s="1">
        <v>43882</v>
      </c>
      <c r="B1879" t="s">
        <v>5</v>
      </c>
      <c r="C1879" t="s">
        <v>4</v>
      </c>
    </row>
    <row r="1880" spans="1:3" x14ac:dyDescent="0.3">
      <c r="A1880" s="1">
        <v>43883</v>
      </c>
      <c r="B1880" t="s">
        <v>5</v>
      </c>
      <c r="C1880" t="s">
        <v>4</v>
      </c>
    </row>
    <row r="1881" spans="1:3" x14ac:dyDescent="0.3">
      <c r="A1881" s="1">
        <v>43884</v>
      </c>
      <c r="B1881" t="s">
        <v>5</v>
      </c>
      <c r="C1881" t="s">
        <v>4</v>
      </c>
    </row>
    <row r="1882" spans="1:3" x14ac:dyDescent="0.3">
      <c r="A1882" s="1">
        <v>43885</v>
      </c>
      <c r="B1882" t="s">
        <v>5</v>
      </c>
      <c r="C1882" t="s">
        <v>4</v>
      </c>
    </row>
    <row r="1883" spans="1:3" x14ac:dyDescent="0.3">
      <c r="A1883" s="1">
        <v>43886</v>
      </c>
      <c r="B1883" t="s">
        <v>5</v>
      </c>
      <c r="C1883" t="s">
        <v>4</v>
      </c>
    </row>
    <row r="1884" spans="1:3" x14ac:dyDescent="0.3">
      <c r="A1884" s="1">
        <v>43887</v>
      </c>
      <c r="B1884" t="s">
        <v>5</v>
      </c>
      <c r="C1884" t="s">
        <v>4</v>
      </c>
    </row>
    <row r="1885" spans="1:3" x14ac:dyDescent="0.3">
      <c r="A1885" s="1">
        <v>43888</v>
      </c>
      <c r="B1885" t="s">
        <v>5</v>
      </c>
      <c r="C1885" t="s">
        <v>4</v>
      </c>
    </row>
    <row r="1886" spans="1:3" x14ac:dyDescent="0.3">
      <c r="A1886" s="1">
        <v>43889</v>
      </c>
      <c r="B1886" t="s">
        <v>5</v>
      </c>
      <c r="C1886" t="s">
        <v>4</v>
      </c>
    </row>
    <row r="1887" spans="1:3" x14ac:dyDescent="0.3">
      <c r="A1887" s="1">
        <v>43890</v>
      </c>
      <c r="B1887" t="s">
        <v>5</v>
      </c>
      <c r="C1887" t="s">
        <v>4</v>
      </c>
    </row>
    <row r="1888" spans="1:3" x14ac:dyDescent="0.3">
      <c r="A1888" s="1">
        <v>43891</v>
      </c>
      <c r="B1888" t="s">
        <v>5</v>
      </c>
      <c r="C1888" t="s">
        <v>4</v>
      </c>
    </row>
    <row r="1889" spans="1:3" x14ac:dyDescent="0.3">
      <c r="A1889" s="1">
        <v>43892</v>
      </c>
      <c r="B1889" t="s">
        <v>5</v>
      </c>
      <c r="C1889" t="s">
        <v>4</v>
      </c>
    </row>
    <row r="1890" spans="1:3" x14ac:dyDescent="0.3">
      <c r="A1890" s="1">
        <v>43893</v>
      </c>
      <c r="B1890" t="s">
        <v>5</v>
      </c>
      <c r="C1890" t="s">
        <v>4</v>
      </c>
    </row>
    <row r="1891" spans="1:3" x14ac:dyDescent="0.3">
      <c r="A1891" s="1">
        <v>43894</v>
      </c>
      <c r="B1891" t="s">
        <v>5</v>
      </c>
      <c r="C1891" t="s">
        <v>4</v>
      </c>
    </row>
    <row r="1892" spans="1:3" x14ac:dyDescent="0.3">
      <c r="A1892" s="1">
        <v>43895</v>
      </c>
      <c r="B1892" t="s">
        <v>5</v>
      </c>
      <c r="C1892" t="s">
        <v>4</v>
      </c>
    </row>
    <row r="1893" spans="1:3" x14ac:dyDescent="0.3">
      <c r="A1893" s="1">
        <v>43896</v>
      </c>
      <c r="B1893" t="s">
        <v>5</v>
      </c>
      <c r="C1893" t="s">
        <v>4</v>
      </c>
    </row>
    <row r="1894" spans="1:3" x14ac:dyDescent="0.3">
      <c r="A1894" s="1">
        <v>43897</v>
      </c>
      <c r="B1894" t="s">
        <v>5</v>
      </c>
      <c r="C1894" t="s">
        <v>4</v>
      </c>
    </row>
    <row r="1895" spans="1:3" x14ac:dyDescent="0.3">
      <c r="A1895" s="1">
        <v>43898</v>
      </c>
      <c r="B1895" t="s">
        <v>5</v>
      </c>
      <c r="C1895" t="s">
        <v>4</v>
      </c>
    </row>
    <row r="1896" spans="1:3" x14ac:dyDescent="0.3">
      <c r="A1896" s="1">
        <v>43899</v>
      </c>
      <c r="B1896" t="s">
        <v>5</v>
      </c>
      <c r="C1896" t="s">
        <v>5</v>
      </c>
    </row>
    <row r="1897" spans="1:3" x14ac:dyDescent="0.3">
      <c r="A1897" s="1">
        <v>43900</v>
      </c>
      <c r="B1897" t="s">
        <v>5</v>
      </c>
      <c r="C1897" t="s">
        <v>4</v>
      </c>
    </row>
    <row r="1898" spans="1:3" x14ac:dyDescent="0.3">
      <c r="A1898" s="1">
        <v>43901</v>
      </c>
      <c r="B1898" t="s">
        <v>5</v>
      </c>
      <c r="C1898" t="s">
        <v>4</v>
      </c>
    </row>
    <row r="1899" spans="1:3" x14ac:dyDescent="0.3">
      <c r="A1899" s="1">
        <v>43902</v>
      </c>
      <c r="B1899" t="s">
        <v>5</v>
      </c>
      <c r="C1899" t="s">
        <v>4</v>
      </c>
    </row>
    <row r="1900" spans="1:3" x14ac:dyDescent="0.3">
      <c r="A1900" s="1">
        <v>43903</v>
      </c>
      <c r="B1900" t="s">
        <v>5</v>
      </c>
      <c r="C1900" t="s">
        <v>4</v>
      </c>
    </row>
    <row r="1901" spans="1:3" x14ac:dyDescent="0.3">
      <c r="A1901" s="1">
        <v>43904</v>
      </c>
      <c r="B1901" t="s">
        <v>5</v>
      </c>
      <c r="C1901" t="s">
        <v>4</v>
      </c>
    </row>
    <row r="1902" spans="1:3" x14ac:dyDescent="0.3">
      <c r="A1902" s="1">
        <v>43905</v>
      </c>
      <c r="B1902" t="s">
        <v>5</v>
      </c>
      <c r="C1902" t="s">
        <v>4</v>
      </c>
    </row>
    <row r="1903" spans="1:3" x14ac:dyDescent="0.3">
      <c r="A1903" s="1">
        <v>43906</v>
      </c>
      <c r="B1903" t="s">
        <v>5</v>
      </c>
      <c r="C1903" t="s">
        <v>4</v>
      </c>
    </row>
    <row r="1904" spans="1:3" x14ac:dyDescent="0.3">
      <c r="A1904" s="1">
        <v>43907</v>
      </c>
      <c r="B1904" t="s">
        <v>5</v>
      </c>
      <c r="C1904" t="s">
        <v>4</v>
      </c>
    </row>
    <row r="1905" spans="1:3" x14ac:dyDescent="0.3">
      <c r="A1905" s="1">
        <v>43908</v>
      </c>
      <c r="B1905" t="s">
        <v>5</v>
      </c>
      <c r="C1905" t="s">
        <v>4</v>
      </c>
    </row>
    <row r="1906" spans="1:3" x14ac:dyDescent="0.3">
      <c r="A1906" s="1">
        <v>43909</v>
      </c>
      <c r="B1906" t="s">
        <v>5</v>
      </c>
      <c r="C1906" t="s">
        <v>4</v>
      </c>
    </row>
    <row r="1907" spans="1:3" x14ac:dyDescent="0.3">
      <c r="A1907" s="1">
        <v>43910</v>
      </c>
      <c r="B1907" t="s">
        <v>5</v>
      </c>
      <c r="C1907" t="s">
        <v>4</v>
      </c>
    </row>
    <row r="1908" spans="1:3" x14ac:dyDescent="0.3">
      <c r="A1908" s="1">
        <v>43911</v>
      </c>
      <c r="B1908" t="s">
        <v>5</v>
      </c>
      <c r="C1908" t="s">
        <v>4</v>
      </c>
    </row>
    <row r="1909" spans="1:3" x14ac:dyDescent="0.3">
      <c r="A1909" s="1">
        <v>43912</v>
      </c>
      <c r="B1909" t="s">
        <v>5</v>
      </c>
      <c r="C1909" t="s">
        <v>4</v>
      </c>
    </row>
    <row r="1910" spans="1:3" x14ac:dyDescent="0.3">
      <c r="A1910" s="1">
        <v>43913</v>
      </c>
      <c r="B1910" t="s">
        <v>5</v>
      </c>
      <c r="C1910" t="s">
        <v>4</v>
      </c>
    </row>
    <row r="1911" spans="1:3" x14ac:dyDescent="0.3">
      <c r="A1911" s="1">
        <v>43914</v>
      </c>
      <c r="B1911" t="s">
        <v>4</v>
      </c>
      <c r="C1911" t="s">
        <v>4</v>
      </c>
    </row>
    <row r="1912" spans="1:3" x14ac:dyDescent="0.3">
      <c r="A1912" s="1">
        <v>43915</v>
      </c>
      <c r="B1912" t="s">
        <v>4</v>
      </c>
      <c r="C1912" t="s">
        <v>4</v>
      </c>
    </row>
    <row r="1913" spans="1:3" x14ac:dyDescent="0.3">
      <c r="A1913" s="1">
        <v>43916</v>
      </c>
      <c r="B1913" t="s">
        <v>4</v>
      </c>
      <c r="C1913" t="s">
        <v>4</v>
      </c>
    </row>
    <row r="1914" spans="1:3" x14ac:dyDescent="0.3">
      <c r="A1914" s="1">
        <v>43917</v>
      </c>
      <c r="B1914" t="s">
        <v>4</v>
      </c>
      <c r="C1914" t="s">
        <v>4</v>
      </c>
    </row>
    <row r="1915" spans="1:3" x14ac:dyDescent="0.3">
      <c r="A1915" s="1">
        <v>43918</v>
      </c>
      <c r="B1915" t="s">
        <v>4</v>
      </c>
      <c r="C1915" t="s">
        <v>4</v>
      </c>
    </row>
    <row r="1916" spans="1:3" x14ac:dyDescent="0.3">
      <c r="A1916" s="1">
        <v>43919</v>
      </c>
      <c r="B1916" t="s">
        <v>4</v>
      </c>
      <c r="C1916" t="s">
        <v>4</v>
      </c>
    </row>
    <row r="1917" spans="1:3" x14ac:dyDescent="0.3">
      <c r="A1917" s="1">
        <v>43920</v>
      </c>
      <c r="B1917" t="s">
        <v>4</v>
      </c>
      <c r="C1917" t="s">
        <v>4</v>
      </c>
    </row>
    <row r="1918" spans="1:3" x14ac:dyDescent="0.3">
      <c r="A1918" s="1">
        <v>43921</v>
      </c>
      <c r="B1918" t="s">
        <v>4</v>
      </c>
      <c r="C1918" t="s">
        <v>4</v>
      </c>
    </row>
    <row r="1919" spans="1:3" x14ac:dyDescent="0.3">
      <c r="A1919" s="1">
        <v>43922</v>
      </c>
      <c r="B1919" t="s">
        <v>4</v>
      </c>
      <c r="C1919" t="s">
        <v>4</v>
      </c>
    </row>
    <row r="1920" spans="1:3" x14ac:dyDescent="0.3">
      <c r="A1920" s="1">
        <v>43923</v>
      </c>
      <c r="B1920" t="s">
        <v>4</v>
      </c>
      <c r="C1920" t="s">
        <v>4</v>
      </c>
    </row>
    <row r="1921" spans="1:3" x14ac:dyDescent="0.3">
      <c r="A1921" s="1">
        <v>43924</v>
      </c>
      <c r="B1921" t="s">
        <v>4</v>
      </c>
      <c r="C1921" t="s">
        <v>4</v>
      </c>
    </row>
    <row r="1922" spans="1:3" x14ac:dyDescent="0.3">
      <c r="A1922" s="1">
        <v>43925</v>
      </c>
      <c r="B1922" t="s">
        <v>4</v>
      </c>
      <c r="C1922" t="s">
        <v>4</v>
      </c>
    </row>
    <row r="1923" spans="1:3" x14ac:dyDescent="0.3">
      <c r="A1923" s="1">
        <v>43926</v>
      </c>
      <c r="B1923" t="s">
        <v>4</v>
      </c>
      <c r="C1923" t="s">
        <v>4</v>
      </c>
    </row>
    <row r="1924" spans="1:3" x14ac:dyDescent="0.3">
      <c r="A1924" s="1">
        <v>43927</v>
      </c>
      <c r="B1924" t="s">
        <v>4</v>
      </c>
      <c r="C1924" t="s">
        <v>4</v>
      </c>
    </row>
    <row r="1925" spans="1:3" x14ac:dyDescent="0.3">
      <c r="A1925" s="1">
        <v>43928</v>
      </c>
      <c r="B1925" t="s">
        <v>4</v>
      </c>
      <c r="C1925" t="s">
        <v>4</v>
      </c>
    </row>
    <row r="1926" spans="1:3" x14ac:dyDescent="0.3">
      <c r="A1926" s="1">
        <v>43929</v>
      </c>
      <c r="B1926" t="s">
        <v>4</v>
      </c>
      <c r="C1926" t="s">
        <v>4</v>
      </c>
    </row>
    <row r="1927" spans="1:3" x14ac:dyDescent="0.3">
      <c r="A1927" s="1">
        <v>43930</v>
      </c>
      <c r="B1927" t="s">
        <v>4</v>
      </c>
      <c r="C1927" t="s">
        <v>4</v>
      </c>
    </row>
    <row r="1928" spans="1:3" x14ac:dyDescent="0.3">
      <c r="A1928" s="1">
        <v>43931</v>
      </c>
      <c r="B1928" t="s">
        <v>4</v>
      </c>
      <c r="C1928" t="s">
        <v>5</v>
      </c>
    </row>
    <row r="1929" spans="1:3" x14ac:dyDescent="0.3">
      <c r="A1929" s="1">
        <v>43932</v>
      </c>
      <c r="B1929" t="s">
        <v>4</v>
      </c>
      <c r="C1929" t="s">
        <v>5</v>
      </c>
    </row>
    <row r="1930" spans="1:3" x14ac:dyDescent="0.3">
      <c r="A1930" s="1">
        <v>43933</v>
      </c>
      <c r="B1930" t="s">
        <v>4</v>
      </c>
      <c r="C1930" t="s">
        <v>5</v>
      </c>
    </row>
    <row r="1931" spans="1:3" x14ac:dyDescent="0.3">
      <c r="A1931" s="1">
        <v>43934</v>
      </c>
      <c r="B1931" t="s">
        <v>4</v>
      </c>
      <c r="C1931" t="s">
        <v>5</v>
      </c>
    </row>
    <row r="1932" spans="1:3" x14ac:dyDescent="0.3">
      <c r="A1932" s="1">
        <v>43935</v>
      </c>
      <c r="B1932" t="s">
        <v>4</v>
      </c>
      <c r="C1932" t="s">
        <v>4</v>
      </c>
    </row>
    <row r="1933" spans="1:3" x14ac:dyDescent="0.3">
      <c r="A1933" s="1">
        <v>43936</v>
      </c>
      <c r="B1933" t="s">
        <v>4</v>
      </c>
      <c r="C1933" t="s">
        <v>4</v>
      </c>
    </row>
    <row r="1934" spans="1:3" x14ac:dyDescent="0.3">
      <c r="A1934" s="1">
        <v>43937</v>
      </c>
      <c r="B1934" t="s">
        <v>4</v>
      </c>
      <c r="C1934" t="s">
        <v>4</v>
      </c>
    </row>
    <row r="1935" spans="1:3" x14ac:dyDescent="0.3">
      <c r="A1935" s="1">
        <v>43938</v>
      </c>
      <c r="B1935" t="s">
        <v>4</v>
      </c>
      <c r="C1935" t="s">
        <v>4</v>
      </c>
    </row>
    <row r="1936" spans="1:3" x14ac:dyDescent="0.3">
      <c r="A1936" s="1">
        <v>43939</v>
      </c>
      <c r="B1936" t="s">
        <v>4</v>
      </c>
      <c r="C1936" t="s">
        <v>4</v>
      </c>
    </row>
    <row r="1937" spans="1:3" x14ac:dyDescent="0.3">
      <c r="A1937" s="1">
        <v>43940</v>
      </c>
      <c r="B1937" t="s">
        <v>4</v>
      </c>
      <c r="C1937" t="s">
        <v>4</v>
      </c>
    </row>
    <row r="1938" spans="1:3" x14ac:dyDescent="0.3">
      <c r="A1938" s="1">
        <v>43941</v>
      </c>
      <c r="B1938" t="s">
        <v>4</v>
      </c>
      <c r="C1938" t="s">
        <v>4</v>
      </c>
    </row>
    <row r="1939" spans="1:3" x14ac:dyDescent="0.3">
      <c r="A1939" s="1">
        <v>43942</v>
      </c>
      <c r="B1939" t="s">
        <v>4</v>
      </c>
      <c r="C1939" t="s">
        <v>4</v>
      </c>
    </row>
    <row r="1940" spans="1:3" x14ac:dyDescent="0.3">
      <c r="A1940" s="1">
        <v>43943</v>
      </c>
      <c r="B1940" t="s">
        <v>4</v>
      </c>
      <c r="C1940" t="s">
        <v>4</v>
      </c>
    </row>
    <row r="1941" spans="1:3" x14ac:dyDescent="0.3">
      <c r="A1941" s="1">
        <v>43944</v>
      </c>
      <c r="B1941" t="s">
        <v>4</v>
      </c>
      <c r="C1941" t="s">
        <v>4</v>
      </c>
    </row>
    <row r="1942" spans="1:3" x14ac:dyDescent="0.3">
      <c r="A1942" s="1">
        <v>43945</v>
      </c>
      <c r="B1942" t="s">
        <v>4</v>
      </c>
      <c r="C1942" t="s">
        <v>4</v>
      </c>
    </row>
    <row r="1943" spans="1:3" x14ac:dyDescent="0.3">
      <c r="A1943" s="1">
        <v>43946</v>
      </c>
      <c r="B1943" t="s">
        <v>4</v>
      </c>
      <c r="C1943" t="s">
        <v>5</v>
      </c>
    </row>
    <row r="1944" spans="1:3" x14ac:dyDescent="0.3">
      <c r="A1944" s="1">
        <v>43947</v>
      </c>
      <c r="B1944" t="s">
        <v>4</v>
      </c>
      <c r="C1944" t="s">
        <v>4</v>
      </c>
    </row>
    <row r="1945" spans="1:3" x14ac:dyDescent="0.3">
      <c r="A1945" s="1">
        <v>43948</v>
      </c>
      <c r="B1945" t="s">
        <v>4</v>
      </c>
      <c r="C1945" t="s">
        <v>4</v>
      </c>
    </row>
    <row r="1946" spans="1:3" x14ac:dyDescent="0.3">
      <c r="A1946" s="1">
        <v>43949</v>
      </c>
      <c r="B1946" t="s">
        <v>4</v>
      </c>
      <c r="C1946" t="s">
        <v>4</v>
      </c>
    </row>
    <row r="1947" spans="1:3" x14ac:dyDescent="0.3">
      <c r="A1947" s="1">
        <v>43950</v>
      </c>
      <c r="B1947" t="s">
        <v>4</v>
      </c>
      <c r="C1947" t="s">
        <v>4</v>
      </c>
    </row>
    <row r="1948" spans="1:3" x14ac:dyDescent="0.3">
      <c r="A1948" s="1">
        <v>43951</v>
      </c>
      <c r="B1948" t="s">
        <v>4</v>
      </c>
      <c r="C1948" t="s">
        <v>4</v>
      </c>
    </row>
    <row r="1949" spans="1:3" x14ac:dyDescent="0.3">
      <c r="A1949" s="1">
        <v>43952</v>
      </c>
      <c r="B1949" t="s">
        <v>4</v>
      </c>
      <c r="C1949" t="s">
        <v>4</v>
      </c>
    </row>
    <row r="1950" spans="1:3" x14ac:dyDescent="0.3">
      <c r="A1950" s="1">
        <v>43953</v>
      </c>
      <c r="B1950" t="s">
        <v>4</v>
      </c>
      <c r="C1950" t="s">
        <v>4</v>
      </c>
    </row>
    <row r="1951" spans="1:3" x14ac:dyDescent="0.3">
      <c r="A1951" s="1">
        <v>43954</v>
      </c>
      <c r="B1951" t="s">
        <v>4</v>
      </c>
      <c r="C1951" t="s">
        <v>4</v>
      </c>
    </row>
    <row r="1952" spans="1:3" x14ac:dyDescent="0.3">
      <c r="A1952" s="1">
        <v>43955</v>
      </c>
      <c r="B1952" t="s">
        <v>4</v>
      </c>
      <c r="C1952" t="s">
        <v>4</v>
      </c>
    </row>
    <row r="1953" spans="1:3" x14ac:dyDescent="0.3">
      <c r="A1953" s="1">
        <v>43956</v>
      </c>
      <c r="B1953" t="s">
        <v>4</v>
      </c>
      <c r="C1953" t="s">
        <v>4</v>
      </c>
    </row>
    <row r="1954" spans="1:3" x14ac:dyDescent="0.3">
      <c r="A1954" s="1">
        <v>43957</v>
      </c>
      <c r="B1954" t="s">
        <v>4</v>
      </c>
      <c r="C1954" t="s">
        <v>4</v>
      </c>
    </row>
    <row r="1955" spans="1:3" x14ac:dyDescent="0.3">
      <c r="A1955" s="1">
        <v>43958</v>
      </c>
      <c r="B1955" t="s">
        <v>4</v>
      </c>
      <c r="C1955" t="s">
        <v>4</v>
      </c>
    </row>
    <row r="1956" spans="1:3" x14ac:dyDescent="0.3">
      <c r="A1956" s="1">
        <v>43959</v>
      </c>
      <c r="B1956" t="s">
        <v>4</v>
      </c>
      <c r="C1956" t="s">
        <v>4</v>
      </c>
    </row>
    <row r="1957" spans="1:3" x14ac:dyDescent="0.3">
      <c r="A1957" s="1">
        <v>43960</v>
      </c>
      <c r="B1957" t="s">
        <v>4</v>
      </c>
      <c r="C1957" t="s">
        <v>4</v>
      </c>
    </row>
    <row r="1958" spans="1:3" x14ac:dyDescent="0.3">
      <c r="A1958" s="1">
        <v>43961</v>
      </c>
      <c r="B1958" t="s">
        <v>4</v>
      </c>
      <c r="C1958" t="s">
        <v>4</v>
      </c>
    </row>
    <row r="1959" spans="1:3" x14ac:dyDescent="0.3">
      <c r="A1959" s="1">
        <v>43962</v>
      </c>
      <c r="B1959" t="s">
        <v>4</v>
      </c>
      <c r="C1959" t="s">
        <v>4</v>
      </c>
    </row>
    <row r="1960" spans="1:3" x14ac:dyDescent="0.3">
      <c r="A1960" s="1">
        <v>43963</v>
      </c>
      <c r="B1960" t="s">
        <v>4</v>
      </c>
      <c r="C1960" t="s">
        <v>4</v>
      </c>
    </row>
    <row r="1961" spans="1:3" x14ac:dyDescent="0.3">
      <c r="A1961" s="1">
        <v>43964</v>
      </c>
      <c r="B1961" t="s">
        <v>4</v>
      </c>
      <c r="C1961" t="s">
        <v>4</v>
      </c>
    </row>
    <row r="1962" spans="1:3" x14ac:dyDescent="0.3">
      <c r="A1962" s="1">
        <v>43965</v>
      </c>
      <c r="B1962" t="s">
        <v>4</v>
      </c>
      <c r="C1962" t="s">
        <v>4</v>
      </c>
    </row>
    <row r="1963" spans="1:3" x14ac:dyDescent="0.3">
      <c r="A1963" s="1">
        <v>43966</v>
      </c>
      <c r="B1963" t="s">
        <v>4</v>
      </c>
      <c r="C1963" t="s">
        <v>4</v>
      </c>
    </row>
    <row r="1964" spans="1:3" x14ac:dyDescent="0.3">
      <c r="A1964" s="1">
        <v>43967</v>
      </c>
      <c r="B1964" t="s">
        <v>4</v>
      </c>
      <c r="C1964" t="s">
        <v>4</v>
      </c>
    </row>
    <row r="1965" spans="1:3" x14ac:dyDescent="0.3">
      <c r="A1965" s="1">
        <v>43968</v>
      </c>
      <c r="B1965" t="s">
        <v>4</v>
      </c>
      <c r="C1965" t="s">
        <v>4</v>
      </c>
    </row>
    <row r="1966" spans="1:3" x14ac:dyDescent="0.3">
      <c r="A1966" s="1">
        <v>43969</v>
      </c>
      <c r="B1966" t="s">
        <v>4</v>
      </c>
      <c r="C1966" t="s">
        <v>4</v>
      </c>
    </row>
    <row r="1967" spans="1:3" x14ac:dyDescent="0.3">
      <c r="A1967" s="1">
        <v>43970</v>
      </c>
      <c r="B1967" t="s">
        <v>4</v>
      </c>
      <c r="C1967" t="s">
        <v>4</v>
      </c>
    </row>
    <row r="1968" spans="1:3" x14ac:dyDescent="0.3">
      <c r="A1968" s="1">
        <v>43971</v>
      </c>
      <c r="B1968" t="s">
        <v>4</v>
      </c>
      <c r="C1968" t="s">
        <v>4</v>
      </c>
    </row>
    <row r="1969" spans="1:3" x14ac:dyDescent="0.3">
      <c r="A1969" s="1">
        <v>43972</v>
      </c>
      <c r="B1969" t="s">
        <v>4</v>
      </c>
      <c r="C1969" t="s">
        <v>4</v>
      </c>
    </row>
    <row r="1970" spans="1:3" x14ac:dyDescent="0.3">
      <c r="A1970" s="1">
        <v>43973</v>
      </c>
      <c r="B1970" t="s">
        <v>4</v>
      </c>
      <c r="C1970" t="s">
        <v>4</v>
      </c>
    </row>
    <row r="1971" spans="1:3" x14ac:dyDescent="0.3">
      <c r="A1971" s="1">
        <v>43974</v>
      </c>
      <c r="B1971" t="s">
        <v>4</v>
      </c>
      <c r="C1971" t="s">
        <v>4</v>
      </c>
    </row>
    <row r="1972" spans="1:3" x14ac:dyDescent="0.3">
      <c r="A1972" s="1">
        <v>43975</v>
      </c>
      <c r="B1972" t="s">
        <v>4</v>
      </c>
      <c r="C1972" t="s">
        <v>4</v>
      </c>
    </row>
    <row r="1973" spans="1:3" x14ac:dyDescent="0.3">
      <c r="A1973" s="1">
        <v>43976</v>
      </c>
      <c r="B1973" t="s">
        <v>4</v>
      </c>
      <c r="C1973" t="s">
        <v>4</v>
      </c>
    </row>
    <row r="1974" spans="1:3" x14ac:dyDescent="0.3">
      <c r="A1974" s="1">
        <v>43977</v>
      </c>
      <c r="B1974" t="s">
        <v>4</v>
      </c>
      <c r="C1974" t="s">
        <v>4</v>
      </c>
    </row>
    <row r="1975" spans="1:3" x14ac:dyDescent="0.3">
      <c r="A1975" s="1">
        <v>43978</v>
      </c>
      <c r="B1975" t="s">
        <v>5</v>
      </c>
      <c r="C1975" t="s">
        <v>4</v>
      </c>
    </row>
    <row r="1976" spans="1:3" x14ac:dyDescent="0.3">
      <c r="A1976" s="1">
        <v>43979</v>
      </c>
      <c r="B1976" t="s">
        <v>5</v>
      </c>
      <c r="C1976" t="s">
        <v>4</v>
      </c>
    </row>
    <row r="1977" spans="1:3" x14ac:dyDescent="0.3">
      <c r="A1977" s="1">
        <v>43980</v>
      </c>
      <c r="B1977" t="s">
        <v>5</v>
      </c>
      <c r="C1977" t="s">
        <v>4</v>
      </c>
    </row>
    <row r="1978" spans="1:3" x14ac:dyDescent="0.3">
      <c r="A1978" s="1">
        <v>43981</v>
      </c>
      <c r="B1978" t="s">
        <v>5</v>
      </c>
      <c r="C1978" t="s">
        <v>4</v>
      </c>
    </row>
    <row r="1979" spans="1:3" x14ac:dyDescent="0.3">
      <c r="A1979" s="1">
        <v>43982</v>
      </c>
      <c r="B1979" t="s">
        <v>5</v>
      </c>
      <c r="C1979" t="s">
        <v>4</v>
      </c>
    </row>
    <row r="1980" spans="1:3" x14ac:dyDescent="0.3">
      <c r="A1980" s="1">
        <v>43983</v>
      </c>
      <c r="B1980" t="s">
        <v>5</v>
      </c>
      <c r="C1980" t="s">
        <v>4</v>
      </c>
    </row>
    <row r="1981" spans="1:3" x14ac:dyDescent="0.3">
      <c r="A1981" s="1">
        <v>43984</v>
      </c>
      <c r="B1981" t="s">
        <v>5</v>
      </c>
      <c r="C1981" t="s">
        <v>4</v>
      </c>
    </row>
    <row r="1982" spans="1:3" x14ac:dyDescent="0.3">
      <c r="A1982" s="1">
        <v>43985</v>
      </c>
      <c r="B1982" t="s">
        <v>5</v>
      </c>
      <c r="C1982" t="s">
        <v>4</v>
      </c>
    </row>
    <row r="1983" spans="1:3" x14ac:dyDescent="0.3">
      <c r="A1983" s="1">
        <v>43986</v>
      </c>
      <c r="B1983" t="s">
        <v>5</v>
      </c>
      <c r="C1983" t="s">
        <v>4</v>
      </c>
    </row>
    <row r="1984" spans="1:3" x14ac:dyDescent="0.3">
      <c r="A1984" s="1">
        <v>43987</v>
      </c>
      <c r="B1984" t="s">
        <v>5</v>
      </c>
      <c r="C1984" t="s">
        <v>4</v>
      </c>
    </row>
    <row r="1985" spans="1:3" x14ac:dyDescent="0.3">
      <c r="A1985" s="1">
        <v>43988</v>
      </c>
      <c r="B1985" t="s">
        <v>5</v>
      </c>
      <c r="C1985" t="s">
        <v>4</v>
      </c>
    </row>
    <row r="1986" spans="1:3" x14ac:dyDescent="0.3">
      <c r="A1986" s="1">
        <v>43989</v>
      </c>
      <c r="B1986" t="s">
        <v>5</v>
      </c>
      <c r="C1986" t="s">
        <v>4</v>
      </c>
    </row>
    <row r="1987" spans="1:3" x14ac:dyDescent="0.3">
      <c r="A1987" s="1">
        <v>43990</v>
      </c>
      <c r="B1987" t="s">
        <v>5</v>
      </c>
      <c r="C1987" t="s">
        <v>5</v>
      </c>
    </row>
    <row r="1988" spans="1:3" x14ac:dyDescent="0.3">
      <c r="A1988" s="1">
        <v>43991</v>
      </c>
      <c r="B1988" t="s">
        <v>5</v>
      </c>
      <c r="C1988" t="s">
        <v>4</v>
      </c>
    </row>
    <row r="1989" spans="1:3" x14ac:dyDescent="0.3">
      <c r="A1989" s="1">
        <v>43992</v>
      </c>
      <c r="B1989" t="s">
        <v>5</v>
      </c>
      <c r="C1989" t="s">
        <v>4</v>
      </c>
    </row>
    <row r="1990" spans="1:3" x14ac:dyDescent="0.3">
      <c r="A1990" s="1">
        <v>43993</v>
      </c>
      <c r="B1990" t="s">
        <v>5</v>
      </c>
      <c r="C1990" t="s">
        <v>4</v>
      </c>
    </row>
    <row r="1991" spans="1:3" x14ac:dyDescent="0.3">
      <c r="A1991" s="1">
        <v>43994</v>
      </c>
      <c r="B1991" t="s">
        <v>5</v>
      </c>
      <c r="C1991" t="s">
        <v>4</v>
      </c>
    </row>
    <row r="1992" spans="1:3" x14ac:dyDescent="0.3">
      <c r="A1992" s="1">
        <v>43995</v>
      </c>
      <c r="B1992" t="s">
        <v>5</v>
      </c>
      <c r="C1992" t="s">
        <v>4</v>
      </c>
    </row>
    <row r="1993" spans="1:3" x14ac:dyDescent="0.3">
      <c r="A1993" s="1">
        <v>43996</v>
      </c>
      <c r="B1993" t="s">
        <v>5</v>
      </c>
      <c r="C1993" t="s">
        <v>4</v>
      </c>
    </row>
    <row r="1994" spans="1:3" x14ac:dyDescent="0.3">
      <c r="A1994" s="1">
        <v>43997</v>
      </c>
      <c r="B1994" t="s">
        <v>5</v>
      </c>
      <c r="C1994" t="s">
        <v>4</v>
      </c>
    </row>
    <row r="1995" spans="1:3" x14ac:dyDescent="0.3">
      <c r="A1995" s="1">
        <v>43998</v>
      </c>
      <c r="B1995" t="s">
        <v>5</v>
      </c>
      <c r="C1995" t="s">
        <v>4</v>
      </c>
    </row>
    <row r="1996" spans="1:3" x14ac:dyDescent="0.3">
      <c r="A1996" s="1">
        <v>43999</v>
      </c>
      <c r="B1996" t="s">
        <v>5</v>
      </c>
      <c r="C1996" t="s">
        <v>4</v>
      </c>
    </row>
    <row r="1997" spans="1:3" x14ac:dyDescent="0.3">
      <c r="A1997" s="1">
        <v>44000</v>
      </c>
      <c r="B1997" t="s">
        <v>5</v>
      </c>
      <c r="C1997" t="s">
        <v>4</v>
      </c>
    </row>
    <row r="1998" spans="1:3" x14ac:dyDescent="0.3">
      <c r="A1998" s="1">
        <v>44001</v>
      </c>
      <c r="B1998" t="s">
        <v>5</v>
      </c>
      <c r="C1998" t="s">
        <v>4</v>
      </c>
    </row>
    <row r="1999" spans="1:3" x14ac:dyDescent="0.3">
      <c r="A1999" s="1">
        <v>44002</v>
      </c>
      <c r="B1999" t="s">
        <v>5</v>
      </c>
      <c r="C1999" t="s">
        <v>4</v>
      </c>
    </row>
    <row r="2000" spans="1:3" x14ac:dyDescent="0.3">
      <c r="A2000" s="1">
        <v>44003</v>
      </c>
      <c r="B2000" t="s">
        <v>5</v>
      </c>
      <c r="C2000" t="s">
        <v>4</v>
      </c>
    </row>
    <row r="2001" spans="1:3" x14ac:dyDescent="0.3">
      <c r="A2001" s="1">
        <v>44004</v>
      </c>
      <c r="B2001" t="s">
        <v>5</v>
      </c>
      <c r="C2001" t="s">
        <v>4</v>
      </c>
    </row>
    <row r="2002" spans="1:3" x14ac:dyDescent="0.3">
      <c r="A2002" s="1">
        <v>44005</v>
      </c>
      <c r="B2002" t="s">
        <v>5</v>
      </c>
      <c r="C2002" t="s">
        <v>4</v>
      </c>
    </row>
    <row r="2003" spans="1:3" x14ac:dyDescent="0.3">
      <c r="A2003" s="1">
        <v>44006</v>
      </c>
      <c r="B2003" t="s">
        <v>5</v>
      </c>
      <c r="C2003" t="s">
        <v>4</v>
      </c>
    </row>
    <row r="2004" spans="1:3" x14ac:dyDescent="0.3">
      <c r="A2004" s="1">
        <v>44007</v>
      </c>
      <c r="B2004" t="s">
        <v>5</v>
      </c>
      <c r="C2004" t="s">
        <v>4</v>
      </c>
    </row>
    <row r="2005" spans="1:3" x14ac:dyDescent="0.3">
      <c r="A2005" s="1">
        <v>44008</v>
      </c>
      <c r="B2005" t="s">
        <v>4</v>
      </c>
      <c r="C2005" t="s">
        <v>4</v>
      </c>
    </row>
    <row r="2006" spans="1:3" x14ac:dyDescent="0.3">
      <c r="A2006" s="1">
        <v>44009</v>
      </c>
      <c r="B2006" t="s">
        <v>4</v>
      </c>
      <c r="C2006" t="s">
        <v>4</v>
      </c>
    </row>
    <row r="2007" spans="1:3" x14ac:dyDescent="0.3">
      <c r="A2007" s="1">
        <v>44010</v>
      </c>
      <c r="B2007" t="s">
        <v>4</v>
      </c>
      <c r="C2007" t="s">
        <v>4</v>
      </c>
    </row>
    <row r="2008" spans="1:3" x14ac:dyDescent="0.3">
      <c r="A2008" s="1">
        <v>44011</v>
      </c>
      <c r="B2008" t="s">
        <v>4</v>
      </c>
      <c r="C2008" t="s">
        <v>4</v>
      </c>
    </row>
    <row r="2009" spans="1:3" x14ac:dyDescent="0.3">
      <c r="A2009" s="1">
        <v>44012</v>
      </c>
      <c r="B2009" t="s">
        <v>4</v>
      </c>
      <c r="C2009" t="s">
        <v>4</v>
      </c>
    </row>
    <row r="2010" spans="1:3" x14ac:dyDescent="0.3">
      <c r="A2010" s="1">
        <v>44013</v>
      </c>
      <c r="B2010" t="s">
        <v>4</v>
      </c>
      <c r="C2010" t="s">
        <v>4</v>
      </c>
    </row>
    <row r="2011" spans="1:3" x14ac:dyDescent="0.3">
      <c r="A2011" s="1">
        <v>44014</v>
      </c>
      <c r="B2011" t="s">
        <v>4</v>
      </c>
      <c r="C2011" t="s">
        <v>4</v>
      </c>
    </row>
    <row r="2012" spans="1:3" x14ac:dyDescent="0.3">
      <c r="A2012" s="1">
        <v>44015</v>
      </c>
      <c r="B2012" t="s">
        <v>4</v>
      </c>
      <c r="C2012" t="s">
        <v>4</v>
      </c>
    </row>
    <row r="2013" spans="1:3" x14ac:dyDescent="0.3">
      <c r="A2013" s="1">
        <v>44016</v>
      </c>
      <c r="B2013" t="s">
        <v>4</v>
      </c>
      <c r="C2013" t="s">
        <v>4</v>
      </c>
    </row>
    <row r="2014" spans="1:3" x14ac:dyDescent="0.3">
      <c r="A2014" s="1">
        <v>44017</v>
      </c>
      <c r="B2014" t="s">
        <v>4</v>
      </c>
      <c r="C2014" t="s">
        <v>4</v>
      </c>
    </row>
    <row r="2015" spans="1:3" x14ac:dyDescent="0.3">
      <c r="A2015" s="1">
        <v>44018</v>
      </c>
      <c r="B2015" t="s">
        <v>4</v>
      </c>
      <c r="C2015" t="s">
        <v>4</v>
      </c>
    </row>
    <row r="2016" spans="1:3" x14ac:dyDescent="0.3">
      <c r="A2016" s="1">
        <v>44019</v>
      </c>
      <c r="B2016" t="s">
        <v>4</v>
      </c>
      <c r="C2016" t="s">
        <v>4</v>
      </c>
    </row>
    <row r="2017" spans="1:3" x14ac:dyDescent="0.3">
      <c r="A2017" s="1">
        <v>44020</v>
      </c>
      <c r="B2017" t="s">
        <v>4</v>
      </c>
      <c r="C2017" t="s">
        <v>4</v>
      </c>
    </row>
    <row r="2018" spans="1:3" x14ac:dyDescent="0.3">
      <c r="A2018" s="1">
        <v>44021</v>
      </c>
      <c r="B2018" t="s">
        <v>4</v>
      </c>
      <c r="C2018" t="s">
        <v>4</v>
      </c>
    </row>
    <row r="2019" spans="1:3" x14ac:dyDescent="0.3">
      <c r="A2019" s="1">
        <v>44022</v>
      </c>
      <c r="B2019" t="s">
        <v>4</v>
      </c>
      <c r="C2019" t="s">
        <v>4</v>
      </c>
    </row>
    <row r="2020" spans="1:3" x14ac:dyDescent="0.3">
      <c r="A2020" s="1">
        <v>44023</v>
      </c>
      <c r="B2020" t="s">
        <v>4</v>
      </c>
      <c r="C2020" t="s">
        <v>4</v>
      </c>
    </row>
    <row r="2021" spans="1:3" x14ac:dyDescent="0.3">
      <c r="A2021" s="1">
        <v>44024</v>
      </c>
      <c r="B2021" t="s">
        <v>4</v>
      </c>
      <c r="C2021" t="s">
        <v>4</v>
      </c>
    </row>
    <row r="2022" spans="1:3" x14ac:dyDescent="0.3">
      <c r="A2022" s="1">
        <v>44025</v>
      </c>
      <c r="B2022" t="s">
        <v>4</v>
      </c>
      <c r="C2022" t="s">
        <v>4</v>
      </c>
    </row>
    <row r="2023" spans="1:3" x14ac:dyDescent="0.3">
      <c r="A2023" s="1">
        <v>44026</v>
      </c>
      <c r="B2023" t="s">
        <v>5</v>
      </c>
      <c r="C2023" t="s">
        <v>4</v>
      </c>
    </row>
    <row r="2024" spans="1:3" x14ac:dyDescent="0.3">
      <c r="A2024" s="1">
        <v>44027</v>
      </c>
      <c r="B2024" t="s">
        <v>5</v>
      </c>
      <c r="C2024" t="s">
        <v>4</v>
      </c>
    </row>
    <row r="2025" spans="1:3" x14ac:dyDescent="0.3">
      <c r="A2025" s="1">
        <v>44028</v>
      </c>
      <c r="B2025" t="s">
        <v>5</v>
      </c>
      <c r="C2025" t="s">
        <v>4</v>
      </c>
    </row>
    <row r="2026" spans="1:3" x14ac:dyDescent="0.3">
      <c r="A2026" s="1">
        <v>44029</v>
      </c>
      <c r="B2026" t="s">
        <v>5</v>
      </c>
      <c r="C2026" t="s">
        <v>4</v>
      </c>
    </row>
    <row r="2027" spans="1:3" x14ac:dyDescent="0.3">
      <c r="A2027" s="1">
        <v>44030</v>
      </c>
      <c r="B2027" t="s">
        <v>5</v>
      </c>
      <c r="C2027" t="s">
        <v>4</v>
      </c>
    </row>
    <row r="2028" spans="1:3" x14ac:dyDescent="0.3">
      <c r="A2028" s="1">
        <v>44031</v>
      </c>
      <c r="B2028" t="s">
        <v>5</v>
      </c>
      <c r="C2028" t="s">
        <v>4</v>
      </c>
    </row>
    <row r="2029" spans="1:3" x14ac:dyDescent="0.3">
      <c r="A2029" s="1">
        <v>44032</v>
      </c>
      <c r="B2029" t="s">
        <v>5</v>
      </c>
      <c r="C2029" t="s">
        <v>4</v>
      </c>
    </row>
    <row r="2030" spans="1:3" x14ac:dyDescent="0.3">
      <c r="A2030" s="1">
        <v>44033</v>
      </c>
      <c r="B2030" t="s">
        <v>5</v>
      </c>
      <c r="C2030" t="s">
        <v>4</v>
      </c>
    </row>
    <row r="2031" spans="1:3" x14ac:dyDescent="0.3">
      <c r="A2031" s="1">
        <v>44034</v>
      </c>
      <c r="B2031" t="s">
        <v>5</v>
      </c>
      <c r="C2031" t="s">
        <v>4</v>
      </c>
    </row>
    <row r="2032" spans="1:3" x14ac:dyDescent="0.3">
      <c r="A2032" s="1">
        <v>44035</v>
      </c>
      <c r="B2032" t="s">
        <v>5</v>
      </c>
      <c r="C2032" t="s">
        <v>4</v>
      </c>
    </row>
    <row r="2033" spans="1:3" x14ac:dyDescent="0.3">
      <c r="A2033" s="1">
        <v>44036</v>
      </c>
      <c r="B2033" t="s">
        <v>5</v>
      </c>
      <c r="C2033" t="s">
        <v>4</v>
      </c>
    </row>
    <row r="2034" spans="1:3" x14ac:dyDescent="0.3">
      <c r="A2034" s="1">
        <v>44037</v>
      </c>
      <c r="B2034" t="s">
        <v>5</v>
      </c>
      <c r="C2034" t="s">
        <v>4</v>
      </c>
    </row>
    <row r="2035" spans="1:3" x14ac:dyDescent="0.3">
      <c r="A2035" s="1">
        <v>44038</v>
      </c>
      <c r="B2035" t="s">
        <v>5</v>
      </c>
      <c r="C2035" t="s">
        <v>4</v>
      </c>
    </row>
    <row r="2036" spans="1:3" x14ac:dyDescent="0.3">
      <c r="A2036" s="1">
        <v>44039</v>
      </c>
      <c r="B2036" t="s">
        <v>5</v>
      </c>
      <c r="C2036" t="s">
        <v>4</v>
      </c>
    </row>
    <row r="2037" spans="1:3" x14ac:dyDescent="0.3">
      <c r="A2037" s="1">
        <v>44040</v>
      </c>
      <c r="B2037" t="s">
        <v>5</v>
      </c>
      <c r="C2037" t="s">
        <v>4</v>
      </c>
    </row>
    <row r="2038" spans="1:3" x14ac:dyDescent="0.3">
      <c r="A2038" s="1">
        <v>44041</v>
      </c>
      <c r="B2038" t="s">
        <v>5</v>
      </c>
      <c r="C2038" t="s">
        <v>4</v>
      </c>
    </row>
    <row r="2039" spans="1:3" x14ac:dyDescent="0.3">
      <c r="A2039" s="1">
        <v>44042</v>
      </c>
      <c r="B2039" t="s">
        <v>5</v>
      </c>
      <c r="C2039" t="s">
        <v>4</v>
      </c>
    </row>
    <row r="2040" spans="1:3" x14ac:dyDescent="0.3">
      <c r="A2040" s="1">
        <v>44043</v>
      </c>
      <c r="B2040" t="s">
        <v>5</v>
      </c>
      <c r="C2040" t="s">
        <v>4</v>
      </c>
    </row>
    <row r="2041" spans="1:3" x14ac:dyDescent="0.3">
      <c r="A2041" s="1">
        <v>44044</v>
      </c>
      <c r="B2041" t="s">
        <v>5</v>
      </c>
      <c r="C2041" t="s">
        <v>4</v>
      </c>
    </row>
    <row r="2042" spans="1:3" x14ac:dyDescent="0.3">
      <c r="A2042" s="1">
        <v>44045</v>
      </c>
      <c r="B2042" t="s">
        <v>5</v>
      </c>
      <c r="C2042" t="s">
        <v>4</v>
      </c>
    </row>
    <row r="2043" spans="1:3" x14ac:dyDescent="0.3">
      <c r="A2043" s="1">
        <v>44046</v>
      </c>
      <c r="B2043" t="s">
        <v>5</v>
      </c>
      <c r="C2043" t="s">
        <v>4</v>
      </c>
    </row>
    <row r="2044" spans="1:3" x14ac:dyDescent="0.3">
      <c r="A2044" s="1">
        <v>44047</v>
      </c>
      <c r="B2044" t="s">
        <v>4</v>
      </c>
      <c r="C2044" t="s">
        <v>4</v>
      </c>
    </row>
    <row r="2045" spans="1:3" x14ac:dyDescent="0.3">
      <c r="A2045" s="1">
        <v>44048</v>
      </c>
      <c r="B2045" t="s">
        <v>4</v>
      </c>
      <c r="C2045" t="s">
        <v>4</v>
      </c>
    </row>
    <row r="2046" spans="1:3" x14ac:dyDescent="0.3">
      <c r="A2046" s="1">
        <v>44049</v>
      </c>
      <c r="B2046" t="s">
        <v>4</v>
      </c>
      <c r="C2046" t="s">
        <v>4</v>
      </c>
    </row>
    <row r="2047" spans="1:3" x14ac:dyDescent="0.3">
      <c r="A2047" s="1">
        <v>44050</v>
      </c>
      <c r="B2047" t="s">
        <v>4</v>
      </c>
      <c r="C2047" t="s">
        <v>4</v>
      </c>
    </row>
    <row r="2048" spans="1:3" x14ac:dyDescent="0.3">
      <c r="A2048" s="1">
        <v>44051</v>
      </c>
      <c r="B2048" t="s">
        <v>4</v>
      </c>
      <c r="C2048" t="s">
        <v>4</v>
      </c>
    </row>
    <row r="2049" spans="1:3" x14ac:dyDescent="0.3">
      <c r="A2049" s="1">
        <v>44052</v>
      </c>
      <c r="B2049" t="s">
        <v>4</v>
      </c>
      <c r="C2049" t="s">
        <v>4</v>
      </c>
    </row>
    <row r="2050" spans="1:3" x14ac:dyDescent="0.3">
      <c r="A2050" s="1">
        <v>44053</v>
      </c>
      <c r="B2050" t="s">
        <v>4</v>
      </c>
      <c r="C2050" t="s">
        <v>4</v>
      </c>
    </row>
    <row r="2051" spans="1:3" x14ac:dyDescent="0.3">
      <c r="A2051" s="1">
        <v>44054</v>
      </c>
      <c r="B2051" t="s">
        <v>4</v>
      </c>
      <c r="C2051" t="s">
        <v>4</v>
      </c>
    </row>
    <row r="2052" spans="1:3" x14ac:dyDescent="0.3">
      <c r="A2052" s="1">
        <v>44055</v>
      </c>
      <c r="B2052" t="s">
        <v>4</v>
      </c>
      <c r="C2052" t="s">
        <v>4</v>
      </c>
    </row>
    <row r="2053" spans="1:3" x14ac:dyDescent="0.3">
      <c r="A2053" s="1">
        <v>44056</v>
      </c>
      <c r="B2053" t="s">
        <v>4</v>
      </c>
      <c r="C2053" t="s">
        <v>4</v>
      </c>
    </row>
    <row r="2054" spans="1:3" x14ac:dyDescent="0.3">
      <c r="A2054" s="1">
        <v>44057</v>
      </c>
      <c r="B2054" t="s">
        <v>4</v>
      </c>
      <c r="C2054" t="s">
        <v>4</v>
      </c>
    </row>
    <row r="2055" spans="1:3" x14ac:dyDescent="0.3">
      <c r="A2055" s="1">
        <v>44058</v>
      </c>
      <c r="B2055" t="s">
        <v>4</v>
      </c>
      <c r="C2055" t="s">
        <v>4</v>
      </c>
    </row>
    <row r="2056" spans="1:3" x14ac:dyDescent="0.3">
      <c r="A2056" s="1">
        <v>44059</v>
      </c>
      <c r="B2056" t="s">
        <v>4</v>
      </c>
      <c r="C2056" t="s">
        <v>4</v>
      </c>
    </row>
    <row r="2057" spans="1:3" x14ac:dyDescent="0.3">
      <c r="A2057" s="1">
        <v>44060</v>
      </c>
      <c r="B2057" t="s">
        <v>4</v>
      </c>
      <c r="C2057" t="s">
        <v>4</v>
      </c>
    </row>
    <row r="2058" spans="1:3" x14ac:dyDescent="0.3">
      <c r="A2058" s="1">
        <v>44061</v>
      </c>
      <c r="B2058" t="s">
        <v>4</v>
      </c>
      <c r="C2058" t="s">
        <v>4</v>
      </c>
    </row>
    <row r="2059" spans="1:3" x14ac:dyDescent="0.3">
      <c r="A2059" s="1">
        <v>44062</v>
      </c>
      <c r="B2059" t="s">
        <v>4</v>
      </c>
      <c r="C2059" t="s">
        <v>4</v>
      </c>
    </row>
    <row r="2060" spans="1:3" x14ac:dyDescent="0.3">
      <c r="A2060" s="1">
        <v>44063</v>
      </c>
      <c r="B2060" t="s">
        <v>4</v>
      </c>
      <c r="C2060" t="s">
        <v>4</v>
      </c>
    </row>
    <row r="2061" spans="1:3" x14ac:dyDescent="0.3">
      <c r="A2061" s="1">
        <v>44064</v>
      </c>
      <c r="B2061" t="s">
        <v>4</v>
      </c>
      <c r="C2061" t="s">
        <v>4</v>
      </c>
    </row>
    <row r="2062" spans="1:3" x14ac:dyDescent="0.3">
      <c r="A2062" s="1">
        <v>44065</v>
      </c>
      <c r="B2062" t="s">
        <v>4</v>
      </c>
      <c r="C2062" t="s">
        <v>4</v>
      </c>
    </row>
    <row r="2063" spans="1:3" x14ac:dyDescent="0.3">
      <c r="A2063" s="1">
        <v>44066</v>
      </c>
      <c r="B2063" t="s">
        <v>4</v>
      </c>
      <c r="C2063" t="s">
        <v>4</v>
      </c>
    </row>
    <row r="2064" spans="1:3" x14ac:dyDescent="0.3">
      <c r="A2064" s="1">
        <v>44067</v>
      </c>
      <c r="B2064" t="s">
        <v>4</v>
      </c>
      <c r="C2064" t="s">
        <v>4</v>
      </c>
    </row>
    <row r="2065" spans="1:3" x14ac:dyDescent="0.3">
      <c r="A2065" s="1">
        <v>44068</v>
      </c>
      <c r="B2065" t="s">
        <v>4</v>
      </c>
      <c r="C2065" t="s">
        <v>4</v>
      </c>
    </row>
    <row r="2066" spans="1:3" x14ac:dyDescent="0.3">
      <c r="A2066" s="1">
        <v>44069</v>
      </c>
      <c r="B2066" t="s">
        <v>4</v>
      </c>
      <c r="C2066" t="s">
        <v>4</v>
      </c>
    </row>
    <row r="2067" spans="1:3" x14ac:dyDescent="0.3">
      <c r="A2067" s="1">
        <v>44070</v>
      </c>
      <c r="B2067" t="s">
        <v>4</v>
      </c>
      <c r="C2067" t="s">
        <v>4</v>
      </c>
    </row>
    <row r="2068" spans="1:3" x14ac:dyDescent="0.3">
      <c r="A2068" s="1">
        <v>44071</v>
      </c>
      <c r="B2068" t="s">
        <v>4</v>
      </c>
      <c r="C2068" t="s">
        <v>4</v>
      </c>
    </row>
    <row r="2069" spans="1:3" x14ac:dyDescent="0.3">
      <c r="A2069" s="1">
        <v>44072</v>
      </c>
      <c r="B2069" t="s">
        <v>4</v>
      </c>
      <c r="C2069" t="s">
        <v>4</v>
      </c>
    </row>
    <row r="2070" spans="1:3" x14ac:dyDescent="0.3">
      <c r="A2070" s="1">
        <v>44073</v>
      </c>
      <c r="B2070" t="s">
        <v>4</v>
      </c>
      <c r="C2070" t="s">
        <v>4</v>
      </c>
    </row>
    <row r="2071" spans="1:3" x14ac:dyDescent="0.3">
      <c r="A2071" s="1">
        <v>44074</v>
      </c>
      <c r="B2071" t="s">
        <v>4</v>
      </c>
      <c r="C2071" t="s">
        <v>4</v>
      </c>
    </row>
    <row r="2072" spans="1:3" x14ac:dyDescent="0.3">
      <c r="A2072" s="1">
        <v>44075</v>
      </c>
      <c r="B2072" t="s">
        <v>4</v>
      </c>
      <c r="C2072" t="s">
        <v>4</v>
      </c>
    </row>
    <row r="2073" spans="1:3" x14ac:dyDescent="0.3">
      <c r="A2073" s="1">
        <v>44076</v>
      </c>
      <c r="B2073" t="s">
        <v>4</v>
      </c>
      <c r="C2073" t="s">
        <v>4</v>
      </c>
    </row>
    <row r="2074" spans="1:3" x14ac:dyDescent="0.3">
      <c r="A2074" s="1">
        <v>44077</v>
      </c>
      <c r="B2074" t="s">
        <v>4</v>
      </c>
      <c r="C2074" t="s">
        <v>4</v>
      </c>
    </row>
    <row r="2075" spans="1:3" x14ac:dyDescent="0.3">
      <c r="A2075" s="1">
        <v>44078</v>
      </c>
      <c r="B2075" t="s">
        <v>4</v>
      </c>
      <c r="C2075" t="s">
        <v>4</v>
      </c>
    </row>
    <row r="2076" spans="1:3" x14ac:dyDescent="0.3">
      <c r="A2076" s="1">
        <v>44079</v>
      </c>
      <c r="B2076" t="s">
        <v>4</v>
      </c>
      <c r="C2076" t="s">
        <v>4</v>
      </c>
    </row>
    <row r="2077" spans="1:3" x14ac:dyDescent="0.3">
      <c r="A2077" s="1">
        <v>44080</v>
      </c>
      <c r="B2077" t="s">
        <v>4</v>
      </c>
      <c r="C2077" t="s">
        <v>4</v>
      </c>
    </row>
    <row r="2078" spans="1:3" x14ac:dyDescent="0.3">
      <c r="A2078" s="1">
        <v>44081</v>
      </c>
      <c r="B2078" t="s">
        <v>4</v>
      </c>
      <c r="C2078" t="s">
        <v>4</v>
      </c>
    </row>
    <row r="2079" spans="1:3" x14ac:dyDescent="0.3">
      <c r="A2079" s="1">
        <v>44082</v>
      </c>
      <c r="B2079" t="s">
        <v>4</v>
      </c>
      <c r="C2079" t="s">
        <v>4</v>
      </c>
    </row>
    <row r="2080" spans="1:3" x14ac:dyDescent="0.3">
      <c r="A2080" s="1">
        <v>44083</v>
      </c>
      <c r="B2080" t="s">
        <v>4</v>
      </c>
      <c r="C2080" t="s">
        <v>4</v>
      </c>
    </row>
    <row r="2081" spans="1:3" x14ac:dyDescent="0.3">
      <c r="A2081" s="1">
        <v>44084</v>
      </c>
      <c r="B2081" t="s">
        <v>4</v>
      </c>
      <c r="C2081" t="s">
        <v>4</v>
      </c>
    </row>
    <row r="2082" spans="1:3" x14ac:dyDescent="0.3">
      <c r="A2082" s="1">
        <v>44085</v>
      </c>
      <c r="B2082" t="s">
        <v>4</v>
      </c>
      <c r="C2082" t="s">
        <v>4</v>
      </c>
    </row>
    <row r="2083" spans="1:3" x14ac:dyDescent="0.3">
      <c r="A2083" s="1">
        <v>44086</v>
      </c>
      <c r="B2083" t="s">
        <v>4</v>
      </c>
      <c r="C2083" t="s">
        <v>4</v>
      </c>
    </row>
    <row r="2084" spans="1:3" x14ac:dyDescent="0.3">
      <c r="A2084" s="1">
        <v>44087</v>
      </c>
      <c r="B2084" t="s">
        <v>4</v>
      </c>
      <c r="C2084" t="s">
        <v>4</v>
      </c>
    </row>
    <row r="2085" spans="1:3" x14ac:dyDescent="0.3">
      <c r="A2085" s="1">
        <v>44088</v>
      </c>
      <c r="B2085" t="s">
        <v>4</v>
      </c>
      <c r="C2085" t="s">
        <v>4</v>
      </c>
    </row>
    <row r="2086" spans="1:3" x14ac:dyDescent="0.3">
      <c r="A2086" s="1">
        <v>44089</v>
      </c>
      <c r="B2086" t="s">
        <v>4</v>
      </c>
      <c r="C2086" t="s">
        <v>4</v>
      </c>
    </row>
    <row r="2087" spans="1:3" x14ac:dyDescent="0.3">
      <c r="A2087" s="1">
        <v>44090</v>
      </c>
      <c r="B2087" t="s">
        <v>4</v>
      </c>
      <c r="C2087" t="s">
        <v>4</v>
      </c>
    </row>
    <row r="2088" spans="1:3" x14ac:dyDescent="0.3">
      <c r="A2088" s="1">
        <v>44091</v>
      </c>
      <c r="B2088" t="s">
        <v>4</v>
      </c>
      <c r="C2088" t="s">
        <v>4</v>
      </c>
    </row>
    <row r="2089" spans="1:3" x14ac:dyDescent="0.3">
      <c r="A2089" s="1">
        <v>44092</v>
      </c>
      <c r="B2089" t="s">
        <v>4</v>
      </c>
      <c r="C2089" t="s">
        <v>4</v>
      </c>
    </row>
    <row r="2090" spans="1:3" x14ac:dyDescent="0.3">
      <c r="A2090" s="1">
        <v>44093</v>
      </c>
      <c r="B2090" t="s">
        <v>4</v>
      </c>
      <c r="C2090" t="s">
        <v>4</v>
      </c>
    </row>
    <row r="2091" spans="1:3" x14ac:dyDescent="0.3">
      <c r="A2091" s="1">
        <v>44094</v>
      </c>
      <c r="B2091" t="s">
        <v>4</v>
      </c>
      <c r="C2091" t="s">
        <v>4</v>
      </c>
    </row>
    <row r="2092" spans="1:3" x14ac:dyDescent="0.3">
      <c r="A2092" s="1">
        <v>44095</v>
      </c>
      <c r="B2092" t="s">
        <v>4</v>
      </c>
      <c r="C2092" t="s">
        <v>4</v>
      </c>
    </row>
    <row r="2093" spans="1:3" x14ac:dyDescent="0.3">
      <c r="A2093" s="1">
        <v>44096</v>
      </c>
      <c r="B2093" t="s">
        <v>4</v>
      </c>
      <c r="C2093" t="s">
        <v>4</v>
      </c>
    </row>
    <row r="2094" spans="1:3" x14ac:dyDescent="0.3">
      <c r="A2094" s="1">
        <v>44097</v>
      </c>
      <c r="B2094" t="s">
        <v>4</v>
      </c>
      <c r="C2094" t="s">
        <v>4</v>
      </c>
    </row>
    <row r="2095" spans="1:3" x14ac:dyDescent="0.3">
      <c r="A2095" s="1">
        <v>44098</v>
      </c>
      <c r="B2095" t="s">
        <v>4</v>
      </c>
      <c r="C2095" t="s">
        <v>4</v>
      </c>
    </row>
    <row r="2096" spans="1:3" x14ac:dyDescent="0.3">
      <c r="A2096" s="1">
        <v>44099</v>
      </c>
      <c r="B2096" t="s">
        <v>4</v>
      </c>
      <c r="C2096" t="s">
        <v>4</v>
      </c>
    </row>
    <row r="2097" spans="1:3" x14ac:dyDescent="0.3">
      <c r="A2097" s="1">
        <v>44100</v>
      </c>
      <c r="B2097" t="s">
        <v>4</v>
      </c>
      <c r="C2097" t="s">
        <v>4</v>
      </c>
    </row>
    <row r="2098" spans="1:3" x14ac:dyDescent="0.3">
      <c r="A2098" s="1">
        <v>44101</v>
      </c>
      <c r="B2098" t="s">
        <v>4</v>
      </c>
      <c r="C2098" t="s">
        <v>4</v>
      </c>
    </row>
    <row r="2099" spans="1:3" x14ac:dyDescent="0.3">
      <c r="A2099" s="1">
        <v>44102</v>
      </c>
      <c r="B2099" t="s">
        <v>4</v>
      </c>
      <c r="C2099" t="s">
        <v>4</v>
      </c>
    </row>
    <row r="2100" spans="1:3" x14ac:dyDescent="0.3">
      <c r="A2100" s="1">
        <v>44103</v>
      </c>
      <c r="B2100" t="s">
        <v>4</v>
      </c>
      <c r="C2100" t="s">
        <v>4</v>
      </c>
    </row>
    <row r="2101" spans="1:3" x14ac:dyDescent="0.3">
      <c r="A2101" s="1">
        <v>44104</v>
      </c>
      <c r="B2101" t="s">
        <v>4</v>
      </c>
      <c r="C2101" t="s">
        <v>4</v>
      </c>
    </row>
    <row r="2102" spans="1:3" x14ac:dyDescent="0.3">
      <c r="A2102" s="1">
        <v>44105</v>
      </c>
      <c r="B2102" t="s">
        <v>4</v>
      </c>
      <c r="C2102" t="s">
        <v>4</v>
      </c>
    </row>
    <row r="2103" spans="1:3" x14ac:dyDescent="0.3">
      <c r="A2103" s="1">
        <v>44106</v>
      </c>
      <c r="B2103" t="s">
        <v>4</v>
      </c>
      <c r="C2103" t="s">
        <v>4</v>
      </c>
    </row>
    <row r="2104" spans="1:3" x14ac:dyDescent="0.3">
      <c r="A2104" s="1">
        <v>44107</v>
      </c>
      <c r="B2104" t="s">
        <v>4</v>
      </c>
      <c r="C2104" t="s">
        <v>4</v>
      </c>
    </row>
    <row r="2105" spans="1:3" x14ac:dyDescent="0.3">
      <c r="A2105" s="1">
        <v>44108</v>
      </c>
      <c r="B2105" t="s">
        <v>4</v>
      </c>
      <c r="C2105" t="s">
        <v>4</v>
      </c>
    </row>
    <row r="2106" spans="1:3" x14ac:dyDescent="0.3">
      <c r="A2106" s="1">
        <v>44109</v>
      </c>
      <c r="B2106" t="s">
        <v>4</v>
      </c>
      <c r="C2106" t="s">
        <v>4</v>
      </c>
    </row>
    <row r="2107" spans="1:3" x14ac:dyDescent="0.3">
      <c r="A2107" s="1">
        <v>44110</v>
      </c>
      <c r="B2107" t="s">
        <v>4</v>
      </c>
      <c r="C2107"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Cover Page</vt:lpstr>
      <vt:lpstr>Energy Demand</vt:lpstr>
      <vt:lpstr>Summary</vt:lpstr>
      <vt:lpstr>Top and Bottom 20 Demand</vt:lpstr>
      <vt:lpstr>Demand Over Time</vt:lpstr>
      <vt:lpstr>_demand over time</vt:lpstr>
      <vt:lpstr>Effect of Weather</vt:lpstr>
      <vt:lpstr>Effect of Temp and Hols</vt:lpstr>
      <vt:lpstr>YoY Demand</vt:lpstr>
      <vt:lpstr>Demand by Day of Week</vt:lpstr>
      <vt:lpstr>energy_holidays</vt:lpstr>
      <vt:lpstr>_effect of weather</vt:lpstr>
      <vt:lpstr>_holidays</vt:lpstr>
      <vt:lpstr>'Cover Page'!Print_Area</vt:lpstr>
      <vt:lpstr>'Demand by Day of Week'!Print_Area</vt:lpstr>
      <vt:lpstr>'Effect of Temp and Hols'!Print_Area</vt:lpstr>
      <vt:lpstr>'Effect of Weather'!Print_Area</vt:lpstr>
      <vt:lpstr>'Energy Demand'!Print_Area</vt:lpstr>
      <vt:lpstr>'YoY Demand'!Print_Area</vt:lpstr>
      <vt:lpstr>'Demand by Day of Week'!Print_Titles</vt:lpstr>
      <vt:lpstr>'Energy Demand'!Print_Titles</vt:lpstr>
      <vt:lpstr>energy_holidays!Print_Titles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white</dc:creator>
  <cp:lastModifiedBy>sophie white</cp:lastModifiedBy>
  <cp:lastPrinted>2023-01-14T19:11:17Z</cp:lastPrinted>
  <dcterms:created xsi:type="dcterms:W3CDTF">2023-01-10T16:44:50Z</dcterms:created>
  <dcterms:modified xsi:type="dcterms:W3CDTF">2023-01-24T14:08:12Z</dcterms:modified>
</cp:coreProperties>
</file>