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o\Desktop\Excel for Everyone\"/>
    </mc:Choice>
  </mc:AlternateContent>
  <xr:revisionPtr revIDLastSave="0" documentId="8_{EFF8528A-AE38-4290-A49C-C1B1D879DA3B}" xr6:coauthVersionLast="47" xr6:coauthVersionMax="47" xr10:uidLastSave="{00000000-0000-0000-0000-000000000000}"/>
  <bookViews>
    <workbookView xWindow="-108" yWindow="-108" windowWidth="23256" windowHeight="12456" activeTab="5" xr2:uid="{CA4F0B42-3F02-4029-B432-DD36BCBB18DD}"/>
  </bookViews>
  <sheets>
    <sheet name="15_if" sheetId="1" r:id="rId1"/>
    <sheet name="16_workshop if" sheetId="2" r:id="rId2"/>
    <sheet name="17_else" sheetId="3" r:id="rId3"/>
    <sheet name="18_workshop else" sheetId="4" r:id="rId4"/>
    <sheet name="19_else if" sheetId="5" r:id="rId5"/>
    <sheet name="20_workshop grade" sheetId="6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6" l="1" a="1"/>
  <c r="D3" i="6" s="1"/>
  <c r="D4" i="6" a="1"/>
  <c r="D4" i="6" s="1"/>
  <c r="D5" i="6" a="1"/>
  <c r="D5" i="6" s="1"/>
  <c r="D6" i="6" a="1"/>
  <c r="D6" i="6"/>
  <c r="D7" i="6" a="1"/>
  <c r="D7" i="6" s="1"/>
  <c r="D8" i="6" a="1"/>
  <c r="D8" i="6" s="1"/>
  <c r="D9" i="6" a="1"/>
  <c r="D9" i="6"/>
  <c r="D2" i="6" a="1"/>
  <c r="D2" i="6" s="1"/>
  <c r="G6" i="5"/>
  <c r="D28" i="5"/>
  <c r="D31" i="5" s="1"/>
  <c r="D30" i="4"/>
  <c r="D31" i="4"/>
  <c r="D28" i="4"/>
  <c r="G13" i="4" a="1"/>
  <c r="G13" i="4" s="1"/>
  <c r="G12" i="4" a="1"/>
  <c r="G12" i="4" s="1"/>
  <c r="G8" i="4"/>
  <c r="G7" i="4"/>
  <c r="G6" i="4"/>
  <c r="G5" i="4"/>
  <c r="D28" i="3"/>
  <c r="D31" i="3" s="1"/>
  <c r="G13" i="3" a="1"/>
  <c r="G13" i="3" s="1"/>
  <c r="G12" i="3" a="1"/>
  <c r="G12" i="3" s="1"/>
  <c r="G8" i="3"/>
  <c r="G7" i="3"/>
  <c r="G6" i="3"/>
  <c r="G5" i="3"/>
  <c r="D31" i="2"/>
  <c r="D30" i="2"/>
  <c r="D28" i="2"/>
  <c r="D29" i="2" s="1"/>
  <c r="G13" i="2" a="1"/>
  <c r="G13" i="2" s="1"/>
  <c r="G12" i="2" a="1"/>
  <c r="G12" i="2" s="1"/>
  <c r="G8" i="2"/>
  <c r="G7" i="2"/>
  <c r="G6" i="2"/>
  <c r="G5" i="2"/>
  <c r="C5" i="1"/>
  <c r="C4" i="1"/>
  <c r="C3" i="1"/>
  <c r="C2" i="1"/>
  <c r="D29" i="5" l="1"/>
  <c r="D30" i="5"/>
  <c r="D29" i="4"/>
  <c r="D30" i="3"/>
  <c r="D2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<sst xmlns="http://schemas.openxmlformats.org/spreadsheetml/2006/main" count="175" uniqueCount="55">
  <si>
    <t>number</t>
  </si>
  <si>
    <t>text</t>
  </si>
  <si>
    <t>5</t>
  </si>
  <si>
    <t>ลำดับที่</t>
  </si>
  <si>
    <t>ชื่อลูกค้า</t>
  </si>
  <si>
    <t>เวลา</t>
  </si>
  <si>
    <t>จำนวนเงิน</t>
  </si>
  <si>
    <t>a</t>
  </si>
  <si>
    <t>b</t>
  </si>
  <si>
    <t>c</t>
  </si>
  <si>
    <t>d</t>
  </si>
  <si>
    <t>จำนวนยอดทั้งหมด :</t>
  </si>
  <si>
    <t>e</t>
  </si>
  <si>
    <t>ค่าเฉลี่ย :</t>
  </si>
  <si>
    <t>f</t>
  </si>
  <si>
    <t>ออเดอร์ยอดสูงสุด :</t>
  </si>
  <si>
    <t>g</t>
  </si>
  <si>
    <t>ออเดอร์ยอดต่ำสุด :</t>
  </si>
  <si>
    <t>h</t>
  </si>
  <si>
    <t>i</t>
  </si>
  <si>
    <t>ดูยอดรายการเฉพาะออเดอร์</t>
  </si>
  <si>
    <t>j</t>
  </si>
  <si>
    <t>ระบุเลขที่ออเดอร์ :</t>
  </si>
  <si>
    <t>k</t>
  </si>
  <si>
    <t>l</t>
  </si>
  <si>
    <t>จำนวนเงินที่ลูกค้าจ่าย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</si>
  <si>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</si>
  <si>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</si>
  <si>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</si>
  <si>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</si>
  <si>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</si>
  <si>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</si>
  <si>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</si>
  <si>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</si>
  <si>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</si>
  <si>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</si>
  <si>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</si>
  <si>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</si>
  <si>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Total</t>
  </si>
  <si>
    <t>รวมทั้งสิ้น</t>
  </si>
  <si>
    <t>ส่วนลด</t>
  </si>
  <si>
    <t>ลดเหลือ</t>
  </si>
  <si>
    <t>ราคาหลังได้รับส่วนลด</t>
  </si>
  <si>
    <t>B</t>
  </si>
  <si>
    <t>ชื่อวิชา</t>
  </si>
  <si>
    <t>คะแนน</t>
  </si>
  <si>
    <t>เกรดที่ได้</t>
  </si>
  <si>
    <t>ENG</t>
  </si>
  <si>
    <t>THAI</t>
  </si>
  <si>
    <t>BIO</t>
  </si>
  <si>
    <t>PHYSIC</t>
  </si>
  <si>
    <t>ART</t>
  </si>
  <si>
    <t>COM</t>
  </si>
  <si>
    <t>ECON</t>
  </si>
  <si>
    <t>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</si>
</sst>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1000000]h:mm:ss\ AM/PM;@"/>
    <numFmt numFmtId="166" formatCode="_-[$฿-41E]* #,##0.00_-;\-[$฿-41E]* #,##0.00_-;_-[$฿-41E]* &quot;-&quot;??_-;_-@_-"/>
  </numFmts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12">
    <dxf>
      <numFmt numFmtId="166" formatCode="_-[$฿-41E]* #,##0.00_-;\-[$฿-41E]* #,##0.00_-;_-[$฿-41E]* &quot;-&quot;??_-;_-@_-"/>
    </dxf>
    <dxf>
      <numFmt numFmtId="166" formatCode="_-[$฿-41E]* #,##0.00_-;\-[$฿-41E]* #,##0.00_-;_-[$฿-41E]* &quot;-&quot;??_-;_-@_-"/>
    </dxf>
    <dxf>
      <numFmt numFmtId="165" formatCode="[$-1000000]h:mm:ss\ AM/PM;@"/>
    </dxf>
    <dxf>
      <numFmt numFmtId="166" formatCode="_-[$฿-41E]* #,##0.00_-;\-[$฿-41E]* #,##0.00_-;_-[$฿-41E]* &quot;-&quot;??_-;_-@_-"/>
    </dxf>
    <dxf>
      <numFmt numFmtId="166" formatCode="_-[$฿-41E]* #,##0.00_-;\-[$฿-41E]* #,##0.00_-;_-[$฿-41E]* &quot;-&quot;??_-;_-@_-"/>
    </dxf>
    <dxf>
      <numFmt numFmtId="165" formatCode="[$-1000000]h:mm:ss\ AM/PM;@"/>
    </dxf>
    <dxf>
      <numFmt numFmtId="166" formatCode="_-[$฿-41E]* #,##0.00_-;\-[$฿-41E]* #,##0.00_-;_-[$฿-41E]* &quot;-&quot;??_-;_-@_-"/>
    </dxf>
    <dxf>
      <numFmt numFmtId="166" formatCode="_-[$฿-41E]* #,##0.00_-;\-[$฿-41E]* #,##0.00_-;_-[$฿-41E]* &quot;-&quot;??_-;_-@_-"/>
    </dxf>
    <dxf>
      <numFmt numFmtId="165" formatCode="[$-1000000]h:mm:ss\ AM/PM;@"/>
    </dxf>
    <dxf>
      <numFmt numFmtId="166" formatCode="_-[$฿-41E]* #,##0.00_-;\-[$฿-41E]* #,##0.00_-;_-[$฿-41E]* &quot;-&quot;??_-;_-@_-"/>
    </dxf>
    <dxf>
      <numFmt numFmtId="166" formatCode="_-[$฿-41E]* #,##0.00_-;\-[$฿-41E]* #,##0.00_-;_-[$฿-41E]* &quot;-&quot;??_-;_-@_-"/>
    </dxf>
    <dxf>
      <numFmt numFmtId="165" formatCode="[$-1000000]h:mm:ss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ction02_Basic%20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6_avg"/>
      <sheetName val="07_workshop avg"/>
      <sheetName val="Sheet4"/>
      <sheetName val="08_max min"/>
      <sheetName val="09_workshop max min"/>
      <sheetName val="10_bathtext"/>
      <sheetName val="11_counta"/>
      <sheetName val="12_index"/>
      <sheetName val="13_len"/>
      <sheetName val="14_no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6E896A-1DD4-4371-8404-EFFD3DCB7A83}" name="Table13456" displayName="Table13456" ref="A1:D28" totalsRowCount="1">
  <autoFilter ref="A1:D27" xr:uid="{F86E896A-1DD4-4371-8404-EFFD3DCB7A83}"/>
  <tableColumns count="4">
    <tableColumn id="1" xr3:uid="{65C3441E-8C56-4FA1-A92E-A4C0DD221E95}" name="ลำดับที่" totalsRowLabel="Total"/>
    <tableColumn id="2" xr3:uid="{00AA77E6-A64D-452F-AD06-3F6FB1DB4DCE}" name="ชื่อลูกค้า"/>
    <tableColumn id="3" xr3:uid="{6B75F9E4-6628-458B-B45A-CAAE88E3D408}" name="เวลา" dataDxfId="11"/>
    <tableColumn id="4" xr3:uid="{62547044-3C46-4BFD-AA7D-54AB8F092AE7}" name="จำนวนเงิน" totalsRowFunction="sum" dataDxfId="9" totalsRow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FCE8DC-21FF-41DE-855C-D3CEBBB8E05D}" name="Table134563" displayName="Table134563" ref="A1:D28" totalsRowCount="1">
  <autoFilter ref="A1:D27" xr:uid="{15FCE8DC-21FF-41DE-855C-D3CEBBB8E05D}"/>
  <tableColumns count="4">
    <tableColumn id="1" xr3:uid="{9E84D3C2-224A-473B-83B4-AAFC32FCBDB8}" name="ลำดับที่" totalsRowLabel="Total"/>
    <tableColumn id="2" xr3:uid="{E41CB8E1-634F-40AB-92CF-E87B67198F2C}" name="ชื่อลูกค้า"/>
    <tableColumn id="3" xr3:uid="{74C9C3CE-FAB7-4E3B-BE6F-DFAFA9927FBA}" name="เวลา" dataDxfId="8"/>
    <tableColumn id="4" xr3:uid="{F7512850-4DE4-4A70-B483-7B8C45054C45}" name="จำนวนเงิน" totalsRowFunction="sum" dataDxfId="7" totalsRowDxfId="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3703EA-4A24-422A-90F3-34EBF5EA5279}" name="Table1345634" displayName="Table1345634" ref="A1:D28" totalsRowCount="1">
  <autoFilter ref="A1:D27" xr:uid="{B53703EA-4A24-422A-90F3-34EBF5EA5279}"/>
  <tableColumns count="4">
    <tableColumn id="1" xr3:uid="{362CBC6E-57E5-4637-A4AE-F85D2A2E4DB3}" name="ลำดับที่" totalsRowLabel="Total"/>
    <tableColumn id="2" xr3:uid="{97FA78BA-ACF1-4CD7-857D-19BFD3263699}" name="ชื่อลูกค้า"/>
    <tableColumn id="3" xr3:uid="{A5099FBE-F8D7-4D9C-9B37-098AB7B47BF9}" name="เวลา" dataDxfId="5"/>
    <tableColumn id="4" xr3:uid="{D22578DC-F29D-403B-9911-131828F714AA}" name="จำนวนเงิน" totalsRowFunction="sum" dataDxfId="3" totalsRowDxfId="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4EBA2E-244D-447A-B00B-B5A309ACA65D}" name="Table13456345" displayName="Table13456345" ref="A1:D28" totalsRowCount="1">
  <autoFilter ref="A1:D27" xr:uid="{9F4EBA2E-244D-447A-B00B-B5A309ACA65D}"/>
  <tableColumns count="4">
    <tableColumn id="1" xr3:uid="{7FF4DAF1-2EFE-4792-BA8C-337831F26BB2}" name="ลำดับที่" totalsRowLabel="Total"/>
    <tableColumn id="2" xr3:uid="{E3BB374C-4B52-49DC-BB18-889FE33F734C}" name="ชื่อลูกค้า"/>
    <tableColumn id="3" xr3:uid="{B17DFB8B-1ED3-4A8E-8DEA-4D8AF2391848}" name="เวลา" dataDxfId="2"/>
    <tableColumn id="4" xr3:uid="{9760474A-1159-4193-AF49-A720E303BCA9}" name="จำนวนเงิน" totalsRowFunction="sum" dataDxfId="0" totalsRow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E2B23-6F62-4CFA-8870-AC2854B3537B}">
  <dimension ref="A2:D5"/>
  <sheetViews>
    <sheetView workbookViewId="0">
      <selection activeCell="F3" sqref="F3"/>
    </sheetView>
  </sheetViews>
  <sheetFormatPr defaultRowHeight="14.4"/>
  <sheetData>
    <row r="2" spans="1:4">
      <c r="A2" t="s">
        <v>0</v>
      </c>
      <c r="B2">
        <v>5</v>
      </c>
      <c r="C2" t="str">
        <f>IF(B2=5, "Hello !!")</f>
        <v>Hello !!</v>
      </c>
      <c r="D2" t="s">
        <v>0</v>
      </c>
    </row>
    <row r="3" spans="1:4">
      <c r="A3" t="s">
        <v>1</v>
      </c>
      <c r="B3" s="1" t="s">
        <v>2</v>
      </c>
      <c r="C3" t="b">
        <f>IF(B3=5, "Hello !!")</f>
        <v>0</v>
      </c>
      <c r="D3" t="s">
        <v>0</v>
      </c>
    </row>
    <row r="4" spans="1:4">
      <c r="A4" t="s">
        <v>1</v>
      </c>
      <c r="B4" s="1" t="s">
        <v>2</v>
      </c>
      <c r="C4" t="str">
        <f>IF(B4="5", "Hello !!")</f>
        <v>Hello !!</v>
      </c>
      <c r="D4" t="s">
        <v>1</v>
      </c>
    </row>
    <row r="5" spans="1:4">
      <c r="A5" t="s">
        <v>0</v>
      </c>
      <c r="B5">
        <v>5</v>
      </c>
      <c r="C5" t="b">
        <f>IF(B5="5", "Hello !!")</f>
        <v>0</v>
      </c>
      <c r="D5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1B96-FEAF-4869-8CCD-71D9F48E052C}">
  <dimension ref="A1:G31"/>
  <sheetViews>
    <sheetView topLeftCell="A13" workbookViewId="0">
      <selection sqref="A1:G31"/>
    </sheetView>
  </sheetViews>
  <sheetFormatPr defaultRowHeight="14.4"/>
  <cols>
    <col min="1" max="1" width="9.77734375" bestFit="1" customWidth="1"/>
    <col min="2" max="2" width="11" bestFit="1" customWidth="1"/>
    <col min="3" max="3" width="11.33203125" bestFit="1" customWidth="1"/>
    <col min="4" max="4" width="29.6640625" bestFit="1" customWidth="1"/>
    <col min="6" max="6" width="19" bestFit="1" customWidth="1"/>
    <col min="7" max="7" width="12" bestFit="1" customWidth="1"/>
  </cols>
  <sheetData>
    <row r="1" spans="1:7">
      <c r="A1" t="s">
        <v>3</v>
      </c>
      <c r="B1" t="s">
        <v>4</v>
      </c>
      <c r="C1" s="2" t="s">
        <v>5</v>
      </c>
      <c r="D1" t="s">
        <v>6</v>
      </c>
    </row>
    <row r="2" spans="1:7">
      <c r="A2">
        <v>1</v>
      </c>
      <c r="B2" t="s">
        <v>7</v>
      </c>
      <c r="C2" s="2">
        <v>0</v>
      </c>
      <c r="D2" s="3">
        <v>150</v>
      </c>
    </row>
    <row r="3" spans="1:7">
      <c r="A3">
        <v>2</v>
      </c>
      <c r="B3" t="s">
        <v>8</v>
      </c>
      <c r="C3" s="2">
        <v>4.1666666666666664E-2</v>
      </c>
      <c r="D3" s="3">
        <v>100</v>
      </c>
    </row>
    <row r="4" spans="1:7">
      <c r="A4">
        <v>3</v>
      </c>
      <c r="B4" t="s">
        <v>9</v>
      </c>
      <c r="C4" s="2">
        <v>8.3333333333333301E-2</v>
      </c>
      <c r="D4" s="3">
        <v>2500</v>
      </c>
    </row>
    <row r="5" spans="1:7">
      <c r="A5">
        <v>4</v>
      </c>
      <c r="B5" t="s">
        <v>10</v>
      </c>
      <c r="C5" s="2">
        <v>0.125</v>
      </c>
      <c r="D5" s="3">
        <v>250</v>
      </c>
      <c r="F5" t="s">
        <v>11</v>
      </c>
      <c r="G5">
        <f>COUNTA(Table13456[ลำดับที่])</f>
        <v>25</v>
      </c>
    </row>
    <row r="6" spans="1:7">
      <c r="A6">
        <v>5</v>
      </c>
      <c r="B6" t="s">
        <v>12</v>
      </c>
      <c r="C6" s="2">
        <v>0.16666666666666699</v>
      </c>
      <c r="D6" s="3">
        <v>10</v>
      </c>
      <c r="F6" t="s">
        <v>13</v>
      </c>
      <c r="G6">
        <f>AVERAGE([1]!Table1[จำนวนเงิน])</f>
        <v>2487.5416666666665</v>
      </c>
    </row>
    <row r="7" spans="1:7">
      <c r="A7">
        <v>6</v>
      </c>
      <c r="B7" t="s">
        <v>14</v>
      </c>
      <c r="C7" s="2">
        <v>0.20833333333333301</v>
      </c>
      <c r="D7" s="3">
        <v>50</v>
      </c>
      <c r="F7" t="s">
        <v>15</v>
      </c>
      <c r="G7" s="3">
        <f>MAX(Table13456[จำนวนเงิน])</f>
        <v>50000</v>
      </c>
    </row>
    <row r="8" spans="1:7">
      <c r="A8">
        <v>7</v>
      </c>
      <c r="B8" t="s">
        <v>16</v>
      </c>
      <c r="C8" s="2">
        <v>0.25</v>
      </c>
      <c r="D8" s="3">
        <v>150</v>
      </c>
      <c r="F8" t="s">
        <v>17</v>
      </c>
      <c r="G8" s="3">
        <f>MIN(Table13456[จำนวนเงิน])</f>
        <v>10</v>
      </c>
    </row>
    <row r="9" spans="1:7">
      <c r="A9">
        <v>8</v>
      </c>
      <c r="B9" t="s">
        <v>18</v>
      </c>
      <c r="C9" s="2">
        <v>0.29166666666666702</v>
      </c>
      <c r="D9" s="3">
        <v>1500</v>
      </c>
    </row>
    <row r="10" spans="1:7">
      <c r="A10">
        <v>9</v>
      </c>
      <c r="B10" t="s">
        <v>19</v>
      </c>
      <c r="C10" s="2">
        <v>0.33333333333333298</v>
      </c>
      <c r="D10" s="3">
        <v>250</v>
      </c>
      <c r="F10" s="4" t="s">
        <v>20</v>
      </c>
      <c r="G10" s="4"/>
    </row>
    <row r="11" spans="1:7">
      <c r="A11">
        <v>10</v>
      </c>
      <c r="B11" t="s">
        <v>21</v>
      </c>
      <c r="C11" s="2">
        <v>0.375</v>
      </c>
      <c r="D11" s="3">
        <v>450</v>
      </c>
      <c r="F11" t="s">
        <v>22</v>
      </c>
      <c r="G11">
        <v>20</v>
      </c>
    </row>
    <row r="12" spans="1:7">
      <c r="A12">
        <v>11</v>
      </c>
      <c r="B12" t="s">
        <v>23</v>
      </c>
      <c r="C12" s="2">
        <v>0.41666666666666702</v>
      </c>
      <c r="D12" s="3">
        <v>700</v>
      </c>
      <c r="F12" t="s">
        <v>4</v>
      </c>
      <c r="G12" t="str" cm="1">
        <f t="array" ref="G12">INDEX(B2:B25,G11)</f>
        <v>t</v>
      </c>
    </row>
    <row r="13" spans="1:7">
      <c r="A13">
        <v>12</v>
      </c>
      <c r="B13" t="s">
        <v>24</v>
      </c>
      <c r="C13" s="2">
        <v>0.45833333333333298</v>
      </c>
      <c r="D13" s="3">
        <v>982</v>
      </c>
      <c r="F13" t="s">
        <v>25</v>
      </c>
      <c r="G13" cm="1">
        <f t="array" ref="G13">INDEX(D2:D25,G11)</f>
        <v>150</v>
      </c>
    </row>
    <row r="14" spans="1:7">
      <c r="A14">
        <v>13</v>
      </c>
      <c r="B14" t="s">
        <v>26</v>
      </c>
      <c r="C14" s="2">
        <v>0.5</v>
      </c>
      <c r="D14" s="3">
        <v>500</v>
      </c>
    </row>
    <row r="15" spans="1:7">
      <c r="A15">
        <v>14</v>
      </c>
      <c r="B15" t="s">
        <v>27</v>
      </c>
      <c r="C15" s="2">
        <v>0.54166666666666696</v>
      </c>
      <c r="D15" s="3">
        <v>100</v>
      </c>
    </row>
    <row r="16" spans="1:7">
      <c r="A16">
        <v>15</v>
      </c>
      <c r="B16" t="s">
        <v>28</v>
      </c>
      <c r="C16" s="2">
        <v>0.58333333333333304</v>
      </c>
      <c r="D16" s="3">
        <v>50</v>
      </c>
    </row>
    <row r="17" spans="1:4">
      <c r="A17">
        <v>16</v>
      </c>
      <c r="B17" t="s">
        <v>29</v>
      </c>
      <c r="C17" s="2">
        <v>0.625</v>
      </c>
      <c r="D17" s="3">
        <v>250</v>
      </c>
    </row>
    <row r="18" spans="1:4">
      <c r="A18">
        <v>17</v>
      </c>
      <c r="B18" t="s">
        <v>30</v>
      </c>
      <c r="C18" s="2">
        <v>0.66666666666666696</v>
      </c>
      <c r="D18" s="3">
        <v>100</v>
      </c>
    </row>
    <row r="19" spans="1:4">
      <c r="A19">
        <v>18</v>
      </c>
      <c r="B19" t="s">
        <v>31</v>
      </c>
      <c r="C19" s="2">
        <v>0.70833333333333304</v>
      </c>
      <c r="D19" s="3">
        <v>99</v>
      </c>
    </row>
    <row r="20" spans="1:4">
      <c r="A20">
        <v>19</v>
      </c>
      <c r="B20" t="s">
        <v>32</v>
      </c>
      <c r="C20" s="2">
        <v>0.75</v>
      </c>
      <c r="D20" s="3">
        <v>120</v>
      </c>
    </row>
    <row r="21" spans="1:4">
      <c r="A21">
        <v>20</v>
      </c>
      <c r="B21" t="s">
        <v>33</v>
      </c>
      <c r="C21" s="2">
        <v>0.79166666666666596</v>
      </c>
      <c r="D21" s="3">
        <v>150</v>
      </c>
    </row>
    <row r="22" spans="1:4">
      <c r="A22">
        <v>21</v>
      </c>
      <c r="B22" t="s">
        <v>34</v>
      </c>
      <c r="C22" s="2">
        <v>0.83333333333333304</v>
      </c>
      <c r="D22" s="3">
        <v>340</v>
      </c>
    </row>
    <row r="23" spans="1:4">
      <c r="A23">
        <v>22</v>
      </c>
      <c r="B23" t="s">
        <v>35</v>
      </c>
      <c r="C23" s="2">
        <v>0.875</v>
      </c>
      <c r="D23" s="3">
        <v>400</v>
      </c>
    </row>
    <row r="24" spans="1:4">
      <c r="A24">
        <v>23</v>
      </c>
      <c r="B24" t="s">
        <v>36</v>
      </c>
      <c r="C24" s="2">
        <v>0.91666666666666596</v>
      </c>
      <c r="D24" s="3">
        <v>500</v>
      </c>
    </row>
    <row r="25" spans="1:4">
      <c r="A25">
        <v>24</v>
      </c>
      <c r="B25" t="s">
        <v>37</v>
      </c>
      <c r="C25" s="2">
        <v>0.95833333333333304</v>
      </c>
      <c r="D25" s="3">
        <v>50000</v>
      </c>
    </row>
    <row r="26" spans="1:4">
      <c r="C26" s="2"/>
      <c r="D26" s="3"/>
    </row>
    <row r="27" spans="1:4">
      <c r="A27">
        <v>26</v>
      </c>
      <c r="C27" s="2"/>
      <c r="D27" s="3"/>
    </row>
    <row r="28" spans="1:4">
      <c r="A28" t="s">
        <v>38</v>
      </c>
      <c r="D28" s="3">
        <f>SUBTOTAL(109,Table13456[จำนวนเงิน])</f>
        <v>59701</v>
      </c>
    </row>
    <row r="29" spans="1:4">
      <c r="C29" t="s">
        <v>39</v>
      </c>
      <c r="D29" t="str">
        <f>BAHTTEXT(Table13456[[#Totals],[จำนวนเงิน]])</f>
        <v>ห้าหมื่นเก้าพันเจ็ดร้อยเอ็ดบาทถ้วน</v>
      </c>
    </row>
    <row r="30" spans="1:4">
      <c r="C30" t="s">
        <v>40</v>
      </c>
      <c r="D30" t="str">
        <f>IF(Table13456[[#Totals],[จำนวนเงิน]] &gt;= 50000, "ซื้อ &gt;= 50000 ได้รับส่วนลด 10%")</f>
        <v>ซื้อ &gt;= 50000 ได้รับส่วนลด 10%</v>
      </c>
    </row>
    <row r="31" spans="1:4">
      <c r="C31" t="s">
        <v>41</v>
      </c>
      <c r="D31" s="3">
        <f>IF(Table13456[[#Totals],[จำนวนเงิน]] &gt;= 50000, Table13456[[#Totals],[จำนวนเงิน]]*0.9)</f>
        <v>53730.9</v>
      </c>
    </row>
  </sheetData>
  <mergeCells count="1">
    <mergeCell ref="F10:G10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C226-F51D-47BF-ACED-6AB7D544413E}">
  <dimension ref="A1:G31"/>
  <sheetViews>
    <sheetView workbookViewId="0">
      <selection activeCell="G22" sqref="G22"/>
    </sheetView>
  </sheetViews>
  <sheetFormatPr defaultRowHeight="14.4"/>
  <cols>
    <col min="1" max="1" width="9.77734375" bestFit="1" customWidth="1"/>
    <col min="2" max="2" width="11" bestFit="1" customWidth="1"/>
    <col min="3" max="3" width="19.109375" bestFit="1" customWidth="1"/>
    <col min="4" max="4" width="29.6640625" bestFit="1" customWidth="1"/>
    <col min="6" max="6" width="19" bestFit="1" customWidth="1"/>
    <col min="7" max="7" width="12" bestFit="1" customWidth="1"/>
  </cols>
  <sheetData>
    <row r="1" spans="1:7">
      <c r="A1" t="s">
        <v>3</v>
      </c>
      <c r="B1" t="s">
        <v>4</v>
      </c>
      <c r="C1" s="2" t="s">
        <v>5</v>
      </c>
      <c r="D1" t="s">
        <v>6</v>
      </c>
    </row>
    <row r="2" spans="1:7">
      <c r="A2">
        <v>1</v>
      </c>
      <c r="B2" t="s">
        <v>7</v>
      </c>
      <c r="C2" s="2">
        <v>0</v>
      </c>
      <c r="D2" s="3">
        <v>150</v>
      </c>
    </row>
    <row r="3" spans="1:7">
      <c r="A3">
        <v>2</v>
      </c>
      <c r="B3" t="s">
        <v>8</v>
      </c>
      <c r="C3" s="2">
        <v>4.1666666666666664E-2</v>
      </c>
      <c r="D3" s="3">
        <v>100</v>
      </c>
    </row>
    <row r="4" spans="1:7">
      <c r="A4">
        <v>3</v>
      </c>
      <c r="B4" t="s">
        <v>9</v>
      </c>
      <c r="C4" s="2">
        <v>8.3333333333333301E-2</v>
      </c>
      <c r="D4" s="3">
        <v>2500</v>
      </c>
    </row>
    <row r="5" spans="1:7">
      <c r="A5">
        <v>4</v>
      </c>
      <c r="B5" t="s">
        <v>10</v>
      </c>
      <c r="C5" s="2">
        <v>0.125</v>
      </c>
      <c r="D5" s="3">
        <v>250</v>
      </c>
      <c r="F5" t="s">
        <v>11</v>
      </c>
      <c r="G5">
        <f>COUNTA(Table134563[ลำดับที่])</f>
        <v>25</v>
      </c>
    </row>
    <row r="6" spans="1:7">
      <c r="A6">
        <v>5</v>
      </c>
      <c r="B6" t="s">
        <v>12</v>
      </c>
      <c r="C6" s="2">
        <v>0.16666666666666699</v>
      </c>
      <c r="D6" s="3">
        <v>10</v>
      </c>
      <c r="F6" t="s">
        <v>13</v>
      </c>
      <c r="G6">
        <f>AVERAGE([1]!Table1[จำนวนเงิน])</f>
        <v>2487.5416666666665</v>
      </c>
    </row>
    <row r="7" spans="1:7">
      <c r="A7">
        <v>6</v>
      </c>
      <c r="B7" t="s">
        <v>14</v>
      </c>
      <c r="C7" s="2">
        <v>0.20833333333333301</v>
      </c>
      <c r="D7" s="3">
        <v>50</v>
      </c>
      <c r="F7" t="s">
        <v>15</v>
      </c>
      <c r="G7" s="3">
        <f>MAX(Table134563[จำนวนเงิน])</f>
        <v>2500</v>
      </c>
    </row>
    <row r="8" spans="1:7">
      <c r="A8">
        <v>7</v>
      </c>
      <c r="B8" t="s">
        <v>16</v>
      </c>
      <c r="C8" s="2">
        <v>0.25</v>
      </c>
      <c r="D8" s="3">
        <v>150</v>
      </c>
      <c r="F8" t="s">
        <v>17</v>
      </c>
      <c r="G8" s="3">
        <f>MIN(Table134563[จำนวนเงิน])</f>
        <v>10</v>
      </c>
    </row>
    <row r="9" spans="1:7">
      <c r="A9">
        <v>8</v>
      </c>
      <c r="B9" t="s">
        <v>18</v>
      </c>
      <c r="C9" s="2">
        <v>0.29166666666666702</v>
      </c>
      <c r="D9" s="3">
        <v>1500</v>
      </c>
    </row>
    <row r="10" spans="1:7">
      <c r="A10">
        <v>9</v>
      </c>
      <c r="B10" t="s">
        <v>19</v>
      </c>
      <c r="C10" s="2">
        <v>0.33333333333333298</v>
      </c>
      <c r="D10" s="3">
        <v>250</v>
      </c>
      <c r="F10" s="4" t="s">
        <v>20</v>
      </c>
      <c r="G10" s="4"/>
    </row>
    <row r="11" spans="1:7">
      <c r="A11">
        <v>10</v>
      </c>
      <c r="B11" t="s">
        <v>21</v>
      </c>
      <c r="C11" s="2">
        <v>0.375</v>
      </c>
      <c r="D11" s="3">
        <v>450</v>
      </c>
      <c r="F11" t="s">
        <v>22</v>
      </c>
      <c r="G11">
        <v>20</v>
      </c>
    </row>
    <row r="12" spans="1:7">
      <c r="A12">
        <v>11</v>
      </c>
      <c r="B12" t="s">
        <v>23</v>
      </c>
      <c r="C12" s="2">
        <v>0.41666666666666702</v>
      </c>
      <c r="D12" s="3">
        <v>700</v>
      </c>
      <c r="F12" t="s">
        <v>4</v>
      </c>
      <c r="G12" t="str" cm="1">
        <f t="array" ref="G12">INDEX(B2:B25,G11)</f>
        <v>t</v>
      </c>
    </row>
    <row r="13" spans="1:7">
      <c r="A13">
        <v>12</v>
      </c>
      <c r="B13" t="s">
        <v>24</v>
      </c>
      <c r="C13" s="2">
        <v>0.45833333333333298</v>
      </c>
      <c r="D13" s="3">
        <v>982</v>
      </c>
      <c r="F13" t="s">
        <v>25</v>
      </c>
      <c r="G13" cm="1">
        <f t="array" ref="G13">INDEX(D2:D25,G11)</f>
        <v>150</v>
      </c>
    </row>
    <row r="14" spans="1:7">
      <c r="A14">
        <v>13</v>
      </c>
      <c r="B14" t="s">
        <v>26</v>
      </c>
      <c r="C14" s="2">
        <v>0.5</v>
      </c>
      <c r="D14" s="3">
        <v>500</v>
      </c>
    </row>
    <row r="15" spans="1:7">
      <c r="A15">
        <v>14</v>
      </c>
      <c r="B15" t="s">
        <v>27</v>
      </c>
      <c r="C15" s="2">
        <v>0.54166666666666696</v>
      </c>
      <c r="D15" s="3">
        <v>100</v>
      </c>
    </row>
    <row r="16" spans="1:7">
      <c r="A16">
        <v>15</v>
      </c>
      <c r="B16" t="s">
        <v>28</v>
      </c>
      <c r="C16" s="2">
        <v>0.58333333333333304</v>
      </c>
      <c r="D16" s="3">
        <v>50</v>
      </c>
    </row>
    <row r="17" spans="1:4">
      <c r="A17">
        <v>16</v>
      </c>
      <c r="B17" t="s">
        <v>29</v>
      </c>
      <c r="C17" s="2">
        <v>0.625</v>
      </c>
      <c r="D17" s="3">
        <v>250</v>
      </c>
    </row>
    <row r="18" spans="1:4">
      <c r="A18">
        <v>17</v>
      </c>
      <c r="B18" t="s">
        <v>30</v>
      </c>
      <c r="C18" s="2">
        <v>0.66666666666666696</v>
      </c>
      <c r="D18" s="3">
        <v>100</v>
      </c>
    </row>
    <row r="19" spans="1:4">
      <c r="A19">
        <v>18</v>
      </c>
      <c r="B19" t="s">
        <v>31</v>
      </c>
      <c r="C19" s="2">
        <v>0.70833333333333304</v>
      </c>
      <c r="D19" s="3">
        <v>99</v>
      </c>
    </row>
    <row r="20" spans="1:4">
      <c r="A20">
        <v>19</v>
      </c>
      <c r="B20" t="s">
        <v>32</v>
      </c>
      <c r="C20" s="2">
        <v>0.75</v>
      </c>
      <c r="D20" s="3">
        <v>120</v>
      </c>
    </row>
    <row r="21" spans="1:4">
      <c r="A21">
        <v>20</v>
      </c>
      <c r="B21" t="s">
        <v>33</v>
      </c>
      <c r="C21" s="2">
        <v>0.79166666666666596</v>
      </c>
      <c r="D21" s="3">
        <v>150</v>
      </c>
    </row>
    <row r="22" spans="1:4">
      <c r="A22">
        <v>21</v>
      </c>
      <c r="B22" t="s">
        <v>34</v>
      </c>
      <c r="C22" s="2">
        <v>0.83333333333333304</v>
      </c>
      <c r="D22" s="3">
        <v>340</v>
      </c>
    </row>
    <row r="23" spans="1:4">
      <c r="A23">
        <v>22</v>
      </c>
      <c r="B23" t="s">
        <v>35</v>
      </c>
      <c r="C23" s="2">
        <v>0.875</v>
      </c>
      <c r="D23" s="3">
        <v>400</v>
      </c>
    </row>
    <row r="24" spans="1:4">
      <c r="A24">
        <v>23</v>
      </c>
      <c r="B24" t="s">
        <v>36</v>
      </c>
      <c r="C24" s="2">
        <v>0.91666666666666596</v>
      </c>
      <c r="D24" s="3">
        <v>500</v>
      </c>
    </row>
    <row r="25" spans="1:4">
      <c r="A25">
        <v>24</v>
      </c>
      <c r="B25" t="s">
        <v>37</v>
      </c>
      <c r="C25" s="2">
        <v>0.95833333333333304</v>
      </c>
      <c r="D25" s="3"/>
    </row>
    <row r="26" spans="1:4">
      <c r="C26" s="2"/>
      <c r="D26" s="3"/>
    </row>
    <row r="27" spans="1:4">
      <c r="A27">
        <v>26</v>
      </c>
      <c r="C27" s="2"/>
      <c r="D27" s="3"/>
    </row>
    <row r="28" spans="1:4">
      <c r="A28" t="s">
        <v>38</v>
      </c>
      <c r="D28" s="3">
        <f>SUBTOTAL(109,Table134563[จำนวนเงิน])</f>
        <v>9701</v>
      </c>
    </row>
    <row r="29" spans="1:4">
      <c r="C29" t="s">
        <v>39</v>
      </c>
      <c r="D29" t="str">
        <f>BAHTTEXT(Table134563[[#Totals],[จำนวนเงิน]])</f>
        <v>เก้าพันเจ็ดร้อยเอ็ดบาทถ้วน</v>
      </c>
    </row>
    <row r="30" spans="1:4">
      <c r="C30" t="s">
        <v>40</v>
      </c>
      <c r="D30" t="str">
        <f>IF(Table134563[[#Totals],[จำนวนเงิน]] &gt;= 50000, "ซื้อ &gt;= 50000 ได้รับส่วนลด 10%", "ไม่ได้รับส่วนลด")</f>
        <v>ไม่ได้รับส่วนลด</v>
      </c>
    </row>
    <row r="31" spans="1:4">
      <c r="C31" t="s">
        <v>42</v>
      </c>
      <c r="D31" s="3">
        <f>IF(Table134563[[#Totals],[จำนวนเงิน]] &gt;= 50000, Table134563[[#Totals],[จำนวนเงิน]]*0.9, Table134563[[#Totals],[จำนวนเงิน]])</f>
        <v>9701</v>
      </c>
    </row>
  </sheetData>
  <mergeCells count="1">
    <mergeCell ref="F10:G10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DCA8-4250-4B1D-AB79-8F768044E886}">
  <dimension ref="A1:G31"/>
  <sheetViews>
    <sheetView topLeftCell="A10" workbookViewId="0">
      <selection sqref="A1:G31"/>
    </sheetView>
  </sheetViews>
  <sheetFormatPr defaultRowHeight="14.4"/>
  <cols>
    <col min="1" max="1" width="9.77734375" bestFit="1" customWidth="1"/>
    <col min="2" max="2" width="11" bestFit="1" customWidth="1"/>
    <col min="3" max="3" width="19.109375" bestFit="1" customWidth="1"/>
    <col min="4" max="4" width="23.33203125" bestFit="1" customWidth="1"/>
    <col min="6" max="6" width="19" bestFit="1" customWidth="1"/>
    <col min="7" max="7" width="12" bestFit="1" customWidth="1"/>
  </cols>
  <sheetData>
    <row r="1" spans="1:7">
      <c r="A1" t="s">
        <v>3</v>
      </c>
      <c r="B1" t="s">
        <v>4</v>
      </c>
      <c r="C1" s="2" t="s">
        <v>5</v>
      </c>
      <c r="D1" t="s">
        <v>6</v>
      </c>
    </row>
    <row r="2" spans="1:7">
      <c r="A2">
        <v>1</v>
      </c>
      <c r="B2" t="s">
        <v>7</v>
      </c>
      <c r="C2" s="2">
        <v>0</v>
      </c>
      <c r="D2" s="3">
        <v>150</v>
      </c>
    </row>
    <row r="3" spans="1:7">
      <c r="A3">
        <v>2</v>
      </c>
      <c r="B3" t="s">
        <v>8</v>
      </c>
      <c r="C3" s="2">
        <v>4.1666666666666664E-2</v>
      </c>
      <c r="D3" s="3">
        <v>100</v>
      </c>
    </row>
    <row r="4" spans="1:7">
      <c r="A4">
        <v>3</v>
      </c>
      <c r="B4" t="s">
        <v>9</v>
      </c>
      <c r="C4" s="2">
        <v>8.3333333333333301E-2</v>
      </c>
      <c r="D4" s="3">
        <v>2500</v>
      </c>
    </row>
    <row r="5" spans="1:7">
      <c r="A5">
        <v>4</v>
      </c>
      <c r="B5" t="s">
        <v>10</v>
      </c>
      <c r="C5" s="2">
        <v>0.125</v>
      </c>
      <c r="D5" s="3">
        <v>250</v>
      </c>
      <c r="F5" t="s">
        <v>11</v>
      </c>
      <c r="G5">
        <f>COUNTA(Table1345634[ลำดับที่])</f>
        <v>25</v>
      </c>
    </row>
    <row r="6" spans="1:7">
      <c r="A6">
        <v>5</v>
      </c>
      <c r="B6" t="s">
        <v>12</v>
      </c>
      <c r="C6" s="2">
        <v>0.16666666666666699</v>
      </c>
      <c r="D6" s="3">
        <v>10</v>
      </c>
      <c r="F6" t="s">
        <v>13</v>
      </c>
      <c r="G6">
        <f>AVERAGE([1]!Table1[จำนวนเงิน])</f>
        <v>2487.5416666666665</v>
      </c>
    </row>
    <row r="7" spans="1:7">
      <c r="A7">
        <v>6</v>
      </c>
      <c r="B7" t="s">
        <v>14</v>
      </c>
      <c r="C7" s="2">
        <v>0.20833333333333301</v>
      </c>
      <c r="D7" s="3">
        <v>50</v>
      </c>
      <c r="F7" t="s">
        <v>15</v>
      </c>
      <c r="G7" s="3">
        <f>MAX(Table1345634[จำนวนเงิน])</f>
        <v>2500</v>
      </c>
    </row>
    <row r="8" spans="1:7">
      <c r="A8">
        <v>7</v>
      </c>
      <c r="B8" t="s">
        <v>16</v>
      </c>
      <c r="C8" s="2">
        <v>0.25</v>
      </c>
      <c r="D8" s="3">
        <v>150</v>
      </c>
      <c r="F8" t="s">
        <v>17</v>
      </c>
      <c r="G8" s="3">
        <f>MIN(Table1345634[จำนวนเงิน])</f>
        <v>10</v>
      </c>
    </row>
    <row r="9" spans="1:7">
      <c r="A9">
        <v>8</v>
      </c>
      <c r="B9" t="s">
        <v>18</v>
      </c>
      <c r="C9" s="2">
        <v>0.29166666666666702</v>
      </c>
      <c r="D9" s="3">
        <v>1500</v>
      </c>
    </row>
    <row r="10" spans="1:7">
      <c r="A10">
        <v>9</v>
      </c>
      <c r="B10" t="s">
        <v>19</v>
      </c>
      <c r="C10" s="2">
        <v>0.33333333333333298</v>
      </c>
      <c r="D10" s="3">
        <v>250</v>
      </c>
      <c r="F10" s="4" t="s">
        <v>20</v>
      </c>
      <c r="G10" s="4"/>
    </row>
    <row r="11" spans="1:7">
      <c r="A11">
        <v>10</v>
      </c>
      <c r="B11" t="s">
        <v>21</v>
      </c>
      <c r="C11" s="2">
        <v>0.375</v>
      </c>
      <c r="D11" s="3">
        <v>450</v>
      </c>
      <c r="F11" t="s">
        <v>22</v>
      </c>
      <c r="G11">
        <v>20</v>
      </c>
    </row>
    <row r="12" spans="1:7">
      <c r="A12">
        <v>11</v>
      </c>
      <c r="B12" t="s">
        <v>23</v>
      </c>
      <c r="C12" s="2">
        <v>0.41666666666666702</v>
      </c>
      <c r="D12" s="3">
        <v>700</v>
      </c>
      <c r="F12" t="s">
        <v>4</v>
      </c>
      <c r="G12" t="str" cm="1">
        <f t="array" ref="G12">INDEX(B2:B25,G11)</f>
        <v>t</v>
      </c>
    </row>
    <row r="13" spans="1:7">
      <c r="A13">
        <v>12</v>
      </c>
      <c r="B13" t="s">
        <v>24</v>
      </c>
      <c r="C13" s="2">
        <v>0.45833333333333298</v>
      </c>
      <c r="D13" s="3">
        <v>982</v>
      </c>
      <c r="F13" t="s">
        <v>25</v>
      </c>
      <c r="G13" cm="1">
        <f t="array" ref="G13">INDEX(D2:D25,G11)</f>
        <v>150</v>
      </c>
    </row>
    <row r="14" spans="1:7">
      <c r="A14">
        <v>13</v>
      </c>
      <c r="B14" t="s">
        <v>26</v>
      </c>
      <c r="C14" s="2">
        <v>0.5</v>
      </c>
      <c r="D14" s="3">
        <v>500</v>
      </c>
    </row>
    <row r="15" spans="1:7">
      <c r="A15">
        <v>14</v>
      </c>
      <c r="B15" t="s">
        <v>27</v>
      </c>
      <c r="C15" s="2">
        <v>0.54166666666666696</v>
      </c>
      <c r="D15" s="3">
        <v>100</v>
      </c>
    </row>
    <row r="16" spans="1:7">
      <c r="A16">
        <v>15</v>
      </c>
      <c r="B16" t="s">
        <v>28</v>
      </c>
      <c r="C16" s="2">
        <v>0.58333333333333304</v>
      </c>
      <c r="D16" s="3">
        <v>50</v>
      </c>
    </row>
    <row r="17" spans="1:4">
      <c r="A17">
        <v>16</v>
      </c>
      <c r="B17" t="s">
        <v>29</v>
      </c>
      <c r="C17" s="2">
        <v>0.625</v>
      </c>
      <c r="D17" s="3">
        <v>250</v>
      </c>
    </row>
    <row r="18" spans="1:4">
      <c r="A18">
        <v>17</v>
      </c>
      <c r="B18" t="s">
        <v>30</v>
      </c>
      <c r="C18" s="2">
        <v>0.66666666666666696</v>
      </c>
      <c r="D18" s="3">
        <v>100</v>
      </c>
    </row>
    <row r="19" spans="1:4">
      <c r="A19">
        <v>18</v>
      </c>
      <c r="B19" t="s">
        <v>31</v>
      </c>
      <c r="C19" s="2">
        <v>0.70833333333333304</v>
      </c>
      <c r="D19" s="3">
        <v>99</v>
      </c>
    </row>
    <row r="20" spans="1:4">
      <c r="A20">
        <v>19</v>
      </c>
      <c r="B20" t="s">
        <v>32</v>
      </c>
      <c r="C20" s="2">
        <v>0.75</v>
      </c>
      <c r="D20" s="3">
        <v>120</v>
      </c>
    </row>
    <row r="21" spans="1:4">
      <c r="A21">
        <v>20</v>
      </c>
      <c r="B21" t="s">
        <v>33</v>
      </c>
      <c r="C21" s="2">
        <v>0.79166666666666596</v>
      </c>
      <c r="D21" s="3">
        <v>150</v>
      </c>
    </row>
    <row r="22" spans="1:4">
      <c r="A22">
        <v>21</v>
      </c>
      <c r="B22" t="s">
        <v>34</v>
      </c>
      <c r="C22" s="2">
        <v>0.83333333333333304</v>
      </c>
      <c r="D22" s="3">
        <v>340</v>
      </c>
    </row>
    <row r="23" spans="1:4">
      <c r="A23">
        <v>22</v>
      </c>
      <c r="B23" t="s">
        <v>35</v>
      </c>
      <c r="C23" s="2">
        <v>0.875</v>
      </c>
      <c r="D23" s="3">
        <v>400</v>
      </c>
    </row>
    <row r="24" spans="1:4">
      <c r="A24">
        <v>23</v>
      </c>
      <c r="B24" t="s">
        <v>36</v>
      </c>
      <c r="C24" s="2">
        <v>0.91666666666666596</v>
      </c>
      <c r="D24" s="3">
        <v>500</v>
      </c>
    </row>
    <row r="25" spans="1:4">
      <c r="A25">
        <v>24</v>
      </c>
      <c r="B25" t="s">
        <v>37</v>
      </c>
      <c r="C25" s="2">
        <v>0.95833333333333304</v>
      </c>
      <c r="D25" s="3"/>
    </row>
    <row r="26" spans="1:4">
      <c r="C26" s="2"/>
      <c r="D26" s="3"/>
    </row>
    <row r="27" spans="1:4">
      <c r="A27">
        <v>26</v>
      </c>
      <c r="C27" s="2"/>
      <c r="D27" s="3"/>
    </row>
    <row r="28" spans="1:4">
      <c r="A28" t="s">
        <v>38</v>
      </c>
      <c r="D28" s="3">
        <f>SUBTOTAL(109,Table1345634[จำนวนเงิน])</f>
        <v>9701</v>
      </c>
    </row>
    <row r="29" spans="1:4">
      <c r="C29" t="s">
        <v>39</v>
      </c>
      <c r="D29" t="str">
        <f>BAHTTEXT(Table1345634[[#Totals],[จำนวนเงิน]])</f>
        <v>เก้าพันเจ็ดร้อยเอ็ดบาทถ้วน</v>
      </c>
    </row>
    <row r="30" spans="1:4">
      <c r="C30" t="s">
        <v>40</v>
      </c>
      <c r="D30" t="str">
        <f>IF(Table1345634[[#Totals],[จำนวนเงิน]] &gt;= 50000, "ซื้อ &gt;= 50000 ได้รับส่วนลด 10%", "ซื้อ &lt; 50000 รับส่วนลด 5%")</f>
        <v>ซื้อ &lt; 50000 รับส่วนลด 5%</v>
      </c>
    </row>
    <row r="31" spans="1:4">
      <c r="C31" t="s">
        <v>42</v>
      </c>
      <c r="D31" s="3">
        <f>IF(Table1345634[[#Totals],[จำนวนเงิน]] &gt;= 50000, Table1345634[[#Totals],[จำนวนเงิน]]*0.9, Table1345634[[#Totals],[จำนวนเงิน]]*0.95)</f>
        <v>9215.9499999999989</v>
      </c>
    </row>
  </sheetData>
  <mergeCells count="1">
    <mergeCell ref="F10:G10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E5A5-A009-47A7-9BC7-81F968D38E14}">
  <dimension ref="A1:G31"/>
  <sheetViews>
    <sheetView workbookViewId="0">
      <selection activeCell="F7" sqref="F7"/>
    </sheetView>
  </sheetViews>
  <sheetFormatPr defaultRowHeight="14.4"/>
  <cols>
    <col min="1" max="1" width="9.77734375" bestFit="1" customWidth="1"/>
    <col min="2" max="2" width="11" bestFit="1" customWidth="1"/>
    <col min="3" max="3" width="19.109375" bestFit="1" customWidth="1"/>
    <col min="4" max="4" width="23.33203125" bestFit="1" customWidth="1"/>
    <col min="6" max="6" width="19" bestFit="1" customWidth="1"/>
    <col min="7" max="7" width="12" bestFit="1" customWidth="1"/>
  </cols>
  <sheetData>
    <row r="1" spans="1:7">
      <c r="A1" t="s">
        <v>3</v>
      </c>
      <c r="B1" t="s">
        <v>4</v>
      </c>
      <c r="C1" s="2" t="s">
        <v>5</v>
      </c>
      <c r="D1" t="s">
        <v>6</v>
      </c>
    </row>
    <row r="2" spans="1:7">
      <c r="A2">
        <v>1</v>
      </c>
      <c r="B2" t="s">
        <v>7</v>
      </c>
      <c r="C2" s="2">
        <v>0</v>
      </c>
      <c r="D2" s="3">
        <v>150</v>
      </c>
    </row>
    <row r="3" spans="1:7">
      <c r="A3">
        <v>2</v>
      </c>
      <c r="B3" t="s">
        <v>8</v>
      </c>
      <c r="C3" s="2">
        <v>4.1666666666666664E-2</v>
      </c>
      <c r="D3" s="3">
        <v>100</v>
      </c>
    </row>
    <row r="4" spans="1:7">
      <c r="A4">
        <v>3</v>
      </c>
      <c r="B4" t="s">
        <v>9</v>
      </c>
      <c r="C4" s="2">
        <v>8.3333333333333301E-2</v>
      </c>
      <c r="D4" s="3">
        <v>2500</v>
      </c>
    </row>
    <row r="5" spans="1:7">
      <c r="A5">
        <v>4</v>
      </c>
      <c r="B5" t="s">
        <v>10</v>
      </c>
      <c r="C5" s="2">
        <v>0.125</v>
      </c>
      <c r="D5" s="3">
        <v>250</v>
      </c>
    </row>
    <row r="6" spans="1:7">
      <c r="A6">
        <v>5</v>
      </c>
      <c r="B6" t="s">
        <v>12</v>
      </c>
      <c r="C6" s="2">
        <v>0.16666666666666699</v>
      </c>
      <c r="D6" s="3">
        <v>10</v>
      </c>
      <c r="F6" t="s">
        <v>43</v>
      </c>
      <c r="G6" t="str">
        <f>IF(F6="A","Hello A",IF(F6="B","Hello B","What's your name"))</f>
        <v>Hello B</v>
      </c>
    </row>
    <row r="7" spans="1:7">
      <c r="A7">
        <v>6</v>
      </c>
      <c r="B7" t="s">
        <v>14</v>
      </c>
      <c r="C7" s="2">
        <v>0.20833333333333301</v>
      </c>
      <c r="D7" s="3">
        <v>50</v>
      </c>
      <c r="G7" s="3"/>
    </row>
    <row r="8" spans="1:7">
      <c r="A8">
        <v>7</v>
      </c>
      <c r="B8" t="s">
        <v>16</v>
      </c>
      <c r="C8" s="2">
        <v>0.25</v>
      </c>
      <c r="D8" s="3">
        <v>150</v>
      </c>
      <c r="G8" s="3"/>
    </row>
    <row r="9" spans="1:7">
      <c r="A9">
        <v>8</v>
      </c>
      <c r="B9" t="s">
        <v>18</v>
      </c>
      <c r="C9" s="2">
        <v>0.29166666666666702</v>
      </c>
      <c r="D9" s="3">
        <v>1500</v>
      </c>
    </row>
    <row r="10" spans="1:7">
      <c r="A10">
        <v>9</v>
      </c>
      <c r="B10" t="s">
        <v>19</v>
      </c>
      <c r="C10" s="2">
        <v>0.33333333333333298</v>
      </c>
      <c r="D10" s="3">
        <v>250</v>
      </c>
      <c r="F10" s="4"/>
      <c r="G10" s="4"/>
    </row>
    <row r="11" spans="1:7">
      <c r="A11">
        <v>10</v>
      </c>
      <c r="B11" t="s">
        <v>21</v>
      </c>
      <c r="C11" s="2">
        <v>0.375</v>
      </c>
      <c r="D11" s="3">
        <v>450</v>
      </c>
    </row>
    <row r="12" spans="1:7">
      <c r="A12">
        <v>11</v>
      </c>
      <c r="B12" t="s">
        <v>23</v>
      </c>
      <c r="C12" s="2">
        <v>0.41666666666666702</v>
      </c>
      <c r="D12" s="3">
        <v>700</v>
      </c>
    </row>
    <row r="13" spans="1:7">
      <c r="A13">
        <v>12</v>
      </c>
      <c r="B13" t="s">
        <v>24</v>
      </c>
      <c r="C13" s="2">
        <v>0.45833333333333298</v>
      </c>
      <c r="D13" s="3">
        <v>982</v>
      </c>
    </row>
    <row r="14" spans="1:7">
      <c r="A14">
        <v>13</v>
      </c>
      <c r="B14" t="s">
        <v>26</v>
      </c>
      <c r="C14" s="2">
        <v>0.5</v>
      </c>
      <c r="D14" s="3">
        <v>500</v>
      </c>
    </row>
    <row r="15" spans="1:7">
      <c r="A15">
        <v>14</v>
      </c>
      <c r="B15" t="s">
        <v>27</v>
      </c>
      <c r="C15" s="2">
        <v>0.54166666666666696</v>
      </c>
      <c r="D15" s="3">
        <v>100</v>
      </c>
    </row>
    <row r="16" spans="1:7">
      <c r="A16">
        <v>15</v>
      </c>
      <c r="B16" t="s">
        <v>28</v>
      </c>
      <c r="C16" s="2">
        <v>0.58333333333333304</v>
      </c>
      <c r="D16" s="3">
        <v>50</v>
      </c>
    </row>
    <row r="17" spans="1:4">
      <c r="A17">
        <v>16</v>
      </c>
      <c r="B17" t="s">
        <v>29</v>
      </c>
      <c r="C17" s="2">
        <v>0.625</v>
      </c>
      <c r="D17" s="3">
        <v>250</v>
      </c>
    </row>
    <row r="18" spans="1:4">
      <c r="A18">
        <v>17</v>
      </c>
      <c r="B18" t="s">
        <v>30</v>
      </c>
      <c r="C18" s="2">
        <v>0.66666666666666696</v>
      </c>
      <c r="D18" s="3">
        <v>100</v>
      </c>
    </row>
    <row r="19" spans="1:4">
      <c r="A19">
        <v>18</v>
      </c>
      <c r="B19" t="s">
        <v>31</v>
      </c>
      <c r="C19" s="2">
        <v>0.70833333333333304</v>
      </c>
      <c r="D19" s="3">
        <v>99</v>
      </c>
    </row>
    <row r="20" spans="1:4">
      <c r="A20">
        <v>19</v>
      </c>
      <c r="B20" t="s">
        <v>32</v>
      </c>
      <c r="C20" s="2">
        <v>0.75</v>
      </c>
      <c r="D20" s="3">
        <v>120</v>
      </c>
    </row>
    <row r="21" spans="1:4">
      <c r="A21">
        <v>20</v>
      </c>
      <c r="B21" t="s">
        <v>33</v>
      </c>
      <c r="C21" s="2">
        <v>0.79166666666666596</v>
      </c>
      <c r="D21" s="3">
        <v>150</v>
      </c>
    </row>
    <row r="22" spans="1:4">
      <c r="A22">
        <v>21</v>
      </c>
      <c r="B22" t="s">
        <v>34</v>
      </c>
      <c r="C22" s="2">
        <v>0.83333333333333304</v>
      </c>
      <c r="D22" s="3">
        <v>340</v>
      </c>
    </row>
    <row r="23" spans="1:4">
      <c r="A23">
        <v>22</v>
      </c>
      <c r="B23" t="s">
        <v>35</v>
      </c>
      <c r="C23" s="2">
        <v>0.875</v>
      </c>
      <c r="D23" s="3">
        <v>400</v>
      </c>
    </row>
    <row r="24" spans="1:4">
      <c r="A24">
        <v>23</v>
      </c>
      <c r="B24" t="s">
        <v>36</v>
      </c>
      <c r="C24" s="2">
        <v>0.91666666666666596</v>
      </c>
      <c r="D24" s="3">
        <v>500</v>
      </c>
    </row>
    <row r="25" spans="1:4">
      <c r="A25">
        <v>24</v>
      </c>
      <c r="B25" t="s">
        <v>37</v>
      </c>
      <c r="C25" s="2">
        <v>0.95833333333333304</v>
      </c>
      <c r="D25" s="3"/>
    </row>
    <row r="26" spans="1:4">
      <c r="C26" s="2"/>
      <c r="D26" s="3"/>
    </row>
    <row r="27" spans="1:4">
      <c r="A27">
        <v>26</v>
      </c>
      <c r="C27" s="2"/>
      <c r="D27" s="3"/>
    </row>
    <row r="28" spans="1:4">
      <c r="A28" t="s">
        <v>38</v>
      </c>
      <c r="D28" s="3">
        <f>SUBTOTAL(109,Table13456345[จำนวนเงิน])</f>
        <v>9701</v>
      </c>
    </row>
    <row r="29" spans="1:4">
      <c r="C29" t="s">
        <v>39</v>
      </c>
      <c r="D29" t="str">
        <f>BAHTTEXT(Table13456345[[#Totals],[จำนวนเงิน]])</f>
        <v>เก้าพันเจ็ดร้อยเอ็ดบาทถ้วน</v>
      </c>
    </row>
    <row r="30" spans="1:4">
      <c r="C30" t="s">
        <v>40</v>
      </c>
      <c r="D30" t="str">
        <f>IF(Table13456345[[#Totals],[จำนวนเงิน]] &gt;= 50000, "ซื้อ &gt;= 50000 ได้รับส่วนลด 10%", "ซื้อ &lt; 50000 รับส่วนลด 5%")</f>
        <v>ซื้อ &lt; 50000 รับส่วนลด 5%</v>
      </c>
    </row>
    <row r="31" spans="1:4">
      <c r="C31" t="s">
        <v>42</v>
      </c>
      <c r="D31" s="3">
        <f>IF(Table13456345[[#Totals],[จำนวนเงิน]] &gt;= 50000, Table13456345[[#Totals],[จำนวนเงิน]]*0.9, Table13456345[[#Totals],[จำนวนเงิน]]*0.95)</f>
        <v>9215.9499999999989</v>
      </c>
    </row>
  </sheetData>
  <mergeCells count="1">
    <mergeCell ref="F10:G10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30A6-03EB-44DC-B6BF-F26427BD8A9A}">
  <dimension ref="A1:D10"/>
  <sheetViews>
    <sheetView tabSelected="1" workbookViewId="0">
      <selection activeCell="G10" sqref="G10"/>
    </sheetView>
  </sheetViews>
  <sheetFormatPr defaultRowHeight="14.4"/>
  <sheetData>
    <row r="1" spans="1:4">
      <c r="A1" s="5" t="s">
        <v>3</v>
      </c>
      <c r="B1" s="5" t="s">
        <v>44</v>
      </c>
      <c r="C1" s="5" t="s">
        <v>45</v>
      </c>
      <c r="D1" s="5" t="s">
        <v>46</v>
      </c>
    </row>
    <row r="2" spans="1:4">
      <c r="A2" s="5">
        <v>1</v>
      </c>
      <c r="B2" s="5" t="s">
        <v>47</v>
      </c>
      <c r="C2" s="5">
        <v>85</v>
      </c>
      <c r="D2" s="5" t="str" cm="1">
        <f t="array" ref="D2">_xlfn.IFS(C2&gt;=80,"A",C2&gt;=70,"B",C2&gt;=60,"C",C2&gt;=50,"D",C2&gt;=0,"F",C2&lt;0,"คุณกรอกผิด")</f>
        <v>A</v>
      </c>
    </row>
    <row r="3" spans="1:4">
      <c r="A3" s="5">
        <v>2</v>
      </c>
      <c r="B3" s="5" t="s">
        <v>48</v>
      </c>
      <c r="C3" s="5">
        <v>45</v>
      </c>
      <c r="D3" s="5" t="str" cm="1">
        <f t="array" ref="D3">_xlfn.IFS(C3&gt;=80,"A",C3&gt;=70,"B",C3&gt;=60,"C",C3&gt;=50,"D",C3&gt;=0,"F",C3&lt;0,"คุณกรอกผิด")</f>
        <v>F</v>
      </c>
    </row>
    <row r="4" spans="1:4">
      <c r="A4" s="5">
        <v>3</v>
      </c>
      <c r="B4" s="5" t="s">
        <v>49</v>
      </c>
      <c r="C4" s="5">
        <v>50</v>
      </c>
      <c r="D4" s="5" t="str" cm="1">
        <f t="array" ref="D4">_xlfn.IFS(C4&gt;=80,"A",C4&gt;=70,"B",C4&gt;=60,"C",C4&gt;=50,"D",C4&gt;=0,"F",C4&lt;0,"คุณกรอกผิด")</f>
        <v>D</v>
      </c>
    </row>
    <row r="5" spans="1:4">
      <c r="A5" s="5">
        <v>4</v>
      </c>
      <c r="B5" s="5" t="s">
        <v>50</v>
      </c>
      <c r="C5" s="5">
        <v>30</v>
      </c>
      <c r="D5" s="5" t="str" cm="1">
        <f t="array" ref="D5">_xlfn.IFS(C5&gt;=80,"A",C5&gt;=70,"B",C5&gt;=60,"C",C5&gt;=50,"D",C5&gt;=0,"F",C5&lt;0,"คุณกรอกผิด")</f>
        <v>F</v>
      </c>
    </row>
    <row r="6" spans="1:4">
      <c r="A6" s="5">
        <v>5</v>
      </c>
      <c r="B6" s="5" t="s">
        <v>51</v>
      </c>
      <c r="C6" s="5">
        <v>45</v>
      </c>
      <c r="D6" s="5" t="str" cm="1">
        <f t="array" ref="D6">_xlfn.IFS(C6&gt;=80,"A",C6&gt;=70,"B",C6&gt;=60,"C",C6&gt;=50,"D",C6&gt;=0,"F",C6&lt;0,"คุณกรอกผิด")</f>
        <v>F</v>
      </c>
    </row>
    <row r="7" spans="1:4">
      <c r="A7" s="5">
        <v>6</v>
      </c>
      <c r="B7" s="5" t="s">
        <v>52</v>
      </c>
      <c r="C7" s="5">
        <v>80</v>
      </c>
      <c r="D7" s="5" t="str" cm="1">
        <f t="array" ref="D7">_xlfn.IFS(C7&gt;=80,"A",C7&gt;=70,"B",C7&gt;=60,"C",C7&gt;=50,"D",C7&gt;=0,"F",C7&lt;0,"คุณกรอกผิด")</f>
        <v>A</v>
      </c>
    </row>
    <row r="8" spans="1:4">
      <c r="A8" s="5">
        <v>7</v>
      </c>
      <c r="B8" s="5" t="s">
        <v>54</v>
      </c>
      <c r="C8" s="5">
        <v>60</v>
      </c>
      <c r="D8" s="5" t="str" cm="1">
        <f t="array" ref="D8">_xlfn.IFS(C8&gt;=80,"A",C8&gt;=70,"B",C8&gt;=60,"C",C8&gt;=50,"D",C8&gt;=0,"F",C8&lt;0,"คุณกรอกผิด")</f>
        <v>C</v>
      </c>
    </row>
    <row r="9" spans="1:4">
      <c r="A9" s="5">
        <v>8</v>
      </c>
      <c r="B9" s="5" t="s">
        <v>53</v>
      </c>
      <c r="C9" s="5">
        <v>75</v>
      </c>
      <c r="D9" s="5" t="str" cm="1">
        <f t="array" ref="D9">_xlfn.IFS(C9&gt;=80,"A",C9&gt;=70,"B",C9&gt;=60,"C",C9&gt;=50,"D",C9&gt;=0,"F",C9&lt;0,"คุณกรอกผิด")</f>
        <v>B</v>
      </c>
    </row>
    <row r="10" spans="1:4">
      <c r="A10" s="5"/>
      <c r="B10" s="5"/>
      <c r="C10" s="5"/>
      <c r="D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15_if</vt:lpstr>
      <vt:lpstr>16_workshop if</vt:lpstr>
      <vt:lpstr>17_else</vt:lpstr>
      <vt:lpstr>18_workshop else</vt:lpstr>
      <vt:lpstr>19_else if</vt:lpstr>
      <vt:lpstr>20_workshop 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Sophon Wongyai</dc:creator>
  <cp:lastModifiedBy>Sophon Wongyai</cp:lastModifiedBy>
  <dcterms:created xsi:type="dcterms:W3CDTF">2022-10-21T04:52:44Z</dcterms:created>
  <dcterms:modified xsi:type="dcterms:W3CDTF">2022-10-21T05:22:45Z</dcterms:modified>
</cp:coreProperties>
</file>